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VR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'D.1.1 - Architektonicko s...'!$C$128:$K$511</definedName>
    <definedName name="_xlnm.Print_Area" localSheetId="1">'D.1.1 - Architektonicko s...'!$C$4:$J$76,'D.1.1 - Architektonicko s...'!$C$82:$J$110,'D.1.1 - Architektonicko s...'!$C$116:$K$511</definedName>
    <definedName name="_xlnm.Print_Titles" localSheetId="1">'D.1.1 - Architektonicko s...'!$128:$128</definedName>
    <definedName name="_xlnm._FilterDatabase" localSheetId="2" hidden="1">'VRN - Vedlejší a ostatní ...'!$C$116:$K$141</definedName>
    <definedName name="_xlnm.Print_Area" localSheetId="2">'VRN - Vedlejší a ostatní ...'!$C$4:$J$76,'VRN - Vedlejší a ostatní ...'!$C$82:$J$98,'VRN - Vedlejší a ostatní ...'!$C$104:$K$141</definedName>
    <definedName name="_xlnm.Print_Titles" localSheetId="2">'VRN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2" r="J37"/>
  <c r="J36"/>
  <c i="1" r="AY95"/>
  <c i="2" r="J35"/>
  <c i="1" r="AX95"/>
  <c i="2"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4"/>
  <c r="BH484"/>
  <c r="BG484"/>
  <c r="BF484"/>
  <c r="T484"/>
  <c r="R484"/>
  <c r="P484"/>
  <c r="BI476"/>
  <c r="BH476"/>
  <c r="BG476"/>
  <c r="BF476"/>
  <c r="T476"/>
  <c r="R476"/>
  <c r="P476"/>
  <c r="BI471"/>
  <c r="BH471"/>
  <c r="BG471"/>
  <c r="BF471"/>
  <c r="T471"/>
  <c r="R471"/>
  <c r="P471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396"/>
  <c r="BH396"/>
  <c r="BG396"/>
  <c r="BF396"/>
  <c r="T396"/>
  <c r="R396"/>
  <c r="P396"/>
  <c r="BI387"/>
  <c r="BH387"/>
  <c r="BG387"/>
  <c r="BF387"/>
  <c r="T387"/>
  <c r="R387"/>
  <c r="P387"/>
  <c r="BI379"/>
  <c r="BH379"/>
  <c r="BG379"/>
  <c r="BF379"/>
  <c r="T379"/>
  <c r="R379"/>
  <c r="P379"/>
  <c r="BI374"/>
  <c r="BH374"/>
  <c r="BG374"/>
  <c r="BF374"/>
  <c r="T374"/>
  <c r="R374"/>
  <c r="P374"/>
  <c r="BI368"/>
  <c r="BH368"/>
  <c r="BG368"/>
  <c r="BF368"/>
  <c r="T368"/>
  <c r="R368"/>
  <c r="P368"/>
  <c r="BI358"/>
  <c r="BH358"/>
  <c r="BG358"/>
  <c r="BF358"/>
  <c r="T358"/>
  <c r="R358"/>
  <c r="P358"/>
  <c r="BI350"/>
  <c r="BH350"/>
  <c r="BG350"/>
  <c r="BF350"/>
  <c r="T350"/>
  <c r="R350"/>
  <c r="P350"/>
  <c r="BI342"/>
  <c r="BH342"/>
  <c r="BG342"/>
  <c r="BF342"/>
  <c r="T342"/>
  <c r="R342"/>
  <c r="P342"/>
  <c r="BI336"/>
  <c r="BH336"/>
  <c r="BG336"/>
  <c r="BF336"/>
  <c r="T336"/>
  <c r="R336"/>
  <c r="P336"/>
  <c r="BI330"/>
  <c r="BH330"/>
  <c r="BG330"/>
  <c r="BF330"/>
  <c r="T330"/>
  <c r="R330"/>
  <c r="P330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2"/>
  <c r="BH272"/>
  <c r="BG272"/>
  <c r="BF272"/>
  <c r="T272"/>
  <c r="R272"/>
  <c r="P272"/>
  <c r="BI271"/>
  <c r="BH271"/>
  <c r="BG271"/>
  <c r="BF271"/>
  <c r="T271"/>
  <c r="R271"/>
  <c r="P271"/>
  <c r="BI265"/>
  <c r="BH265"/>
  <c r="BG265"/>
  <c r="BF265"/>
  <c r="T265"/>
  <c r="R265"/>
  <c r="P265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119"/>
  <c i="1" r="L90"/>
  <c r="AM90"/>
  <c r="AM89"/>
  <c r="L89"/>
  <c r="AM87"/>
  <c r="L87"/>
  <c r="L85"/>
  <c r="L84"/>
  <c i="2" r="F34"/>
  <c r="J336"/>
  <c r="J307"/>
  <c r="J295"/>
  <c r="BK271"/>
  <c r="J255"/>
  <c r="BK247"/>
  <c r="BK241"/>
  <c r="J226"/>
  <c r="BK217"/>
  <c r="BK206"/>
  <c r="J200"/>
  <c r="J187"/>
  <c r="BK170"/>
  <c r="J164"/>
  <c r="J156"/>
  <c r="BK147"/>
  <c r="J140"/>
  <c i="1" r="AS94"/>
  <c i="3" r="BK125"/>
  <c r="J136"/>
  <c r="J125"/>
  <c r="J138"/>
  <c r="BK140"/>
  <c r="BK136"/>
  <c i="2" r="F36"/>
  <c r="BK330"/>
  <c r="BK295"/>
  <c r="J283"/>
  <c r="BK265"/>
  <c r="BK253"/>
  <c r="BK243"/>
  <c r="J238"/>
  <c r="BK226"/>
  <c r="J219"/>
  <c r="BK212"/>
  <c r="J203"/>
  <c r="J195"/>
  <c r="BK187"/>
  <c r="J172"/>
  <c r="BK168"/>
  <c r="BK156"/>
  <c r="BK151"/>
  <c r="BK142"/>
  <c r="J136"/>
  <c r="J34"/>
  <c i="3" r="J135"/>
  <c r="J131"/>
  <c r="J140"/>
  <c i="2" r="J425"/>
  <c r="J419"/>
  <c r="J413"/>
  <c r="J408"/>
  <c r="J396"/>
  <c r="J387"/>
  <c r="J379"/>
  <c r="J374"/>
  <c r="J368"/>
  <c r="BK358"/>
  <c r="J358"/>
  <c r="BK350"/>
  <c r="J350"/>
  <c r="BK342"/>
  <c r="J342"/>
  <c r="BK336"/>
  <c r="BK307"/>
  <c r="J301"/>
  <c r="BK283"/>
  <c r="J271"/>
  <c r="J250"/>
  <c r="J247"/>
  <c r="BK233"/>
  <c r="BK224"/>
  <c r="J221"/>
  <c r="BK209"/>
  <c r="BK203"/>
  <c r="J243"/>
  <c r="J233"/>
  <c r="BK221"/>
  <c r="J212"/>
  <c r="BK200"/>
  <c r="J191"/>
  <c r="BK172"/>
  <c r="J168"/>
  <c r="J159"/>
  <c r="J151"/>
  <c r="J145"/>
  <c r="BK136"/>
  <c r="F37"/>
  <c r="F35"/>
  <c r="J330"/>
  <c r="BK301"/>
  <c r="J289"/>
  <c r="J272"/>
  <c r="J265"/>
  <c r="J253"/>
  <c r="BK238"/>
  <c r="J230"/>
  <c r="J224"/>
  <c r="J217"/>
  <c r="J206"/>
  <c r="BK191"/>
  <c r="J179"/>
  <c r="BK164"/>
  <c r="BK153"/>
  <c r="J147"/>
  <c r="BK140"/>
  <c r="J132"/>
  <c i="3" r="J133"/>
  <c r="J127"/>
  <c r="J123"/>
  <c r="BK127"/>
  <c r="BK121"/>
  <c r="BK131"/>
  <c r="BK129"/>
  <c i="2" r="BK508"/>
  <c r="J508"/>
  <c r="BK504"/>
  <c r="J504"/>
  <c r="BK500"/>
  <c r="J500"/>
  <c r="BK497"/>
  <c r="J497"/>
  <c r="BK494"/>
  <c r="J494"/>
  <c r="BK490"/>
  <c r="J490"/>
  <c r="BK484"/>
  <c r="J484"/>
  <c r="BK476"/>
  <c r="J476"/>
  <c r="BK471"/>
  <c r="J471"/>
  <c r="BK456"/>
  <c r="J456"/>
  <c r="BK450"/>
  <c r="J450"/>
  <c r="BK445"/>
  <c r="J445"/>
  <c r="BK440"/>
  <c r="J440"/>
  <c r="BK425"/>
  <c r="BK419"/>
  <c r="BK413"/>
  <c r="BK408"/>
  <c r="BK396"/>
  <c r="BK387"/>
  <c r="BK379"/>
  <c r="BK374"/>
  <c r="BK368"/>
  <c r="BK289"/>
  <c r="BK272"/>
  <c r="BK255"/>
  <c r="BK250"/>
  <c r="J241"/>
  <c r="BK230"/>
  <c r="BK219"/>
  <c r="J209"/>
  <c r="BK195"/>
  <c r="BK179"/>
  <c r="J170"/>
  <c r="BK159"/>
  <c r="J153"/>
  <c r="BK145"/>
  <c r="J142"/>
  <c r="BK132"/>
  <c i="3" r="BK138"/>
  <c r="J129"/>
  <c r="J119"/>
  <c r="J121"/>
  <c r="BK119"/>
  <c r="BK133"/>
  <c r="BK123"/>
  <c r="BK135"/>
  <c i="2" l="1" r="T163"/>
  <c r="BK163"/>
  <c r="J163"/>
  <c r="J100"/>
  <c r="R169"/>
  <c r="R199"/>
  <c r="P208"/>
  <c r="P216"/>
  <c r="P223"/>
  <c r="P240"/>
  <c r="T252"/>
  <c r="R496"/>
  <c r="R131"/>
  <c r="P163"/>
  <c r="P169"/>
  <c r="P199"/>
  <c r="R208"/>
  <c r="R216"/>
  <c r="T223"/>
  <c r="T240"/>
  <c r="P131"/>
  <c r="P130"/>
  <c r="BK252"/>
  <c r="J252"/>
  <c r="J108"/>
  <c r="BK131"/>
  <c r="J131"/>
  <c r="J98"/>
  <c r="BK169"/>
  <c r="J169"/>
  <c r="J101"/>
  <c r="BK199"/>
  <c r="J199"/>
  <c r="J102"/>
  <c r="BK208"/>
  <c r="J208"/>
  <c r="J103"/>
  <c r="BK216"/>
  <c r="J216"/>
  <c r="J105"/>
  <c r="BK223"/>
  <c r="J223"/>
  <c r="J106"/>
  <c r="BK240"/>
  <c r="J240"/>
  <c r="J107"/>
  <c r="R252"/>
  <c r="BK496"/>
  <c r="J496"/>
  <c r="J109"/>
  <c r="T131"/>
  <c r="R163"/>
  <c r="T169"/>
  <c r="T199"/>
  <c r="T208"/>
  <c r="T216"/>
  <c r="R223"/>
  <c r="R240"/>
  <c r="T496"/>
  <c i="3" r="P118"/>
  <c r="P117"/>
  <c i="1" r="AU96"/>
  <c i="3" r="R118"/>
  <c r="R117"/>
  <c i="2" r="P252"/>
  <c r="P496"/>
  <c i="3" r="BK118"/>
  <c r="J118"/>
  <c r="J97"/>
  <c r="T118"/>
  <c r="T117"/>
  <c i="2" r="BK158"/>
  <c r="J158"/>
  <c r="J99"/>
  <c r="BK130"/>
  <c i="3" r="J89"/>
  <c r="F92"/>
  <c r="BE123"/>
  <c r="BE125"/>
  <c r="BE138"/>
  <c r="E107"/>
  <c r="BE127"/>
  <c r="BE135"/>
  <c r="BE119"/>
  <c r="BE129"/>
  <c r="BE136"/>
  <c r="BE133"/>
  <c r="BE140"/>
  <c r="BE121"/>
  <c r="BE131"/>
  <c i="1" r="AW95"/>
  <c i="2" r="E85"/>
  <c r="J89"/>
  <c r="F92"/>
  <c r="J92"/>
  <c r="BE132"/>
  <c r="BE136"/>
  <c r="BE140"/>
  <c r="BE142"/>
  <c r="BE145"/>
  <c r="BE147"/>
  <c r="BE151"/>
  <c r="BE153"/>
  <c r="BE156"/>
  <c r="BE159"/>
  <c r="BE164"/>
  <c r="BE168"/>
  <c r="BE170"/>
  <c r="BE172"/>
  <c r="BE179"/>
  <c r="BE187"/>
  <c r="BE191"/>
  <c r="BE195"/>
  <c r="BE200"/>
  <c r="BE203"/>
  <c r="BE206"/>
  <c r="BE209"/>
  <c r="BE212"/>
  <c r="BE217"/>
  <c r="BE219"/>
  <c r="BE221"/>
  <c r="BE224"/>
  <c r="BE226"/>
  <c r="BE230"/>
  <c r="BE233"/>
  <c r="BE238"/>
  <c r="BE241"/>
  <c r="BE243"/>
  <c r="BE247"/>
  <c r="BE250"/>
  <c r="BE253"/>
  <c r="BE255"/>
  <c r="BE265"/>
  <c r="BE271"/>
  <c r="BE272"/>
  <c r="BE283"/>
  <c r="BE289"/>
  <c r="BE295"/>
  <c r="BE301"/>
  <c r="BE307"/>
  <c r="BE330"/>
  <c r="BE336"/>
  <c r="BE342"/>
  <c r="BE350"/>
  <c r="BE358"/>
  <c r="BE368"/>
  <c r="BE374"/>
  <c r="BE379"/>
  <c r="BE387"/>
  <c r="BE396"/>
  <c r="BE408"/>
  <c r="BE413"/>
  <c r="BE419"/>
  <c r="BE425"/>
  <c r="BE440"/>
  <c r="BE445"/>
  <c r="BE450"/>
  <c r="BE456"/>
  <c r="BE471"/>
  <c r="BE476"/>
  <c r="BE484"/>
  <c r="BE490"/>
  <c r="BE494"/>
  <c r="BE497"/>
  <c r="BE500"/>
  <c r="BE504"/>
  <c r="BE508"/>
  <c i="1" r="BA95"/>
  <c r="BC95"/>
  <c r="BD95"/>
  <c r="BB95"/>
  <c i="3" r="F35"/>
  <c i="1" r="BB96"/>
  <c r="BB94"/>
  <c r="W31"/>
  <c i="3" r="F34"/>
  <c i="1" r="BA96"/>
  <c r="BA94"/>
  <c r="W30"/>
  <c i="3" r="J34"/>
  <c i="1" r="AW96"/>
  <c i="3" r="F36"/>
  <c i="1" r="BC96"/>
  <c r="BC94"/>
  <c r="W32"/>
  <c i="3" r="F37"/>
  <c i="1" r="BD96"/>
  <c r="BD94"/>
  <c r="W33"/>
  <c i="2" l="1" r="R215"/>
  <c r="T215"/>
  <c r="T130"/>
  <c r="T129"/>
  <c r="P215"/>
  <c r="P129"/>
  <c i="1" r="AU95"/>
  <c i="2" r="R130"/>
  <c r="R129"/>
  <c r="BK215"/>
  <c r="J215"/>
  <c r="J104"/>
  <c i="3" r="BK117"/>
  <c r="J117"/>
  <c r="J96"/>
  <c i="2" r="J130"/>
  <c r="J97"/>
  <c i="1" r="AU94"/>
  <c i="3" r="F33"/>
  <c i="1" r="AZ96"/>
  <c i="3" r="J33"/>
  <c i="1" r="AV96"/>
  <c r="AT96"/>
  <c r="AY94"/>
  <c r="AX94"/>
  <c i="2" r="J33"/>
  <c i="1" r="AV95"/>
  <c r="AT95"/>
  <c i="2" r="F33"/>
  <c i="1" r="AZ95"/>
  <c r="AW94"/>
  <c r="AK30"/>
  <c i="2" l="1" r="BK129"/>
  <c r="J129"/>
  <c r="J96"/>
  <c i="3" r="J30"/>
  <c i="1" r="AG96"/>
  <c r="AZ94"/>
  <c r="W29"/>
  <c i="3" l="1" r="J39"/>
  <c i="1" r="AN96"/>
  <c i="2" r="J30"/>
  <c i="1" r="AG95"/>
  <c r="AG94"/>
  <c r="AK26"/>
  <c r="AV94"/>
  <c r="AK29"/>
  <c r="AK35"/>
  <c l="1" r="AN95"/>
  <c i="2" r="J39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<sst xmlns="http://schemas.openxmlformats.org/spreadsheetml/2006/main">
  <si>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</si>
  <si>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</si>
  <si>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</si>
  <si>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</si>
  <si>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</si>
  <si>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{2b5d0697-ed49-4dfb-bc06-09ae3a4f0afd}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</si>
  <si>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</si>
  <si>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</si>
  <si>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</si>
  <si>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</si>
  <si>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</si>
  <si>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</si>
  <si>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</si>
  <si>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</si>
  <si>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2025_06_19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</si>
  <si>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</si>
  <si>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</si>
  <si>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VENKOVNÍ SCÉNA TOULOVCOVO NÁMĚSTÍ, LITOMYŠL</t>
  </si>
  <si>
    <t>KSO:</t>
  </si>
  <si>
    <t>CC-CZ:</t>
  </si>
  <si>
    <t>Místo:</t>
  </si>
  <si>
    <t>LITOMYŠL</t>
  </si>
  <si>
    <t>Datum:</t>
  </si>
  <si>
    <t>21. 6. 2025</t>
  </si>
  <si>
    <t>Zadavatel:</t>
  </si>
  <si>
    <t>IČ:</t>
  </si>
  <si>
    <t>MĚSTO LITOMYŠL, BŘÍ ŠŤASTNÝCH 1000 LITOMYŠL 570 20</t>
  </si>
  <si>
    <t>DIČ:</t>
  </si>
  <si>
    <t>Uchazeč:</t>
  </si>
  <si>
    <t>Vyplň údaj</t>
  </si>
  <si>
    <t>Projektant:</t>
  </si>
  <si>
    <t>BURIAN-KŘIVINKA ARCHITECTS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</si>
  <si>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</si>
  <si>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</si>
  <si>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</si>
  <si>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</si>
  <si>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</si>
  <si>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</si>
  <si>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</si>
  <si>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</si>
  <si>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</si>
  <si>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</si>
  <si>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</si>
  <si>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</si>
  <si>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</si>
  <si>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</si>
  <si>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</si>
  <si>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</si>
  <si>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</si>
  <si>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</si>
  <si>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</si>
  <si>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</si>
  <si>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</si>
  <si>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</si>
  <si>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</si>
  <si>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</si>
  <si>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</si>
  <si>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</si>
  <si>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</si>
  <si>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</si>
  <si>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</si>
  <si>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</si>
  <si>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</si>
  <si>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</si>
  <si>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</si>
  <si>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</si>
  <si>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</si>
  <si>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</si>
  <si>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</si>
  <si>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</si>
  <si>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</si>
  <si>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</si>
  <si>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</si>
  <si>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</si>
  <si>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</si>
  <si>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</si>
  <si>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</si>
  <si>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</si>
  <si>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</si>
  <si>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</si>
  <si>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</si>
  <si>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</si>
  <si>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část</t>
  </si>
  <si>
    <t>STA</t>
  </si>
  <si>
    <t>1</t>
  </si>
  <si>
    <t>{b70b45ce-4658-4e14-9c1a-9b301e03e286}</t>
  </si>
  <si>
    <t>2</t>
  </si>
  <si>
    <t>VRN</t>
  </si>
  <si>
    <t>Vedlejší a ostatní náklady stavby</t>
  </si>
  <si>
    <t>{a08a654d-8011-4ff2-8b37-d5c8e8caad49}</t>
  </si>
  <si>
    <t>KRYCÍ LIST SOUPISU PRACÍ</t>
  </si>
  <si>
    <t>Objekt:</t>
  </si>
  <si>
    <t>D.1.1 -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</si>
  <si>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</si>
  <si>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</si>
  <si>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</si>
  <si>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</si>
  <si>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</si>
  <si>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</si>
  <si>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</si>
  <si>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</si>
  <si>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</si>
  <si>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</si>
  <si>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</si>
  <si>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</si>
  <si>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</si>
  <si>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</si>
  <si>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</si>
  <si>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</si>
  <si>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</si>
  <si>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</si>
  <si>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</si>
  <si>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</si>
  <si>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</si>
  <si>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</si>
  <si>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</si>
  <si>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</si>
  <si>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</si>
  <si>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</si>
  <si>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</si>
  <si>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</si>
  <si>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</si>
  <si>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</si>
  <si>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</si>
  <si>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</si>
  <si>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</si>
  <si>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</si>
  <si>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</si>
  <si>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</si>
  <si>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</si>
  <si>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</si>
  <si>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</si>
  <si>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2025 01</t>
  </si>
  <si>
    <t>4</t>
  </si>
  <si>
    <t>-1772310345</t>
  </si>
  <si>
    <t>Online PSC</t>
  </si>
  <si>
    <t>https://podminky.urs.cz/item/CS_URS_2025_01/113106151</t>
  </si>
  <si>
    <t>VV</t>
  </si>
  <si>
    <t>rozebrání stávající dlažby 160/160/240</t>
  </si>
  <si>
    <t>90</t>
  </si>
  <si>
    <t>131213701</t>
  </si>
  <si>
    <t>Hloubení nezapažených jam v soudržných horninách třídy těžitelnosti I skupiny 3 ručně</t>
  </si>
  <si>
    <t>m3</t>
  </si>
  <si>
    <t>-1411639544</t>
  </si>
  <si>
    <t>https://podminky.urs.cz/item/CS_URS_2025_01/131213701</t>
  </si>
  <si>
    <t>výkres D.1.1.2.102 - ZÁKLADY</t>
  </si>
  <si>
    <t>3*1,05*1,05*0,8*1,05</t>
  </si>
  <si>
    <t>3</t>
  </si>
  <si>
    <t>162751117</t>
  </si>
  <si>
    <t>Vodorovné přemístění přes 9 000 do 10000 m výkopku/sypaniny z horniny třídy těžitelnosti I skupiny 1 až 3</t>
  </si>
  <si>
    <t>-1856073883</t>
  </si>
  <si>
    <t>https://podminky.urs.cz/item/CS_URS_2025_01/162751117</t>
  </si>
  <si>
    <t>162751119</t>
  </si>
  <si>
    <t>Příplatek k vodorovnému přemístění výkopku/sypaniny z horniny třídy těžitelnosti I skupiny 1 až 3 ZKD 1000 m přes 10000 m</t>
  </si>
  <si>
    <t>1559332877</t>
  </si>
  <si>
    <t>https://podminky.urs.cz/item/CS_URS_2025_01/162751119</t>
  </si>
  <si>
    <t>2,778*4 'Přepočtené koeficientem množství</t>
  </si>
  <si>
    <t>5</t>
  </si>
  <si>
    <t>167151101</t>
  </si>
  <si>
    <t>Nakládání výkopku z hornin třídy těžitelnosti I skupiny 1 až 3 do 100 m3</t>
  </si>
  <si>
    <t>-1640139855</t>
  </si>
  <si>
    <t>https://podminky.urs.cz/item/CS_URS_2025_01/167151101</t>
  </si>
  <si>
    <t>6</t>
  </si>
  <si>
    <t>171151112</t>
  </si>
  <si>
    <t>Uložení sypaniny z hornin nesoudržných kamenitých do násypů zhutněných strojně</t>
  </si>
  <si>
    <t>-1221145036</t>
  </si>
  <si>
    <t>https://podminky.urs.cz/item/CS_URS_2025_01/171151112</t>
  </si>
  <si>
    <t>zásyp pod pódiem</t>
  </si>
  <si>
    <t>(3,14*4*4)*0,24</t>
  </si>
  <si>
    <t>7</t>
  </si>
  <si>
    <t>M</t>
  </si>
  <si>
    <t>58343930</t>
  </si>
  <si>
    <t>kamenivo drcené hrubé frakce 16/32</t>
  </si>
  <si>
    <t>t</t>
  </si>
  <si>
    <t>8</t>
  </si>
  <si>
    <t>-1561005230</t>
  </si>
  <si>
    <t>12,058*2 'Přepočtené koeficientem množství</t>
  </si>
  <si>
    <t>171201231</t>
  </si>
  <si>
    <t>Poplatek za uložení zeminy a kamení na recyklační skládce (skládkovné) kód odpadu 17 05 04</t>
  </si>
  <si>
    <t>717315812</t>
  </si>
  <si>
    <t>https://podminky.urs.cz/item/CS_URS_2025_01/171201231</t>
  </si>
  <si>
    <t>2,778*2 'Přepočtené koeficientem množství</t>
  </si>
  <si>
    <t>9</t>
  </si>
  <si>
    <t>184818233</t>
  </si>
  <si>
    <t>Ochrana kmene průměru přes 500 do 700 mm bedněním výšky do 2 m</t>
  </si>
  <si>
    <t>kus</t>
  </si>
  <si>
    <t>988463754</t>
  </si>
  <si>
    <t>https://podminky.urs.cz/item/CS_URS_2025_01/184818233</t>
  </si>
  <si>
    <t>Zakládání</t>
  </si>
  <si>
    <t>10</t>
  </si>
  <si>
    <t>275313711</t>
  </si>
  <si>
    <t>Základové patky z betonu tř. C 20/25</t>
  </si>
  <si>
    <t>-1971300492</t>
  </si>
  <si>
    <t>https://podminky.urs.cz/item/CS_URS_2025_01/275313711</t>
  </si>
  <si>
    <t>Komunikace pozemní</t>
  </si>
  <si>
    <t>11</t>
  </si>
  <si>
    <t>591111111</t>
  </si>
  <si>
    <t>Kladení dlažby z kostek velkých z kamene do lože z kameniva těženého tl 50 mm</t>
  </si>
  <si>
    <t>-1989205319</t>
  </si>
  <si>
    <t>https://podminky.urs.cz/item/CS_URS_2025_01/591111111</t>
  </si>
  <si>
    <t>použit původní materiál</t>
  </si>
  <si>
    <t>90-(3,14*4*4)</t>
  </si>
  <si>
    <t>583810R1</t>
  </si>
  <si>
    <t>kostka štípaná dlažební žula 16/16/24 - materiál původní cena 0 (položka slouží k výpočtu přesunu hmot)</t>
  </si>
  <si>
    <t>-987943915</t>
  </si>
  <si>
    <t>Ostatní konstrukce a práce, bourání</t>
  </si>
  <si>
    <t>13</t>
  </si>
  <si>
    <t>9373111R1</t>
  </si>
  <si>
    <t>Stabilizace hrany terénu pod pódiem betonovým náběhem - přechod dlažba /štěrk</t>
  </si>
  <si>
    <t>m</t>
  </si>
  <si>
    <t>-537347547</t>
  </si>
  <si>
    <t>3,14*8</t>
  </si>
  <si>
    <t>14</t>
  </si>
  <si>
    <t>953946131</t>
  </si>
  <si>
    <t>Montáž atypických ocelových kcí hmotnosti přes 0,5 do 1 t z profilů hmotnosti přes 30 kg/m</t>
  </si>
  <si>
    <t>-585766894</t>
  </si>
  <si>
    <t>https://podminky.urs.cz/item/CS_URS_2025_01/953946131</t>
  </si>
  <si>
    <t>viz výkaz oceli</t>
  </si>
  <si>
    <t>HEB 200</t>
  </si>
  <si>
    <t>648,5*0,001</t>
  </si>
  <si>
    <t>1218,9*0,001</t>
  </si>
  <si>
    <t>Součet</t>
  </si>
  <si>
    <t>15</t>
  </si>
  <si>
    <t>13010984</t>
  </si>
  <si>
    <t>ocel profilová jakost S235JR (11 375) průřez HEB 240</t>
  </si>
  <si>
    <t>-1349203988</t>
  </si>
  <si>
    <t>P</t>
  </si>
  <si>
    <t>Poznámka k položce:_x000d_
Hmotnost: 85,00 kg/m</t>
  </si>
  <si>
    <t>1,868*1,15 'Přepočtené koeficientem množství</t>
  </si>
  <si>
    <t>16</t>
  </si>
  <si>
    <t>953961115</t>
  </si>
  <si>
    <t>Kotva chemickým tmelem M 20 hl 170 mm do betonu, ŽB nebo kamene s vyvrtáním otvoru</t>
  </si>
  <si>
    <t>1529661251</t>
  </si>
  <si>
    <t>https://podminky.urs.cz/item/CS_URS_2025_01/953961115</t>
  </si>
  <si>
    <t xml:space="preserve">viz výkaz oceli </t>
  </si>
  <si>
    <t>18</t>
  </si>
  <si>
    <t>17</t>
  </si>
  <si>
    <t>953965141</t>
  </si>
  <si>
    <t>Kotevní šroub pro chemické kotvy M 20 dl 240 mm</t>
  </si>
  <si>
    <t>1305561424</t>
  </si>
  <si>
    <t>https://podminky.urs.cz/item/CS_URS_2025_01/953965141</t>
  </si>
  <si>
    <t>979071111</t>
  </si>
  <si>
    <t>Očištění dlažebních kostek velkých s původním spárováním kamenivem těženým</t>
  </si>
  <si>
    <t>-1706768738</t>
  </si>
  <si>
    <t>https://podminky.urs.cz/item/CS_URS_2025_01/979071111</t>
  </si>
  <si>
    <t>rozebráná stávající dlažba 160/160/240</t>
  </si>
  <si>
    <t>997</t>
  </si>
  <si>
    <t>Doprava suti a vybouraných hmot</t>
  </si>
  <si>
    <t>19</t>
  </si>
  <si>
    <t>997221571</t>
  </si>
  <si>
    <t>Vodorovná doprava vybouraných hmot do 1 km</t>
  </si>
  <si>
    <t>-967755082</t>
  </si>
  <si>
    <t>https://podminky.urs.cz/item/CS_URS_2025_01/997221571</t>
  </si>
  <si>
    <t xml:space="preserve">Poznámka k položce:_x000d_
  Zbylá dlažba bude  odvezena na skládku kamenných prvků města do 2 km</t>
  </si>
  <si>
    <t>20</t>
  </si>
  <si>
    <t>997221579</t>
  </si>
  <si>
    <t>Příplatek ZKD 1 km u vodorovné dopravy vybouraných hmot</t>
  </si>
  <si>
    <t>-2088009022</t>
  </si>
  <si>
    <t>https://podminky.urs.cz/item/CS_URS_2025_01/997221579</t>
  </si>
  <si>
    <t>997221612</t>
  </si>
  <si>
    <t>Nakládání vybouraných hmot na dopravní prostředky pro vodorovnou dopravu</t>
  </si>
  <si>
    <t>1074988602</t>
  </si>
  <si>
    <t>https://podminky.urs.cz/item/CS_URS_2025_01/997221612</t>
  </si>
  <si>
    <t>998</t>
  </si>
  <si>
    <t>Přesun hmot</t>
  </si>
  <si>
    <t>22</t>
  </si>
  <si>
    <t>998018001</t>
  </si>
  <si>
    <t>Přesun hmot pro budovy ruční pro budovy v do 6 m</t>
  </si>
  <si>
    <t>-2096073047</t>
  </si>
  <si>
    <t>https://podminky.urs.cz/item/CS_URS_2025_01/998018001</t>
  </si>
  <si>
    <t>61,655-23,884</t>
  </si>
  <si>
    <t>23</t>
  </si>
  <si>
    <t>998229112</t>
  </si>
  <si>
    <t>Přesun hmot ruční pro pozemní komunikace s krytem dlážděným na vzdálenost do 50 m</t>
  </si>
  <si>
    <t>1849781063</t>
  </si>
  <si>
    <t>https://podminky.urs.cz/item/CS_URS_2025_01/998229112</t>
  </si>
  <si>
    <t>16,58+7,304</t>
  </si>
  <si>
    <t>PSV</t>
  </si>
  <si>
    <t>Práce a dodávky PSV</t>
  </si>
  <si>
    <t>712</t>
  </si>
  <si>
    <t>Povlakové krytiny</t>
  </si>
  <si>
    <t>24</t>
  </si>
  <si>
    <t>712-001</t>
  </si>
  <si>
    <t>Dodávka a montáž venkovní plášť střechy z membrány z polyesterové textílie s častečnou propustností</t>
  </si>
  <si>
    <t>soubor</t>
  </si>
  <si>
    <t>-1896212592</t>
  </si>
  <si>
    <t>Poznámka k položce:_x000d_
Venkovní plášť střechy je tvořen membránou z polyesterové textílií s častečnou propustností_x000d_
pro světelné paprsky. Její barva bude světle bílobílošedá.</t>
  </si>
  <si>
    <t>25</t>
  </si>
  <si>
    <t>712-002</t>
  </si>
  <si>
    <t>Dodávka a montáž 12 laminátovýh výztuh, zabezpečující plynulý průběh obvodového kruhu</t>
  </si>
  <si>
    <t>1804321542</t>
  </si>
  <si>
    <t xml:space="preserve">Poznámka k položce:_x000d_
Pro zachování kruhového tvaru obvodu střechy bude spodní obvod vyztužen 12 laminátovými výztuhami, zabezpečujícími plynulý průběh obvodového kruhu. Cena za celek 12 výztuh </t>
  </si>
  <si>
    <t>26</t>
  </si>
  <si>
    <t>998712311</t>
  </si>
  <si>
    <t>Přesun hmot procentní pro krytiny povlakové ruční v objektech v do 6 m</t>
  </si>
  <si>
    <t>%</t>
  </si>
  <si>
    <t>-606122807</t>
  </si>
  <si>
    <t>https://podminky.urs.cz/item/CS_URS_2025_01/998712311</t>
  </si>
  <si>
    <t>762</t>
  </si>
  <si>
    <t>Konstrukce tesařské</t>
  </si>
  <si>
    <t>27</t>
  </si>
  <si>
    <t>76293-01</t>
  </si>
  <si>
    <t>Dodávka a montáž nosné a podkladní konstrukce podlahy terasy podia</t>
  </si>
  <si>
    <t>-710818999</t>
  </si>
  <si>
    <t>Poznámka k položce:_x000d_
Nosná konstrukce je tvořena dřevěnými smrkovými hranily 100/100 mm a fošnami_x000d_
100/50mm, které jsou ukládány kolmo k průčelí pódia v modulu 0,9 m a jsou po obvodu_x000d_
propojeny kkruhovým prstencem z dřevěných segmentů. Nosná koncetrukce bude ukládána_x000d_
na pryžové distanční podkladky, aby bylo zabráněno kontaktu dřeva se zemní vlhkostí._x000d_
Konstrukce bude oboustranně zavětrována dřevěnými diagonálami._x000d_
podlaha pódia bude provedena z olšových prkem 150/30, kladených</t>
  </si>
  <si>
    <t>28</t>
  </si>
  <si>
    <t>762952014</t>
  </si>
  <si>
    <t>Montáž teras z prken přes 135 mm z dřevin tvrdých šroubovaných broušených bez povrchové úpravy</t>
  </si>
  <si>
    <t>-410852278</t>
  </si>
  <si>
    <t>https://podminky.urs.cz/item/CS_URS_2025_01/762952014</t>
  </si>
  <si>
    <t>výkres D.1.1.2.103 - PŮDORYS SCÉNY</t>
  </si>
  <si>
    <t>3,14*4,5*4,5</t>
  </si>
  <si>
    <t>29</t>
  </si>
  <si>
    <t>61198136</t>
  </si>
  <si>
    <t>profil terasový dřevěný z olšových prkem 150/30 mm</t>
  </si>
  <si>
    <t>32</t>
  </si>
  <si>
    <t>1152195900</t>
  </si>
  <si>
    <t>Poznámka k položce:_x000d_
opatřeno ochrannými fungicidními nátěry</t>
  </si>
  <si>
    <t>63,585*1,1 'Přepočtené koeficientem množství</t>
  </si>
  <si>
    <t>30</t>
  </si>
  <si>
    <t>762953002</t>
  </si>
  <si>
    <t>Nátěr dřevěných teras olejový dvojnásobný s očištěním</t>
  </si>
  <si>
    <t>-3015491</t>
  </si>
  <si>
    <t>https://podminky.urs.cz/item/CS_URS_2025_01/762953002</t>
  </si>
  <si>
    <t>Poznámka k položce:_x000d_
Veškeré dřevo bude opatřeno ochrannými finálně ošetřeno 2 x_x000d_
tvrdoolejem.</t>
  </si>
  <si>
    <t>31</t>
  </si>
  <si>
    <t>998762121</t>
  </si>
  <si>
    <t>Přesun hmot tonážní pro kce tesařské ruční v objektech v do 6 m</t>
  </si>
  <si>
    <t>-1187575104</t>
  </si>
  <si>
    <t>https://podminky.urs.cz/item/CS_URS_2025_01/998762121</t>
  </si>
  <si>
    <t>766</t>
  </si>
  <si>
    <t>Konstrukce truhlářské</t>
  </si>
  <si>
    <t>766-001R</t>
  </si>
  <si>
    <t>Dodávka a montáž výstupního schodiště na podium z olšového dřeva</t>
  </si>
  <si>
    <t>140571961</t>
  </si>
  <si>
    <t>Poznámka k položce:_x000d_
V přední části je po každé straně čtveřice schodů, které slouží k přístupu scénu.</t>
  </si>
  <si>
    <t>33</t>
  </si>
  <si>
    <t>766412234</t>
  </si>
  <si>
    <t>Montáž obložení stěn pl přes 5 m2 palubkami z tvrdého dřeva přes 100 mm</t>
  </si>
  <si>
    <t>-308505</t>
  </si>
  <si>
    <t>https://podminky.urs.cz/item/CS_URS_2025_01/766412234</t>
  </si>
  <si>
    <t>výkres D.1.1.2.103 - PŮDORYS SCÉNY + výkres D.1.1.2.106 - ŘEZ</t>
  </si>
  <si>
    <t>3,14*9*((0,72+0,32)/2)*1,25</t>
  </si>
  <si>
    <t>34</t>
  </si>
  <si>
    <t>61191164</t>
  </si>
  <si>
    <t>palubky obkladové z borových prtken 150/25 mm</t>
  </si>
  <si>
    <t>-1617211704</t>
  </si>
  <si>
    <t>18,369*1,15 'Přepočtené koeficientem množství</t>
  </si>
  <si>
    <t>35</t>
  </si>
  <si>
    <t>998766121</t>
  </si>
  <si>
    <t>Přesun hmot tonážní pro kce truhlářské ruční v objektech v do 6 m</t>
  </si>
  <si>
    <t>-943255507</t>
  </si>
  <si>
    <t>https://podminky.urs.cz/item/CS_URS_2025_01/998766121</t>
  </si>
  <si>
    <t>767</t>
  </si>
  <si>
    <t>Konstrukce zámečnické</t>
  </si>
  <si>
    <t>36</t>
  </si>
  <si>
    <t>767528R01</t>
  </si>
  <si>
    <t>Dodávka a montáž zábradlí podia</t>
  </si>
  <si>
    <t>-501398417</t>
  </si>
  <si>
    <t>Poznámka k položce:_x000d_
Zádní část scény / její dvě třetiny/ bude opatřena jednoduchým ocelovým zábradlím_x000d_
z kruhového profilu 25/1,5 mm, které bude kotveno a´1,2 m z boku do nosné kce pódia._x000d_
Výška zábradlí je 0,9 m, zábradelní zarážka je ve výšce 0,1 m._x000d_
Zábradlí bude galvanicky pozinkována a opatřeno polyuretanovými nátěry.</t>
  </si>
  <si>
    <t>37</t>
  </si>
  <si>
    <t>767995101</t>
  </si>
  <si>
    <t>Montáž atypických zámečnických konstrukcí hmotnosti do 1 kg</t>
  </si>
  <si>
    <t>kg</t>
  </si>
  <si>
    <t>397173031</t>
  </si>
  <si>
    <t>https://podminky.urs.cz/item/CS_URS_2025_01/767995101</t>
  </si>
  <si>
    <t>plech ocelový hladký jakost S235JR tl 3mm tabule</t>
  </si>
  <si>
    <t xml:space="preserve">P3  - 50-108</t>
  </si>
  <si>
    <t>12,4</t>
  </si>
  <si>
    <t>šroub metrický celozávit DIN 933 8.8 BZ M20x120mm</t>
  </si>
  <si>
    <t>51,5</t>
  </si>
  <si>
    <t>38</t>
  </si>
  <si>
    <t>13611210</t>
  </si>
  <si>
    <t>-208558420</t>
  </si>
  <si>
    <t>Poznámka k položce:_x000d_
Hmotnost 23,55 kg/m2</t>
  </si>
  <si>
    <t>12,4*0,001</t>
  </si>
  <si>
    <t>0,012*1,15 'Přepočtené koeficientem množství</t>
  </si>
  <si>
    <t>39</t>
  </si>
  <si>
    <t>30925293R</t>
  </si>
  <si>
    <t>94023951</t>
  </si>
  <si>
    <t>40</t>
  </si>
  <si>
    <t>767995102</t>
  </si>
  <si>
    <t>Montáž atypických zámečnických konstrukcí hmotnosti přes 1 do 3 kg</t>
  </si>
  <si>
    <t>-2080625033</t>
  </si>
  <si>
    <t>https://podminky.urs.cz/item/CS_URS_2025_01/767995102</t>
  </si>
  <si>
    <t>plech ocelový hladký jakost S235JR tl 10mm tabule</t>
  </si>
  <si>
    <t>P10 -100-130</t>
  </si>
  <si>
    <t>18,7</t>
  </si>
  <si>
    <t>plech ocelový hladký jakost S235JR tl 15mm tabule</t>
  </si>
  <si>
    <t>P15 -115 -206</t>
  </si>
  <si>
    <t>22,7</t>
  </si>
  <si>
    <t>41</t>
  </si>
  <si>
    <t>13611228</t>
  </si>
  <si>
    <t>1687680789</t>
  </si>
  <si>
    <t>Poznámka k položce:_x000d_
Hmotnost 78,5 kg/m2</t>
  </si>
  <si>
    <t>18,7*0,001</t>
  </si>
  <si>
    <t>0,019*1,15 'Přepočtené koeficientem množství</t>
  </si>
  <si>
    <t>42</t>
  </si>
  <si>
    <t>13611238</t>
  </si>
  <si>
    <t>945129366</t>
  </si>
  <si>
    <t>Poznámka k položce:_x000d_
Hmotnost 117,75 kg/m2</t>
  </si>
  <si>
    <t>22,7*0,001</t>
  </si>
  <si>
    <t>0,023*1,15 'Přepočtené koeficientem množství</t>
  </si>
  <si>
    <t>43</t>
  </si>
  <si>
    <t>767995111</t>
  </si>
  <si>
    <t>Montáž atypických zámečnických konstrukcí hmotnosti přes 3 do 5 kg</t>
  </si>
  <si>
    <t>-767402341</t>
  </si>
  <si>
    <t>https://podminky.urs.cz/item/CS_URS_2025_01/767995111</t>
  </si>
  <si>
    <t>P10 -200-250</t>
  </si>
  <si>
    <t>72</t>
  </si>
  <si>
    <t>44</t>
  </si>
  <si>
    <t>-2049507266</t>
  </si>
  <si>
    <t>72*0,001</t>
  </si>
  <si>
    <t>0,072*1,15 'Přepočtené koeficientem množství</t>
  </si>
  <si>
    <t>45</t>
  </si>
  <si>
    <t>767995112</t>
  </si>
  <si>
    <t>Montáž atypických zámečnických konstrukcí hmotnosti přes 5 do 10 kg</t>
  </si>
  <si>
    <t>-656950733</t>
  </si>
  <si>
    <t>https://podminky.urs.cz/item/CS_URS_2025_01/767995112</t>
  </si>
  <si>
    <t>plech ocelový hladký jakost S235JR tl 12mm tabule</t>
  </si>
  <si>
    <t>P12 -280-280</t>
  </si>
  <si>
    <t>180,6</t>
  </si>
  <si>
    <t>P15 -240 -240</t>
  </si>
  <si>
    <t>82,9</t>
  </si>
  <si>
    <t>trubka ocelová bezešvá hladká jakost 11 375 50x6,0mm</t>
  </si>
  <si>
    <t>TR.o50/6</t>
  </si>
  <si>
    <t>97,7</t>
  </si>
  <si>
    <t>113,3</t>
  </si>
  <si>
    <t>trubka ocelová bezešvá hladká jakost 11 375 30x2,5mm</t>
  </si>
  <si>
    <t>TR.o30/2,5</t>
  </si>
  <si>
    <t>33,1</t>
  </si>
  <si>
    <t>18,1</t>
  </si>
  <si>
    <t>46</t>
  </si>
  <si>
    <t>13611232</t>
  </si>
  <si>
    <t>-2093328062</t>
  </si>
  <si>
    <t>Poznámka k položce:_x000d_
Hmotnost 94,2 kg/m2</t>
  </si>
  <si>
    <t>180,6*0,001</t>
  </si>
  <si>
    <t>0,181*1,15 'Přepočtené koeficientem množství</t>
  </si>
  <si>
    <t>47</t>
  </si>
  <si>
    <t>-1930946035</t>
  </si>
  <si>
    <t>82,9*0,001</t>
  </si>
  <si>
    <t>0,083*1,15 'Přepočtené koeficientem množství</t>
  </si>
  <si>
    <t>48</t>
  </si>
  <si>
    <t>140110X1</t>
  </si>
  <si>
    <t>-1375163616</t>
  </si>
  <si>
    <t>12*1,25</t>
  </si>
  <si>
    <t>12*1,45</t>
  </si>
  <si>
    <t>32,4*1,15 'Přepočtené koeficientem množství</t>
  </si>
  <si>
    <t>49</t>
  </si>
  <si>
    <t>140110A1</t>
  </si>
  <si>
    <t>647033338</t>
  </si>
  <si>
    <t>1*19,5</t>
  </si>
  <si>
    <t>TR.ø30/2,5</t>
  </si>
  <si>
    <t>1*10,7</t>
  </si>
  <si>
    <t>30,2*1,15 'Přepočtené koeficientem množství</t>
  </si>
  <si>
    <t>50</t>
  </si>
  <si>
    <t>767995113</t>
  </si>
  <si>
    <t>Montáž atypických zámečnických konstrukcí hmotnosti přes 10 do 20 kg</t>
  </si>
  <si>
    <t>1205277554</t>
  </si>
  <si>
    <t>https://podminky.urs.cz/item/CS_URS_2025_01/767995113</t>
  </si>
  <si>
    <t>plech ocelový hladký jakost S235JR tl 20mm tabule</t>
  </si>
  <si>
    <t>P20 -300-300</t>
  </si>
  <si>
    <t>345,6</t>
  </si>
  <si>
    <t>150,8</t>
  </si>
  <si>
    <t>51</t>
  </si>
  <si>
    <t>13611248</t>
  </si>
  <si>
    <t>533156713</t>
  </si>
  <si>
    <t>Poznámka k položce:_x000d_
Hmotnost 157 kg/m2</t>
  </si>
  <si>
    <t>345,6*0,001</t>
  </si>
  <si>
    <t>0,346*1,15 'Přepočtené koeficientem množství</t>
  </si>
  <si>
    <t>52</t>
  </si>
  <si>
    <t>1481856432</t>
  </si>
  <si>
    <t>12*1,93</t>
  </si>
  <si>
    <t>23,16*1,15 'Přepočtené koeficientem množství</t>
  </si>
  <si>
    <t>53</t>
  </si>
  <si>
    <t>767995114</t>
  </si>
  <si>
    <t>Montáž atypických zámečnických konstrukcí hmotnosti přes 20 do 50 kg</t>
  </si>
  <si>
    <t>1723986186</t>
  </si>
  <si>
    <t>https://podminky.urs.cz/item/CS_URS_2025_01/767995114</t>
  </si>
  <si>
    <t>P20 -150-1460</t>
  </si>
  <si>
    <t>841</t>
  </si>
  <si>
    <t>P20 - 500 - 500</t>
  </si>
  <si>
    <t>360</t>
  </si>
  <si>
    <t>54</t>
  </si>
  <si>
    <t>248697865</t>
  </si>
  <si>
    <t>841*0,001</t>
  </si>
  <si>
    <t>360*0,001</t>
  </si>
  <si>
    <t>1,201*1,15 'Přepočtené koeficientem množství</t>
  </si>
  <si>
    <t>55</t>
  </si>
  <si>
    <t>767995115</t>
  </si>
  <si>
    <t>Montáž atypických zámečnických konstrukcí hmotnosti přes 50 do 100 kg</t>
  </si>
  <si>
    <t>-1991105367</t>
  </si>
  <si>
    <t>https://podminky.urs.cz/item/CS_URS_2025_01/767995115</t>
  </si>
  <si>
    <t>trubka ocelová bezešvá hladká jakost 11 375 133x8,0mm - ohýbaná</t>
  </si>
  <si>
    <t>707,7</t>
  </si>
  <si>
    <t>P15 -200 -2450</t>
  </si>
  <si>
    <t>176,4</t>
  </si>
  <si>
    <t>P20 - 300-1460</t>
  </si>
  <si>
    <t>56</t>
  </si>
  <si>
    <t>55283923R</t>
  </si>
  <si>
    <t>1567260033</t>
  </si>
  <si>
    <t>TR.ø133/8</t>
  </si>
  <si>
    <t>28,7</t>
  </si>
  <si>
    <t>28,7*1,15 'Přepočtené koeficientem množství</t>
  </si>
  <si>
    <t>57</t>
  </si>
  <si>
    <t>-332584467</t>
  </si>
  <si>
    <t>176,4*0,001</t>
  </si>
  <si>
    <t>0,176*1,15 'Přepočtené koeficientem množství</t>
  </si>
  <si>
    <t>58</t>
  </si>
  <si>
    <t>584741916</t>
  </si>
  <si>
    <t>0,841*1,15 'Přepočtené koeficientem množství</t>
  </si>
  <si>
    <t>59</t>
  </si>
  <si>
    <t>767995116</t>
  </si>
  <si>
    <t>Montáž atypických zámečnických konstrukcí hmotnosti přes 100 do 250 kg</t>
  </si>
  <si>
    <t>176986402</t>
  </si>
  <si>
    <t>https://podminky.urs.cz/item/CS_URS_2025_01/767995116</t>
  </si>
  <si>
    <t>trubka ocelová bezešvá hladká jakost 11 353 108x12,0mm</t>
  </si>
  <si>
    <t>TR.o108/12</t>
  </si>
  <si>
    <t>1377,8</t>
  </si>
  <si>
    <t>trubka ocelová bezešvá hladká jakost 11 353 108x10,0mm</t>
  </si>
  <si>
    <t>TR.o108/10</t>
  </si>
  <si>
    <t>1232,7</t>
  </si>
  <si>
    <t>HEB 240</t>
  </si>
  <si>
    <t>128,1</t>
  </si>
  <si>
    <t>60</t>
  </si>
  <si>
    <t>140110R2</t>
  </si>
  <si>
    <t>trubka ocelová bezešvá hladká jakost 11 375 108x12,0mm</t>
  </si>
  <si>
    <t>-685503871</t>
  </si>
  <si>
    <t>12*3,9</t>
  </si>
  <si>
    <t>46,8*1,15 'Přepočtené koeficientem množství</t>
  </si>
  <si>
    <t>61</t>
  </si>
  <si>
    <t>140110R1</t>
  </si>
  <si>
    <t>trubka ocelová bezešvá hladká jakost 11 375 108x10,0mm</t>
  </si>
  <si>
    <t>-194295174</t>
  </si>
  <si>
    <t>12*4,25</t>
  </si>
  <si>
    <t>51*1,15 'Přepočtené koeficientem množství</t>
  </si>
  <si>
    <t>62</t>
  </si>
  <si>
    <t>-615532187</t>
  </si>
  <si>
    <t>128,1*0,001</t>
  </si>
  <si>
    <t>0,128*1,15 'Přepočtené koeficientem množství</t>
  </si>
  <si>
    <t>63</t>
  </si>
  <si>
    <t>767995117</t>
  </si>
  <si>
    <t>Montáž atypických zámečnických konstrukcí hmotnosti přes 250 do 500 kg</t>
  </si>
  <si>
    <t>1314927887</t>
  </si>
  <si>
    <t>https://podminky.urs.cz/item/CS_URS_2025_01/767995117</t>
  </si>
  <si>
    <t>trubka ocelová bezešvá hladká jakost 11 375 600x20,0mm</t>
  </si>
  <si>
    <t>425,6</t>
  </si>
  <si>
    <t>trubka ocelová bezešvá hladká jakost 11 375 140-250x12mm</t>
  </si>
  <si>
    <t>TR.o 140-250x12mm</t>
  </si>
  <si>
    <t>272,4</t>
  </si>
  <si>
    <t>611,3</t>
  </si>
  <si>
    <t>P15 -1350 - 1600</t>
  </si>
  <si>
    <t>3110,4</t>
  </si>
  <si>
    <t>64</t>
  </si>
  <si>
    <t>5528392XR</t>
  </si>
  <si>
    <t>-2098571512</t>
  </si>
  <si>
    <t>TR.o600/20</t>
  </si>
  <si>
    <t>1,46</t>
  </si>
  <si>
    <t>1,46*1,15 'Přepočtené koeficientem množství</t>
  </si>
  <si>
    <t>65</t>
  </si>
  <si>
    <t>5528392AR</t>
  </si>
  <si>
    <t>-559730702</t>
  </si>
  <si>
    <t>272,4*0,001</t>
  </si>
  <si>
    <t>611,3*0,001</t>
  </si>
  <si>
    <t>0,883*1,15 'Přepočtené koeficientem množství</t>
  </si>
  <si>
    <t>66</t>
  </si>
  <si>
    <t>-300822993</t>
  </si>
  <si>
    <t>3110,4*0,001</t>
  </si>
  <si>
    <t>3,11*1,15 'Přepočtené koeficientem množství</t>
  </si>
  <si>
    <t>67</t>
  </si>
  <si>
    <t>767-00-P01</t>
  </si>
  <si>
    <t>Příplatek za žárové zinkování ocelové konstrukce</t>
  </si>
  <si>
    <t>1189196667</t>
  </si>
  <si>
    <t>13151,3</t>
  </si>
  <si>
    <t>13151,3*1,15 'Přepočtené koeficientem množství</t>
  </si>
  <si>
    <t>68</t>
  </si>
  <si>
    <t>998767121</t>
  </si>
  <si>
    <t>Přesun hmot tonážní pro zámečnické konstrukce ruční v objektech v do 6 m</t>
  </si>
  <si>
    <t>2105732107</t>
  </si>
  <si>
    <t>https://podminky.urs.cz/item/CS_URS_2025_01/998767121</t>
  </si>
  <si>
    <t>783</t>
  </si>
  <si>
    <t>Dokončovací práce - nátěry</t>
  </si>
  <si>
    <t>69</t>
  </si>
  <si>
    <t>78316821R</t>
  </si>
  <si>
    <t>Tvrdoolej dvojnásobný nátěr truhlářských konstrukcí</t>
  </si>
  <si>
    <t>790556640</t>
  </si>
  <si>
    <t>70</t>
  </si>
  <si>
    <t>783301311</t>
  </si>
  <si>
    <t>Odmaštění zámečnických konstrukcí vodou ředitelným odmašťovačem</t>
  </si>
  <si>
    <t>-1305886808</t>
  </si>
  <si>
    <t>https://podminky.urs.cz/item/CS_URS_2025_01/783301311</t>
  </si>
  <si>
    <t>233,76</t>
  </si>
  <si>
    <t>71</t>
  </si>
  <si>
    <t>783344201</t>
  </si>
  <si>
    <t>Základní antikorozní jednonásobný polyuretanový nátěr zámečnických konstrukcí</t>
  </si>
  <si>
    <t>-624329045</t>
  </si>
  <si>
    <t>https://podminky.urs.cz/item/CS_URS_2025_01/783344201</t>
  </si>
  <si>
    <t>783347101</t>
  </si>
  <si>
    <t>Krycí jednonásobný polyuretanový nátěr zámečnických konstrukcí</t>
  </si>
  <si>
    <t>-1207219145</t>
  </si>
  <si>
    <t>https://podminky.urs.cz/item/CS_URS_2025_01/783347101</t>
  </si>
  <si>
    <t>VRN - Vedlejší a ostatní náklady stavby</t>
  </si>
  <si>
    <t>Mgr. Martina Věženská</t>
  </si>
  <si>
    <t>VRN - Vedlejší rozpočtové náklady</t>
  </si>
  <si>
    <t>Vedlejší rozpočtové náklady</t>
  </si>
  <si>
    <t>013254001</t>
  </si>
  <si>
    <t>Náklady na vyhotovení dokumentace skutečného provedení stavby</t>
  </si>
  <si>
    <t>1024</t>
  </si>
  <si>
    <t>-2097776681</t>
  </si>
  <si>
    <t>Poznámka k položce:_x000d_
Dokumentace skutečného provedení v rozsahu dle platné vyhlášky na dokumentaci staveb v počtu dle SOD a VOP</t>
  </si>
  <si>
    <t>013264101</t>
  </si>
  <si>
    <t>Pasportizace objektů a komunikací</t>
  </si>
  <si>
    <t>-2089256999</t>
  </si>
  <si>
    <t xml:space="preserve">Poznámka k položce:_x000d_
paspotizace stávajícího stavu komunikací  před stavbou pro případné spory</t>
  </si>
  <si>
    <t>013274001</t>
  </si>
  <si>
    <t>Náklady na vyhotovení realizační (dílenské) dokumentace</t>
  </si>
  <si>
    <t>1288302040</t>
  </si>
  <si>
    <t>Poznámka k položce:_x000d_
Náklad zhotovitele na zpracování realizační (dílenské) dokumentace. Soulad realizační dokumentace se zadávací dokumentací musí být před vlastní realizací odsouhlasena autorským dozorem._x000d_
Dále náklady na vypracování technologického postupu prací</t>
  </si>
  <si>
    <t>090001001</t>
  </si>
  <si>
    <t>Náklady na vyhotovení dokumentace k předání stavby</t>
  </si>
  <si>
    <t>-1658904412</t>
  </si>
  <si>
    <t>Poznámka k položce:_x000d_
Náklady spojené s vyhotovením, kopírováním a kopletací všech dokumentů požadovaných v SOD a VOP k předání stavby objenateli.</t>
  </si>
  <si>
    <t>090001002</t>
  </si>
  <si>
    <t>Ostatní náklady vyplývající ze znění SOD a VOP</t>
  </si>
  <si>
    <t>1876637392</t>
  </si>
  <si>
    <t>Poznámka k položce:_x000d_
Náklady související s plněním povinností zhotovitele požadované v SOD a VOP případně v jiných dokumentech, např.:_x000d_
- náklady na zřízení bankovních záruk_x000d_
- náklady spojené vypracováním technologických postupů_x000d_
- náklady na vypracování ohlášení změn a změnových listů_x000d_
- náklady spojené s předáním díla _x000d_
- Zpracování provozního řádu servisu a údržby atd.</t>
  </si>
  <si>
    <t>030001001</t>
  </si>
  <si>
    <t>Náklady na zřízení zařízení staveniště</t>
  </si>
  <si>
    <t>-1146184694</t>
  </si>
  <si>
    <t>Poznámka k položce:_x000d_
Náklady na dokumentaci ZS, příprava území pro ZS včetně odstranění materiálu a konstrukcí, vybudování odběrný míst, zřízení přípojek energií, vlastní vybudování objektů ZS a provizornich komunikací.</t>
  </si>
  <si>
    <t>030001002</t>
  </si>
  <si>
    <t>Náklady na provoz a údržbu zařízení staveniště</t>
  </si>
  <si>
    <t>-1702812929</t>
  </si>
  <si>
    <t>Poznámka k položce:_x000d_
Náklady na vybavení objektů, náklady na energie, úklid, údržba, osvětlení, oplocení, opravy na objektech ZS, čištění ploch, zabezpečení staveniště</t>
  </si>
  <si>
    <t>034103000</t>
  </si>
  <si>
    <t>Oplocení staveniště</t>
  </si>
  <si>
    <t>105117914</t>
  </si>
  <si>
    <t>https://podminky.urs.cz/item/CS_URS_2025_01/034103000</t>
  </si>
  <si>
    <t>034403001</t>
  </si>
  <si>
    <t>Náklady na dopravní značení na staveništi a/nebo v okolí staveniště</t>
  </si>
  <si>
    <t>1852319275</t>
  </si>
  <si>
    <t>039001003</t>
  </si>
  <si>
    <t>Náklady na zrušení zařízení staveniště</t>
  </si>
  <si>
    <t>2005964100</t>
  </si>
  <si>
    <t>Poznámka k položce:_x000d_
odstranění objektu ZS včetně přípojek a jejich odvozu, uvedení pozemku do původního stavu včetně nákladů s tím spojených</t>
  </si>
  <si>
    <t>045303000</t>
  </si>
  <si>
    <t>Koordinační činnost</t>
  </si>
  <si>
    <t>-1691835565</t>
  </si>
  <si>
    <t>https://podminky.urs.cz/item/CS_URS_2025_01/045303000</t>
  </si>
  <si>
    <t>0951984R</t>
  </si>
  <si>
    <t>Ostatní vedlejší náklady potřebné k provedení díla výše neuvedené</t>
  </si>
  <si>
    <t>-1774497494</t>
  </si>
  <si>
    <t>Poznámka k položce:_x000d_
pakliže zhotovitel potřebuje další jiné VRN k provedení dílá ocení je v této položce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</si>
</sst>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51" TargetMode="External" /><Relationship Id="rId2" Type="http://schemas.openxmlformats.org/officeDocument/2006/relationships/hyperlink" Target="https://podminky.urs.cz/item/CS_URS_2025_01/13121370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67151101" TargetMode="External" /><Relationship Id="rId6" Type="http://schemas.openxmlformats.org/officeDocument/2006/relationships/hyperlink" Target="https://podminky.urs.cz/item/CS_URS_2025_01/171151112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84818233" TargetMode="External" /><Relationship Id="rId9" Type="http://schemas.openxmlformats.org/officeDocument/2006/relationships/hyperlink" Target="https://podminky.urs.cz/item/CS_URS_2025_01/275313711" TargetMode="External" /><Relationship Id="rId10" Type="http://schemas.openxmlformats.org/officeDocument/2006/relationships/hyperlink" Target="https://podminky.urs.cz/item/CS_URS_2025_01/591111111" TargetMode="External" /><Relationship Id="rId11" Type="http://schemas.openxmlformats.org/officeDocument/2006/relationships/hyperlink" Target="https://podminky.urs.cz/item/CS_URS_2025_01/953946131" TargetMode="External" /><Relationship Id="rId12" Type="http://schemas.openxmlformats.org/officeDocument/2006/relationships/hyperlink" Target="https://podminky.urs.cz/item/CS_URS_2025_01/953961115" TargetMode="External" /><Relationship Id="rId13" Type="http://schemas.openxmlformats.org/officeDocument/2006/relationships/hyperlink" Target="https://podminky.urs.cz/item/CS_URS_2025_01/953965141" TargetMode="External" /><Relationship Id="rId14" Type="http://schemas.openxmlformats.org/officeDocument/2006/relationships/hyperlink" Target="https://podminky.urs.cz/item/CS_URS_2025_01/979071111" TargetMode="External" /><Relationship Id="rId15" Type="http://schemas.openxmlformats.org/officeDocument/2006/relationships/hyperlink" Target="https://podminky.urs.cz/item/CS_URS_2025_01/997221571" TargetMode="External" /><Relationship Id="rId16" Type="http://schemas.openxmlformats.org/officeDocument/2006/relationships/hyperlink" Target="https://podminky.urs.cz/item/CS_URS_2025_01/997221579" TargetMode="External" /><Relationship Id="rId17" Type="http://schemas.openxmlformats.org/officeDocument/2006/relationships/hyperlink" Target="https://podminky.urs.cz/item/CS_URS_2025_01/997221612" TargetMode="External" /><Relationship Id="rId18" Type="http://schemas.openxmlformats.org/officeDocument/2006/relationships/hyperlink" Target="https://podminky.urs.cz/item/CS_URS_2025_01/998018001" TargetMode="External" /><Relationship Id="rId19" Type="http://schemas.openxmlformats.org/officeDocument/2006/relationships/hyperlink" Target="https://podminky.urs.cz/item/CS_URS_2025_01/998229112" TargetMode="External" /><Relationship Id="rId20" Type="http://schemas.openxmlformats.org/officeDocument/2006/relationships/hyperlink" Target="https://podminky.urs.cz/item/CS_URS_2025_01/998712311" TargetMode="External" /><Relationship Id="rId21" Type="http://schemas.openxmlformats.org/officeDocument/2006/relationships/hyperlink" Target="https://podminky.urs.cz/item/CS_URS_2025_01/762952014" TargetMode="External" /><Relationship Id="rId22" Type="http://schemas.openxmlformats.org/officeDocument/2006/relationships/hyperlink" Target="https://podminky.urs.cz/item/CS_URS_2025_01/762953002" TargetMode="External" /><Relationship Id="rId23" Type="http://schemas.openxmlformats.org/officeDocument/2006/relationships/hyperlink" Target="https://podminky.urs.cz/item/CS_URS_2025_01/998762121" TargetMode="External" /><Relationship Id="rId24" Type="http://schemas.openxmlformats.org/officeDocument/2006/relationships/hyperlink" Target="https://podminky.urs.cz/item/CS_URS_2025_01/766412234" TargetMode="External" /><Relationship Id="rId25" Type="http://schemas.openxmlformats.org/officeDocument/2006/relationships/hyperlink" Target="https://podminky.urs.cz/item/CS_URS_2025_01/998766121" TargetMode="External" /><Relationship Id="rId26" Type="http://schemas.openxmlformats.org/officeDocument/2006/relationships/hyperlink" Target="https://podminky.urs.cz/item/CS_URS_2025_01/767995101" TargetMode="External" /><Relationship Id="rId27" Type="http://schemas.openxmlformats.org/officeDocument/2006/relationships/hyperlink" Target="https://podminky.urs.cz/item/CS_URS_2025_01/767995102" TargetMode="External" /><Relationship Id="rId28" Type="http://schemas.openxmlformats.org/officeDocument/2006/relationships/hyperlink" Target="https://podminky.urs.cz/item/CS_URS_2025_01/767995111" TargetMode="External" /><Relationship Id="rId29" Type="http://schemas.openxmlformats.org/officeDocument/2006/relationships/hyperlink" Target="https://podminky.urs.cz/item/CS_URS_2025_01/767995112" TargetMode="External" /><Relationship Id="rId30" Type="http://schemas.openxmlformats.org/officeDocument/2006/relationships/hyperlink" Target="https://podminky.urs.cz/item/CS_URS_2025_01/767995113" TargetMode="External" /><Relationship Id="rId31" Type="http://schemas.openxmlformats.org/officeDocument/2006/relationships/hyperlink" Target="https://podminky.urs.cz/item/CS_URS_2025_01/767995114" TargetMode="External" /><Relationship Id="rId32" Type="http://schemas.openxmlformats.org/officeDocument/2006/relationships/hyperlink" Target="https://podminky.urs.cz/item/CS_URS_2025_01/767995115" TargetMode="External" /><Relationship Id="rId33" Type="http://schemas.openxmlformats.org/officeDocument/2006/relationships/hyperlink" Target="https://podminky.urs.cz/item/CS_URS_2025_01/767995116" TargetMode="External" /><Relationship Id="rId34" Type="http://schemas.openxmlformats.org/officeDocument/2006/relationships/hyperlink" Target="https://podminky.urs.cz/item/CS_URS_2025_01/767995117" TargetMode="External" /><Relationship Id="rId35" Type="http://schemas.openxmlformats.org/officeDocument/2006/relationships/hyperlink" Target="https://podminky.urs.cz/item/CS_URS_2025_01/998767121" TargetMode="External" /><Relationship Id="rId36" Type="http://schemas.openxmlformats.org/officeDocument/2006/relationships/hyperlink" Target="https://podminky.urs.cz/item/CS_URS_2025_01/783301311" TargetMode="External" /><Relationship Id="rId37" Type="http://schemas.openxmlformats.org/officeDocument/2006/relationships/hyperlink" Target="https://podminky.urs.cz/item/CS_URS_2025_01/783344201" TargetMode="External" /><Relationship Id="rId38" Type="http://schemas.openxmlformats.org/officeDocument/2006/relationships/hyperlink" Target="https://podminky.urs.cz/item/CS_URS_2025_01/78334710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4103000" TargetMode="External" /><Relationship Id="rId2" Type="http://schemas.openxmlformats.org/officeDocument/2006/relationships/hyperlink" Target="https://podminky.urs.cz/item/CS_URS_2025_01/045303000" TargetMode="External" /><Relationship Id="rId3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2025_06_19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VENKOVNÍ SCÉNA TOULOVCOVO NÁMĚSTÍ, LITOMYŠL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LITOMYŠL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LITOMYŠL, BŘÍ ŠŤASTNÝCH 1000 LITOMYŠL 570 20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BURIAN-KŘIVINKA ARCHITECTS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'D.1.1 - Architektonicko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'D.1.1 - Architektonicko s...'!P129</f>
        <v>0</v>
      </c>
      <c r="AV95" s="128">
        <f>'D.1.1 - Architektonicko s...'!J33</f>
        <v>0</v>
      </c>
      <c r="AW95" s="128">
        <f>'D.1.1 - Architektonicko s...'!J34</f>
        <v>0</v>
      </c>
      <c r="AX95" s="128">
        <f>'D.1.1 - Architektonicko s...'!J35</f>
        <v>0</v>
      </c>
      <c r="AY95" s="128">
        <f>'D.1.1 - Architektonicko s...'!J36</f>
        <v>0</v>
      </c>
      <c r="AZ95" s="128">
        <f>'D.1.1 - Architektonicko s...'!F33</f>
        <v>0</v>
      </c>
      <c r="BA95" s="128">
        <f>'D.1.1 - Architektonicko s...'!F34</f>
        <v>0</v>
      </c>
      <c r="BB95" s="128">
        <f>'D.1.1 - Architektonicko s...'!F35</f>
        <v>0</v>
      </c>
      <c r="BC95" s="128">
        <f>'D.1.1 - Architektonicko s...'!F36</f>
        <v>0</v>
      </c>
      <c r="BD95" s="130">
        <f>'D.1.1 - Architektonicko s...'!F37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'VRN - Vedlejší a ostatní ...'!P117</f>
        <v>0</v>
      </c>
      <c r="AV96" s="133">
        <f>'VRN - Vedlejší a ostatní ...'!J33</f>
        <v>0</v>
      </c>
      <c r="AW96" s="133">
        <f>'VRN - Vedlejší a ostatní ...'!J34</f>
        <v>0</v>
      </c>
      <c r="AX96" s="133">
        <f>'VRN - Vedlejší a ostatní ...'!J35</f>
        <v>0</v>
      </c>
      <c r="AY96" s="133">
        <f>'VRN - Vedlejší a ostatní ...'!J36</f>
        <v>0</v>
      </c>
      <c r="AZ96" s="133">
        <f>'VRN - Vedlejší a ostatní ...'!F33</f>
        <v>0</v>
      </c>
      <c r="BA96" s="133">
        <f>'VRN - Vedlejší a ostatní ...'!F34</f>
        <v>0</v>
      </c>
      <c r="BB96" s="133">
        <f>'VRN - Vedlejší a ostatní ...'!F35</f>
        <v>0</v>
      </c>
      <c r="BC96" s="133">
        <f>'VRN - Vedlejší a ostatní ...'!F36</f>
        <v>0</v>
      </c>
      <c r="BD96" s="135">
        <f>'VRN - Vedlejší a ostatní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ac6xm6a31SRMCkYokVpmE36fcbfwI3uuEKOZOc1dvsvjUyPHKJ6TgfZsfKJt/sy44EbLZBD3VJumrK2iGX99VA==" hashValue="Oi1EJ3Q3K+hZ7DDppAB7O4H6oInD0DPaY2GE+z0B4zB9vRp0BMywiB8elr5v52VJVRp5AcT+dYnC7O663erchw==" algorithmName="SHA-512" password="FBEC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1 - Architektonicko s...'!C2" display="/"/>
    <hyperlink ref="A96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VENKOVNÍ SCÉNA TOULOVCOVO NÁMĚSTÍ, LITOMYŠL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ROUND((SUM(BE129:BE511)),  2)</f>
        <v>0</v>
      </c>
      <c r="G33" s="38"/>
      <c r="H33" s="38"/>
      <c r="I33" s="155">
        <v>0.20999999999999999</v>
      </c>
      <c r="J33" s="154">
        <f>ROUND(((SUM(BE129:BE511))*I33),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ROUND((SUM(BF129:BF511)),  2)</f>
        <v>0</v>
      </c>
      <c r="G34" s="38"/>
      <c r="H34" s="38"/>
      <c r="I34" s="155">
        <v>0.12</v>
      </c>
      <c r="J34" s="154">
        <f>ROUND(((SUM(BF129:BF511))*I34),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ROUND((SUM(BG129:BG511)),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ROUND((SUM(BH129:BH511)),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ROUND((SUM(BI129:BI511)),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VENKOVNÍ SCÉNA TOULOVCOVO NÁMĚSTÍ, LITOMYŠL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D.1.1 - Architektonicko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LITOMYŠL, BŘÍ ŠŤASTNÝCH 1000 LITOMYŠL 570 20</v>
      </c>
      <c r="G91" s="40"/>
      <c r="H91" s="40"/>
      <c r="I91" s="32" t="s">
        <v>30</v>
      </c>
      <c r="J91" s="36" t="str">
        <f>E21</f>
        <v>BURIAN-KŘIVINKA ARCHITECTS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J158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J199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J208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105</v>
      </c>
      <c r="E104" s="182"/>
      <c r="F104" s="182"/>
      <c r="G104" s="182"/>
      <c r="H104" s="182"/>
      <c r="I104" s="182"/>
      <c r="J104" s="183">
        <f>J215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J216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J223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J240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J252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J496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VENKOVNÍ SCÉNA TOULOVCOVO NÁMĚSTÍ, LITOMYŠL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D.1.1 - Architektonicko stavební část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LITOMYŠL</v>
      </c>
      <c r="G123" s="40"/>
      <c r="H123" s="40"/>
      <c r="I123" s="32" t="s">
        <v>22</v>
      </c>
      <c r="J123" s="79" t="str">
        <f>IF(J12="","",J12)</f>
        <v>21. 6. 2025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MĚSTO LITOMYŠL, BŘÍ ŠŤASTNÝCH 1000 LITOMYŠL 570 20</v>
      </c>
      <c r="G125" s="40"/>
      <c r="H125" s="40"/>
      <c r="I125" s="32" t="s">
        <v>30</v>
      </c>
      <c r="J125" s="36" t="str">
        <f>E21</f>
        <v>BURIAN-KŘIVINKA ARCHITECTS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112</v>
      </c>
      <c r="D128" s="194" t="s">
        <v>61</v>
      </c>
      <c r="E128" s="194" t="s">
        <v>57</v>
      </c>
      <c r="F128" s="194" t="s">
        <v>58</v>
      </c>
      <c r="G128" s="194" t="s">
        <v>113</v>
      </c>
      <c r="H128" s="194" t="s">
        <v>114</v>
      </c>
      <c r="I128" s="194" t="s">
        <v>115</v>
      </c>
      <c r="J128" s="194" t="s">
        <v>95</v>
      </c>
      <c r="K128" s="195" t="s">
        <v>116</v>
      </c>
      <c r="L128" s="196"/>
      <c r="M128" s="100" t="s">
        <v>1</v>
      </c>
      <c r="N128" s="101" t="s">
        <v>40</v>
      </c>
      <c r="O128" s="101" t="s">
        <v>117</v>
      </c>
      <c r="P128" s="101" t="s">
        <v>118</v>
      </c>
      <c r="Q128" s="101" t="s">
        <v>119</v>
      </c>
      <c r="R128" s="101" t="s">
        <v>120</v>
      </c>
      <c r="S128" s="101" t="s">
        <v>121</v>
      </c>
      <c r="T128" s="102" t="s">
        <v>122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123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P130+P215</f>
        <v>0</v>
      </c>
      <c r="Q129" s="104"/>
      <c r="R129" s="199">
        <f>R130+R215</f>
        <v>77.557757649999999</v>
      </c>
      <c r="S129" s="104"/>
      <c r="T129" s="200">
        <f>T130+T215</f>
        <v>29.700000000000003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97</v>
      </c>
      <c r="BK129" s="201">
        <f>BK130+BK215</f>
        <v>0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124</v>
      </c>
      <c r="F130" s="205" t="s">
        <v>125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P131+P158+P163+P169+P199+P208</f>
        <v>0</v>
      </c>
      <c r="Q130" s="210"/>
      <c r="R130" s="211">
        <f>R131+R158+R163+R169+R199+R208</f>
        <v>61.714610860000001</v>
      </c>
      <c r="S130" s="210"/>
      <c r="T130" s="212">
        <f>T131+T158+T163+T169+T199+T208</f>
        <v>29.700000000000003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76</v>
      </c>
      <c r="AY130" s="213" t="s">
        <v>126</v>
      </c>
      <c r="BK130" s="215">
        <f>BK131+BK158+BK163+BK169+BK199+BK208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84</v>
      </c>
      <c r="F131" s="216" t="s">
        <v>127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SUM(P132:P157)</f>
        <v>0</v>
      </c>
      <c r="Q131" s="210"/>
      <c r="R131" s="211">
        <f>SUM(R132:R157)</f>
        <v>24.17578</v>
      </c>
      <c r="S131" s="210"/>
      <c r="T131" s="212">
        <f>SUM(T132:T157)</f>
        <v>29.700000000000003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126</v>
      </c>
      <c r="BK131" s="215">
        <f>SUM(BK132:BK157)</f>
        <v>0</v>
      </c>
    </row>
    <row r="132" s="2" customFormat="1" ht="24.15" customHeight="1">
      <c r="A132" s="38"/>
      <c r="B132" s="39"/>
      <c r="C132" s="218" t="s">
        <v>84</v>
      </c>
      <c r="D132" s="218" t="s">
        <v>128</v>
      </c>
      <c r="E132" s="219" t="s">
        <v>129</v>
      </c>
      <c r="F132" s="220" t="s">
        <v>130</v>
      </c>
      <c r="G132" s="221" t="s">
        <v>131</v>
      </c>
      <c r="H132" s="222">
        <v>90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0.33000000000000002</v>
      </c>
      <c r="T132" s="228">
        <f>S132*H132</f>
        <v>29.700000000000003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86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133</v>
      </c>
      <c r="BM132" s="229" t="s">
        <v>134</v>
      </c>
    </row>
    <row r="133" s="2" customFormat="1">
      <c r="A133" s="38"/>
      <c r="B133" s="39"/>
      <c r="C133" s="40"/>
      <c r="D133" s="231" t="s">
        <v>135</v>
      </c>
      <c r="E133" s="40"/>
      <c r="F133" s="232" t="s">
        <v>136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86</v>
      </c>
    </row>
    <row r="134" s="13" customFormat="1">
      <c r="A134" s="13"/>
      <c r="B134" s="236"/>
      <c r="C134" s="237"/>
      <c r="D134" s="238" t="s">
        <v>137</v>
      </c>
      <c r="E134" s="239" t="s">
        <v>1</v>
      </c>
      <c r="F134" s="240" t="s">
        <v>138</v>
      </c>
      <c r="G134" s="237"/>
      <c r="H134" s="239" t="s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137</v>
      </c>
      <c r="AU134" s="246" t="s">
        <v>86</v>
      </c>
      <c r="AV134" s="13" t="s">
        <v>84</v>
      </c>
      <c r="AW134" s="13" t="s">
        <v>32</v>
      </c>
      <c r="AX134" s="13" t="s">
        <v>76</v>
      </c>
      <c r="AY134" s="246" t="s">
        <v>126</v>
      </c>
    </row>
    <row r="135" s="14" customFormat="1">
      <c r="A135" s="14"/>
      <c r="B135" s="247"/>
      <c r="C135" s="248"/>
      <c r="D135" s="238" t="s">
        <v>137</v>
      </c>
      <c r="E135" s="249" t="s">
        <v>1</v>
      </c>
      <c r="F135" s="250" t="s">
        <v>139</v>
      </c>
      <c r="G135" s="248"/>
      <c r="H135" s="251">
        <v>90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137</v>
      </c>
      <c r="AU135" s="257" t="s">
        <v>86</v>
      </c>
      <c r="AV135" s="14" t="s">
        <v>86</v>
      </c>
      <c r="AW135" s="14" t="s">
        <v>32</v>
      </c>
      <c r="AX135" s="14" t="s">
        <v>84</v>
      </c>
      <c r="AY135" s="257" t="s">
        <v>126</v>
      </c>
    </row>
    <row r="136" s="2" customFormat="1" ht="24.15" customHeight="1">
      <c r="A136" s="38"/>
      <c r="B136" s="39"/>
      <c r="C136" s="218" t="s">
        <v>86</v>
      </c>
      <c r="D136" s="218" t="s">
        <v>128</v>
      </c>
      <c r="E136" s="219" t="s">
        <v>140</v>
      </c>
      <c r="F136" s="220" t="s">
        <v>141</v>
      </c>
      <c r="G136" s="221" t="s">
        <v>142</v>
      </c>
      <c r="H136" s="222">
        <v>2.778</v>
      </c>
      <c r="I136" s="223"/>
      <c r="J136" s="224">
        <f>ROUND(I136*H136,2)</f>
        <v>0</v>
      </c>
      <c r="K136" s="220" t="s">
        <v>132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86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133</v>
      </c>
      <c r="BM136" s="229" t="s">
        <v>143</v>
      </c>
    </row>
    <row r="137" s="2" customFormat="1">
      <c r="A137" s="38"/>
      <c r="B137" s="39"/>
      <c r="C137" s="40"/>
      <c r="D137" s="231" t="s">
        <v>135</v>
      </c>
      <c r="E137" s="40"/>
      <c r="F137" s="232" t="s">
        <v>144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86</v>
      </c>
    </row>
    <row r="138" s="13" customFormat="1">
      <c r="A138" s="13"/>
      <c r="B138" s="236"/>
      <c r="C138" s="237"/>
      <c r="D138" s="238" t="s">
        <v>137</v>
      </c>
      <c r="E138" s="239" t="s">
        <v>1</v>
      </c>
      <c r="F138" s="240" t="s">
        <v>145</v>
      </c>
      <c r="G138" s="237"/>
      <c r="H138" s="239" t="s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137</v>
      </c>
      <c r="AU138" s="246" t="s">
        <v>86</v>
      </c>
      <c r="AV138" s="13" t="s">
        <v>84</v>
      </c>
      <c r="AW138" s="13" t="s">
        <v>32</v>
      </c>
      <c r="AX138" s="13" t="s">
        <v>76</v>
      </c>
      <c r="AY138" s="246" t="s">
        <v>126</v>
      </c>
    </row>
    <row r="139" s="14" customFormat="1">
      <c r="A139" s="14"/>
      <c r="B139" s="247"/>
      <c r="C139" s="248"/>
      <c r="D139" s="238" t="s">
        <v>137</v>
      </c>
      <c r="E139" s="249" t="s">
        <v>1</v>
      </c>
      <c r="F139" s="250" t="s">
        <v>146</v>
      </c>
      <c r="G139" s="248"/>
      <c r="H139" s="251">
        <v>2.778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137</v>
      </c>
      <c r="AU139" s="257" t="s">
        <v>86</v>
      </c>
      <c r="AV139" s="14" t="s">
        <v>86</v>
      </c>
      <c r="AW139" s="14" t="s">
        <v>32</v>
      </c>
      <c r="AX139" s="14" t="s">
        <v>84</v>
      </c>
      <c r="AY139" s="257" t="s">
        <v>126</v>
      </c>
    </row>
    <row r="140" s="2" customFormat="1" ht="37.8" customHeight="1">
      <c r="A140" s="38"/>
      <c r="B140" s="39"/>
      <c r="C140" s="218" t="s">
        <v>147</v>
      </c>
      <c r="D140" s="218" t="s">
        <v>128</v>
      </c>
      <c r="E140" s="219" t="s">
        <v>148</v>
      </c>
      <c r="F140" s="220" t="s">
        <v>149</v>
      </c>
      <c r="G140" s="221" t="s">
        <v>142</v>
      </c>
      <c r="H140" s="222">
        <v>2.778</v>
      </c>
      <c r="I140" s="223"/>
      <c r="J140" s="224">
        <f>ROUND(I140*H140,2)</f>
        <v>0</v>
      </c>
      <c r="K140" s="220" t="s">
        <v>132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133</v>
      </c>
      <c r="AT140" s="229" t="s">
        <v>128</v>
      </c>
      <c r="AU140" s="229" t="s">
        <v>86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133</v>
      </c>
      <c r="BM140" s="229" t="s">
        <v>150</v>
      </c>
    </row>
    <row r="141" s="2" customFormat="1">
      <c r="A141" s="38"/>
      <c r="B141" s="39"/>
      <c r="C141" s="40"/>
      <c r="D141" s="231" t="s">
        <v>135</v>
      </c>
      <c r="E141" s="40"/>
      <c r="F141" s="232" t="s">
        <v>151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86</v>
      </c>
    </row>
    <row r="142" s="2" customFormat="1" ht="37.8" customHeight="1">
      <c r="A142" s="38"/>
      <c r="B142" s="39"/>
      <c r="C142" s="218" t="s">
        <v>133</v>
      </c>
      <c r="D142" s="218" t="s">
        <v>128</v>
      </c>
      <c r="E142" s="219" t="s">
        <v>152</v>
      </c>
      <c r="F142" s="220" t="s">
        <v>153</v>
      </c>
      <c r="G142" s="221" t="s">
        <v>142</v>
      </c>
      <c r="H142" s="222">
        <v>11.112</v>
      </c>
      <c r="I142" s="223"/>
      <c r="J142" s="224">
        <f>ROUND(I142*H142,2)</f>
        <v>0</v>
      </c>
      <c r="K142" s="220" t="s">
        <v>132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133</v>
      </c>
      <c r="AT142" s="229" t="s">
        <v>128</v>
      </c>
      <c r="AU142" s="229" t="s">
        <v>86</v>
      </c>
      <c r="AY142" s="17" t="s">
        <v>126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133</v>
      </c>
      <c r="BM142" s="229" t="s">
        <v>154</v>
      </c>
    </row>
    <row r="143" s="2" customFormat="1">
      <c r="A143" s="38"/>
      <c r="B143" s="39"/>
      <c r="C143" s="40"/>
      <c r="D143" s="231" t="s">
        <v>135</v>
      </c>
      <c r="E143" s="40"/>
      <c r="F143" s="232" t="s">
        <v>155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86</v>
      </c>
    </row>
    <row r="144" s="14" customFormat="1">
      <c r="A144" s="14"/>
      <c r="B144" s="247"/>
      <c r="C144" s="248"/>
      <c r="D144" s="238" t="s">
        <v>137</v>
      </c>
      <c r="E144" s="248"/>
      <c r="F144" s="250" t="s">
        <v>156</v>
      </c>
      <c r="G144" s="248"/>
      <c r="H144" s="251">
        <v>11.112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137</v>
      </c>
      <c r="AU144" s="257" t="s">
        <v>86</v>
      </c>
      <c r="AV144" s="14" t="s">
        <v>86</v>
      </c>
      <c r="AW144" s="14" t="s">
        <v>4</v>
      </c>
      <c r="AX144" s="14" t="s">
        <v>84</v>
      </c>
      <c r="AY144" s="257" t="s">
        <v>126</v>
      </c>
    </row>
    <row r="145" s="2" customFormat="1" ht="24.15" customHeight="1">
      <c r="A145" s="38"/>
      <c r="B145" s="39"/>
      <c r="C145" s="218" t="s">
        <v>157</v>
      </c>
      <c r="D145" s="218" t="s">
        <v>128</v>
      </c>
      <c r="E145" s="219" t="s">
        <v>158</v>
      </c>
      <c r="F145" s="220" t="s">
        <v>159</v>
      </c>
      <c r="G145" s="221" t="s">
        <v>142</v>
      </c>
      <c r="H145" s="222">
        <v>2.778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133</v>
      </c>
      <c r="AT145" s="229" t="s">
        <v>128</v>
      </c>
      <c r="AU145" s="229" t="s">
        <v>86</v>
      </c>
      <c r="AY145" s="17" t="s">
        <v>126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133</v>
      </c>
      <c r="BM145" s="229" t="s">
        <v>160</v>
      </c>
    </row>
    <row r="146" s="2" customFormat="1">
      <c r="A146" s="38"/>
      <c r="B146" s="39"/>
      <c r="C146" s="40"/>
      <c r="D146" s="231" t="s">
        <v>135</v>
      </c>
      <c r="E146" s="40"/>
      <c r="F146" s="232" t="s">
        <v>161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86</v>
      </c>
    </row>
    <row r="147" s="2" customFormat="1" ht="24.15" customHeight="1">
      <c r="A147" s="38"/>
      <c r="B147" s="39"/>
      <c r="C147" s="218" t="s">
        <v>162</v>
      </c>
      <c r="D147" s="218" t="s">
        <v>128</v>
      </c>
      <c r="E147" s="219" t="s">
        <v>163</v>
      </c>
      <c r="F147" s="220" t="s">
        <v>164</v>
      </c>
      <c r="G147" s="221" t="s">
        <v>142</v>
      </c>
      <c r="H147" s="222">
        <v>12.058</v>
      </c>
      <c r="I147" s="223"/>
      <c r="J147" s="224">
        <f>ROUND(I147*H147,2)</f>
        <v>0</v>
      </c>
      <c r="K147" s="220" t="s">
        <v>132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86</v>
      </c>
      <c r="AY147" s="17" t="s">
        <v>126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133</v>
      </c>
      <c r="BM147" s="229" t="s">
        <v>165</v>
      </c>
    </row>
    <row r="148" s="2" customFormat="1">
      <c r="A148" s="38"/>
      <c r="B148" s="39"/>
      <c r="C148" s="40"/>
      <c r="D148" s="231" t="s">
        <v>135</v>
      </c>
      <c r="E148" s="40"/>
      <c r="F148" s="232" t="s">
        <v>166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86</v>
      </c>
    </row>
    <row r="149" s="13" customFormat="1">
      <c r="A149" s="13"/>
      <c r="B149" s="236"/>
      <c r="C149" s="237"/>
      <c r="D149" s="238" t="s">
        <v>137</v>
      </c>
      <c r="E149" s="239" t="s">
        <v>1</v>
      </c>
      <c r="F149" s="240" t="s">
        <v>167</v>
      </c>
      <c r="G149" s="237"/>
      <c r="H149" s="239" t="s">
        <v>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137</v>
      </c>
      <c r="AU149" s="246" t="s">
        <v>86</v>
      </c>
      <c r="AV149" s="13" t="s">
        <v>84</v>
      </c>
      <c r="AW149" s="13" t="s">
        <v>32</v>
      </c>
      <c r="AX149" s="13" t="s">
        <v>76</v>
      </c>
      <c r="AY149" s="246" t="s">
        <v>126</v>
      </c>
    </row>
    <row r="150" s="14" customFormat="1">
      <c r="A150" s="14"/>
      <c r="B150" s="247"/>
      <c r="C150" s="248"/>
      <c r="D150" s="238" t="s">
        <v>137</v>
      </c>
      <c r="E150" s="249" t="s">
        <v>1</v>
      </c>
      <c r="F150" s="250" t="s">
        <v>168</v>
      </c>
      <c r="G150" s="248"/>
      <c r="H150" s="251">
        <v>12.058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137</v>
      </c>
      <c r="AU150" s="257" t="s">
        <v>86</v>
      </c>
      <c r="AV150" s="14" t="s">
        <v>86</v>
      </c>
      <c r="AW150" s="14" t="s">
        <v>32</v>
      </c>
      <c r="AX150" s="14" t="s">
        <v>84</v>
      </c>
      <c r="AY150" s="257" t="s">
        <v>126</v>
      </c>
    </row>
    <row r="151" s="2" customFormat="1" ht="16.5" customHeight="1">
      <c r="A151" s="38"/>
      <c r="B151" s="39"/>
      <c r="C151" s="258" t="s">
        <v>169</v>
      </c>
      <c r="D151" s="258" t="s">
        <v>170</v>
      </c>
      <c r="E151" s="259" t="s">
        <v>171</v>
      </c>
      <c r="F151" s="260" t="s">
        <v>172</v>
      </c>
      <c r="G151" s="261" t="s">
        <v>173</v>
      </c>
      <c r="H151" s="262">
        <v>24.116</v>
      </c>
      <c r="I151" s="263"/>
      <c r="J151" s="264">
        <f>ROUND(I151*H151,2)</f>
        <v>0</v>
      </c>
      <c r="K151" s="260" t="s">
        <v>132</v>
      </c>
      <c r="L151" s="265"/>
      <c r="M151" s="266" t="s">
        <v>1</v>
      </c>
      <c r="N151" s="267" t="s">
        <v>41</v>
      </c>
      <c r="O151" s="91"/>
      <c r="P151" s="227">
        <f>O151*H151</f>
        <v>0</v>
      </c>
      <c r="Q151" s="227">
        <v>1</v>
      </c>
      <c r="R151" s="227">
        <f>Q151*H151</f>
        <v>24.116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174</v>
      </c>
      <c r="AT151" s="229" t="s">
        <v>170</v>
      </c>
      <c r="AU151" s="229" t="s">
        <v>86</v>
      </c>
      <c r="AY151" s="17" t="s">
        <v>126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133</v>
      </c>
      <c r="BM151" s="229" t="s">
        <v>175</v>
      </c>
    </row>
    <row r="152" s="14" customFormat="1">
      <c r="A152" s="14"/>
      <c r="B152" s="247"/>
      <c r="C152" s="248"/>
      <c r="D152" s="238" t="s">
        <v>137</v>
      </c>
      <c r="E152" s="248"/>
      <c r="F152" s="250" t="s">
        <v>176</v>
      </c>
      <c r="G152" s="248"/>
      <c r="H152" s="251">
        <v>24.116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137</v>
      </c>
      <c r="AU152" s="257" t="s">
        <v>86</v>
      </c>
      <c r="AV152" s="14" t="s">
        <v>86</v>
      </c>
      <c r="AW152" s="14" t="s">
        <v>4</v>
      </c>
      <c r="AX152" s="14" t="s">
        <v>84</v>
      </c>
      <c r="AY152" s="257" t="s">
        <v>126</v>
      </c>
    </row>
    <row r="153" s="2" customFormat="1" ht="33" customHeight="1">
      <c r="A153" s="38"/>
      <c r="B153" s="39"/>
      <c r="C153" s="218" t="s">
        <v>174</v>
      </c>
      <c r="D153" s="218" t="s">
        <v>128</v>
      </c>
      <c r="E153" s="219" t="s">
        <v>177</v>
      </c>
      <c r="F153" s="220" t="s">
        <v>178</v>
      </c>
      <c r="G153" s="221" t="s">
        <v>173</v>
      </c>
      <c r="H153" s="222">
        <v>5.556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133</v>
      </c>
      <c r="AT153" s="229" t="s">
        <v>128</v>
      </c>
      <c r="AU153" s="229" t="s">
        <v>86</v>
      </c>
      <c r="AY153" s="17" t="s">
        <v>126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133</v>
      </c>
      <c r="BM153" s="229" t="s">
        <v>179</v>
      </c>
    </row>
    <row r="154" s="2" customFormat="1">
      <c r="A154" s="38"/>
      <c r="B154" s="39"/>
      <c r="C154" s="40"/>
      <c r="D154" s="231" t="s">
        <v>135</v>
      </c>
      <c r="E154" s="40"/>
      <c r="F154" s="232" t="s">
        <v>180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86</v>
      </c>
    </row>
    <row r="155" s="14" customFormat="1">
      <c r="A155" s="14"/>
      <c r="B155" s="247"/>
      <c r="C155" s="248"/>
      <c r="D155" s="238" t="s">
        <v>137</v>
      </c>
      <c r="E155" s="248"/>
      <c r="F155" s="250" t="s">
        <v>181</v>
      </c>
      <c r="G155" s="248"/>
      <c r="H155" s="251">
        <v>5.556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137</v>
      </c>
      <c r="AU155" s="257" t="s">
        <v>86</v>
      </c>
      <c r="AV155" s="14" t="s">
        <v>86</v>
      </c>
      <c r="AW155" s="14" t="s">
        <v>4</v>
      </c>
      <c r="AX155" s="14" t="s">
        <v>84</v>
      </c>
      <c r="AY155" s="257" t="s">
        <v>126</v>
      </c>
    </row>
    <row r="156" s="2" customFormat="1" ht="24.15" customHeight="1">
      <c r="A156" s="38"/>
      <c r="B156" s="39"/>
      <c r="C156" s="218" t="s">
        <v>182</v>
      </c>
      <c r="D156" s="218" t="s">
        <v>128</v>
      </c>
      <c r="E156" s="219" t="s">
        <v>183</v>
      </c>
      <c r="F156" s="220" t="s">
        <v>184</v>
      </c>
      <c r="G156" s="221" t="s">
        <v>185</v>
      </c>
      <c r="H156" s="222">
        <v>2</v>
      </c>
      <c r="I156" s="223"/>
      <c r="J156" s="224">
        <f>ROUND(I156*H156,2)</f>
        <v>0</v>
      </c>
      <c r="K156" s="220" t="s">
        <v>132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0.02989</v>
      </c>
      <c r="R156" s="227">
        <f>Q156*H156</f>
        <v>0.05978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133</v>
      </c>
      <c r="AT156" s="229" t="s">
        <v>128</v>
      </c>
      <c r="AU156" s="229" t="s">
        <v>86</v>
      </c>
      <c r="AY156" s="17" t="s">
        <v>126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133</v>
      </c>
      <c r="BM156" s="229" t="s">
        <v>186</v>
      </c>
    </row>
    <row r="157" s="2" customFormat="1">
      <c r="A157" s="38"/>
      <c r="B157" s="39"/>
      <c r="C157" s="40"/>
      <c r="D157" s="231" t="s">
        <v>135</v>
      </c>
      <c r="E157" s="40"/>
      <c r="F157" s="232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86</v>
      </c>
    </row>
    <row r="158" s="12" customFormat="1" ht="22.8" customHeight="1">
      <c r="A158" s="12"/>
      <c r="B158" s="202"/>
      <c r="C158" s="203"/>
      <c r="D158" s="204" t="s">
        <v>75</v>
      </c>
      <c r="E158" s="216" t="s">
        <v>86</v>
      </c>
      <c r="F158" s="216" t="s">
        <v>188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SUM(P159:P162)</f>
        <v>0</v>
      </c>
      <c r="Q158" s="210"/>
      <c r="R158" s="211">
        <f>SUM(R159:R162)</f>
        <v>6.9501948599999999</v>
      </c>
      <c r="S158" s="210"/>
      <c r="T158" s="212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84</v>
      </c>
      <c r="AT158" s="214" t="s">
        <v>75</v>
      </c>
      <c r="AU158" s="214" t="s">
        <v>84</v>
      </c>
      <c r="AY158" s="213" t="s">
        <v>126</v>
      </c>
      <c r="BK158" s="215">
        <f>SUM(BK159:BK162)</f>
        <v>0</v>
      </c>
    </row>
    <row r="159" s="2" customFormat="1" ht="16.5" customHeight="1">
      <c r="A159" s="38"/>
      <c r="B159" s="39"/>
      <c r="C159" s="218" t="s">
        <v>189</v>
      </c>
      <c r="D159" s="218" t="s">
        <v>128</v>
      </c>
      <c r="E159" s="219" t="s">
        <v>190</v>
      </c>
      <c r="F159" s="220" t="s">
        <v>191</v>
      </c>
      <c r="G159" s="221" t="s">
        <v>142</v>
      </c>
      <c r="H159" s="222">
        <v>2.778</v>
      </c>
      <c r="I159" s="223"/>
      <c r="J159" s="224">
        <f>ROUND(I159*H159,2)</f>
        <v>0</v>
      </c>
      <c r="K159" s="220" t="s">
        <v>132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2.5018699999999998</v>
      </c>
      <c r="R159" s="227">
        <f>Q159*H159</f>
        <v>6.9501948599999999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133</v>
      </c>
      <c r="AT159" s="229" t="s">
        <v>128</v>
      </c>
      <c r="AU159" s="229" t="s">
        <v>86</v>
      </c>
      <c r="AY159" s="17" t="s">
        <v>126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133</v>
      </c>
      <c r="BM159" s="229" t="s">
        <v>192</v>
      </c>
    </row>
    <row r="160" s="2" customFormat="1">
      <c r="A160" s="38"/>
      <c r="B160" s="39"/>
      <c r="C160" s="40"/>
      <c r="D160" s="231" t="s">
        <v>135</v>
      </c>
      <c r="E160" s="40"/>
      <c r="F160" s="232" t="s">
        <v>193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86</v>
      </c>
    </row>
    <row r="161" s="13" customFormat="1">
      <c r="A161" s="13"/>
      <c r="B161" s="236"/>
      <c r="C161" s="237"/>
      <c r="D161" s="238" t="s">
        <v>137</v>
      </c>
      <c r="E161" s="239" t="s">
        <v>1</v>
      </c>
      <c r="F161" s="240" t="s">
        <v>145</v>
      </c>
      <c r="G161" s="237"/>
      <c r="H161" s="239" t="s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137</v>
      </c>
      <c r="AU161" s="246" t="s">
        <v>86</v>
      </c>
      <c r="AV161" s="13" t="s">
        <v>84</v>
      </c>
      <c r="AW161" s="13" t="s">
        <v>32</v>
      </c>
      <c r="AX161" s="13" t="s">
        <v>76</v>
      </c>
      <c r="AY161" s="246" t="s">
        <v>126</v>
      </c>
    </row>
    <row r="162" s="14" customFormat="1">
      <c r="A162" s="14"/>
      <c r="B162" s="247"/>
      <c r="C162" s="248"/>
      <c r="D162" s="238" t="s">
        <v>137</v>
      </c>
      <c r="E162" s="249" t="s">
        <v>1</v>
      </c>
      <c r="F162" s="250" t="s">
        <v>146</v>
      </c>
      <c r="G162" s="248"/>
      <c r="H162" s="251">
        <v>2.778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137</v>
      </c>
      <c r="AU162" s="257" t="s">
        <v>86</v>
      </c>
      <c r="AV162" s="14" t="s">
        <v>86</v>
      </c>
      <c r="AW162" s="14" t="s">
        <v>32</v>
      </c>
      <c r="AX162" s="14" t="s">
        <v>84</v>
      </c>
      <c r="AY162" s="257" t="s">
        <v>126</v>
      </c>
    </row>
    <row r="163" s="12" customFormat="1" ht="22.8" customHeight="1">
      <c r="A163" s="12"/>
      <c r="B163" s="202"/>
      <c r="C163" s="203"/>
      <c r="D163" s="204" t="s">
        <v>75</v>
      </c>
      <c r="E163" s="216" t="s">
        <v>157</v>
      </c>
      <c r="F163" s="216" t="s">
        <v>194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SUM(P164:P168)</f>
        <v>0</v>
      </c>
      <c r="Q163" s="210"/>
      <c r="R163" s="211">
        <f>SUM(R164:R168)</f>
        <v>23.883831999999998</v>
      </c>
      <c r="S163" s="210"/>
      <c r="T163" s="21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84</v>
      </c>
      <c r="AT163" s="214" t="s">
        <v>75</v>
      </c>
      <c r="AU163" s="214" t="s">
        <v>84</v>
      </c>
      <c r="AY163" s="213" t="s">
        <v>126</v>
      </c>
      <c r="BK163" s="215">
        <f>SUM(BK164:BK168)</f>
        <v>0</v>
      </c>
    </row>
    <row r="164" s="2" customFormat="1" ht="24.15" customHeight="1">
      <c r="A164" s="38"/>
      <c r="B164" s="39"/>
      <c r="C164" s="218" t="s">
        <v>195</v>
      </c>
      <c r="D164" s="218" t="s">
        <v>128</v>
      </c>
      <c r="E164" s="219" t="s">
        <v>196</v>
      </c>
      <c r="F164" s="220" t="s">
        <v>197</v>
      </c>
      <c r="G164" s="221" t="s">
        <v>131</v>
      </c>
      <c r="H164" s="222">
        <v>39.759999999999998</v>
      </c>
      <c r="I164" s="223"/>
      <c r="J164" s="224">
        <f>ROUND(I164*H164,2)</f>
        <v>0</v>
      </c>
      <c r="K164" s="220" t="s">
        <v>132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0.1837</v>
      </c>
      <c r="R164" s="227">
        <f>Q164*H164</f>
        <v>7.3039119999999995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133</v>
      </c>
      <c r="AT164" s="229" t="s">
        <v>128</v>
      </c>
      <c r="AU164" s="229" t="s">
        <v>86</v>
      </c>
      <c r="AY164" s="17" t="s">
        <v>126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133</v>
      </c>
      <c r="BM164" s="229" t="s">
        <v>198</v>
      </c>
    </row>
    <row r="165" s="2" customFormat="1">
      <c r="A165" s="38"/>
      <c r="B165" s="39"/>
      <c r="C165" s="40"/>
      <c r="D165" s="231" t="s">
        <v>135</v>
      </c>
      <c r="E165" s="40"/>
      <c r="F165" s="232" t="s">
        <v>199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86</v>
      </c>
    </row>
    <row r="166" s="13" customFormat="1">
      <c r="A166" s="13"/>
      <c r="B166" s="236"/>
      <c r="C166" s="237"/>
      <c r="D166" s="238" t="s">
        <v>137</v>
      </c>
      <c r="E166" s="239" t="s">
        <v>1</v>
      </c>
      <c r="F166" s="240" t="s">
        <v>200</v>
      </c>
      <c r="G166" s="237"/>
      <c r="H166" s="239" t="s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137</v>
      </c>
      <c r="AU166" s="246" t="s">
        <v>86</v>
      </c>
      <c r="AV166" s="13" t="s">
        <v>84</v>
      </c>
      <c r="AW166" s="13" t="s">
        <v>32</v>
      </c>
      <c r="AX166" s="13" t="s">
        <v>76</v>
      </c>
      <c r="AY166" s="246" t="s">
        <v>126</v>
      </c>
    </row>
    <row r="167" s="14" customFormat="1">
      <c r="A167" s="14"/>
      <c r="B167" s="247"/>
      <c r="C167" s="248"/>
      <c r="D167" s="238" t="s">
        <v>137</v>
      </c>
      <c r="E167" s="249" t="s">
        <v>1</v>
      </c>
      <c r="F167" s="250" t="s">
        <v>201</v>
      </c>
      <c r="G167" s="248"/>
      <c r="H167" s="251">
        <v>39.759999999999998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137</v>
      </c>
      <c r="AU167" s="257" t="s">
        <v>86</v>
      </c>
      <c r="AV167" s="14" t="s">
        <v>86</v>
      </c>
      <c r="AW167" s="14" t="s">
        <v>32</v>
      </c>
      <c r="AX167" s="14" t="s">
        <v>84</v>
      </c>
      <c r="AY167" s="257" t="s">
        <v>126</v>
      </c>
    </row>
    <row r="168" s="2" customFormat="1" ht="37.8" customHeight="1">
      <c r="A168" s="38"/>
      <c r="B168" s="39"/>
      <c r="C168" s="258" t="s">
        <v>8</v>
      </c>
      <c r="D168" s="258" t="s">
        <v>170</v>
      </c>
      <c r="E168" s="259" t="s">
        <v>202</v>
      </c>
      <c r="F168" s="260" t="s">
        <v>203</v>
      </c>
      <c r="G168" s="261" t="s">
        <v>131</v>
      </c>
      <c r="H168" s="262">
        <v>39.759999999999998</v>
      </c>
      <c r="I168" s="263"/>
      <c r="J168" s="264">
        <f>ROUND(I168*H168,2)</f>
        <v>0</v>
      </c>
      <c r="K168" s="260" t="s">
        <v>1</v>
      </c>
      <c r="L168" s="265"/>
      <c r="M168" s="266" t="s">
        <v>1</v>
      </c>
      <c r="N168" s="267" t="s">
        <v>41</v>
      </c>
      <c r="O168" s="91"/>
      <c r="P168" s="227">
        <f>O168*H168</f>
        <v>0</v>
      </c>
      <c r="Q168" s="227">
        <v>0.41699999999999998</v>
      </c>
      <c r="R168" s="227">
        <f>Q168*H168</f>
        <v>16.579919999999998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174</v>
      </c>
      <c r="AT168" s="229" t="s">
        <v>170</v>
      </c>
      <c r="AU168" s="229" t="s">
        <v>86</v>
      </c>
      <c r="AY168" s="17" t="s">
        <v>126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133</v>
      </c>
      <c r="BM168" s="229" t="s">
        <v>204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182</v>
      </c>
      <c r="F169" s="216" t="s">
        <v>205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SUM(P170:P198)</f>
        <v>0</v>
      </c>
      <c r="Q169" s="210"/>
      <c r="R169" s="211">
        <f>SUM(R170:R198)</f>
        <v>6.7048040000000002</v>
      </c>
      <c r="S169" s="210"/>
      <c r="T169" s="212">
        <f>SUM(T170:T198)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84</v>
      </c>
      <c r="AT169" s="214" t="s">
        <v>75</v>
      </c>
      <c r="AU169" s="214" t="s">
        <v>84</v>
      </c>
      <c r="AY169" s="213" t="s">
        <v>126</v>
      </c>
      <c r="BK169" s="215">
        <f>SUM(BK170:BK198)</f>
        <v>0</v>
      </c>
    </row>
    <row r="170" s="2" customFormat="1" ht="24.15" customHeight="1">
      <c r="A170" s="38"/>
      <c r="B170" s="39"/>
      <c r="C170" s="218" t="s">
        <v>206</v>
      </c>
      <c r="D170" s="218" t="s">
        <v>128</v>
      </c>
      <c r="E170" s="219" t="s">
        <v>207</v>
      </c>
      <c r="F170" s="220" t="s">
        <v>208</v>
      </c>
      <c r="G170" s="221" t="s">
        <v>209</v>
      </c>
      <c r="H170" s="222">
        <v>25.120000000000001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0.18095</v>
      </c>
      <c r="R170" s="227">
        <f>Q170*H170</f>
        <v>4.5454639999999999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133</v>
      </c>
      <c r="AT170" s="229" t="s">
        <v>128</v>
      </c>
      <c r="AU170" s="229" t="s">
        <v>86</v>
      </c>
      <c r="AY170" s="17" t="s">
        <v>126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133</v>
      </c>
      <c r="BM170" s="229" t="s">
        <v>210</v>
      </c>
    </row>
    <row r="171" s="14" customFormat="1">
      <c r="A171" s="14"/>
      <c r="B171" s="247"/>
      <c r="C171" s="248"/>
      <c r="D171" s="238" t="s">
        <v>137</v>
      </c>
      <c r="E171" s="249" t="s">
        <v>1</v>
      </c>
      <c r="F171" s="250" t="s">
        <v>211</v>
      </c>
      <c r="G171" s="248"/>
      <c r="H171" s="251">
        <v>25.120000000000001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137</v>
      </c>
      <c r="AU171" s="257" t="s">
        <v>86</v>
      </c>
      <c r="AV171" s="14" t="s">
        <v>86</v>
      </c>
      <c r="AW171" s="14" t="s">
        <v>32</v>
      </c>
      <c r="AX171" s="14" t="s">
        <v>84</v>
      </c>
      <c r="AY171" s="257" t="s">
        <v>126</v>
      </c>
    </row>
    <row r="172" s="2" customFormat="1" ht="24.15" customHeight="1">
      <c r="A172" s="38"/>
      <c r="B172" s="39"/>
      <c r="C172" s="218" t="s">
        <v>212</v>
      </c>
      <c r="D172" s="218" t="s">
        <v>128</v>
      </c>
      <c r="E172" s="219" t="s">
        <v>213</v>
      </c>
      <c r="F172" s="220" t="s">
        <v>214</v>
      </c>
      <c r="G172" s="221" t="s">
        <v>173</v>
      </c>
      <c r="H172" s="222">
        <v>1.8680000000000001</v>
      </c>
      <c r="I172" s="223"/>
      <c r="J172" s="224">
        <f>ROUND(I172*H172,2)</f>
        <v>0</v>
      </c>
      <c r="K172" s="220" t="s">
        <v>132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133</v>
      </c>
      <c r="AT172" s="229" t="s">
        <v>128</v>
      </c>
      <c r="AU172" s="229" t="s">
        <v>86</v>
      </c>
      <c r="AY172" s="17" t="s">
        <v>126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133</v>
      </c>
      <c r="BM172" s="229" t="s">
        <v>215</v>
      </c>
    </row>
    <row r="173" s="2" customFormat="1">
      <c r="A173" s="38"/>
      <c r="B173" s="39"/>
      <c r="C173" s="40"/>
      <c r="D173" s="231" t="s">
        <v>135</v>
      </c>
      <c r="E173" s="40"/>
      <c r="F173" s="232" t="s">
        <v>216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86</v>
      </c>
    </row>
    <row r="174" s="13" customFormat="1">
      <c r="A174" s="13"/>
      <c r="B174" s="236"/>
      <c r="C174" s="237"/>
      <c r="D174" s="238" t="s">
        <v>137</v>
      </c>
      <c r="E174" s="239" t="s">
        <v>1</v>
      </c>
      <c r="F174" s="240" t="s">
        <v>217</v>
      </c>
      <c r="G174" s="237"/>
      <c r="H174" s="239" t="s">
        <v>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137</v>
      </c>
      <c r="AU174" s="246" t="s">
        <v>86</v>
      </c>
      <c r="AV174" s="13" t="s">
        <v>84</v>
      </c>
      <c r="AW174" s="13" t="s">
        <v>32</v>
      </c>
      <c r="AX174" s="13" t="s">
        <v>76</v>
      </c>
      <c r="AY174" s="246" t="s">
        <v>126</v>
      </c>
    </row>
    <row r="175" s="13" customFormat="1">
      <c r="A175" s="13"/>
      <c r="B175" s="236"/>
      <c r="C175" s="237"/>
      <c r="D175" s="238" t="s">
        <v>137</v>
      </c>
      <c r="E175" s="239" t="s">
        <v>1</v>
      </c>
      <c r="F175" s="240" t="s">
        <v>218</v>
      </c>
      <c r="G175" s="237"/>
      <c r="H175" s="239" t="s">
        <v>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137</v>
      </c>
      <c r="AU175" s="246" t="s">
        <v>86</v>
      </c>
      <c r="AV175" s="13" t="s">
        <v>84</v>
      </c>
      <c r="AW175" s="13" t="s">
        <v>32</v>
      </c>
      <c r="AX175" s="13" t="s">
        <v>76</v>
      </c>
      <c r="AY175" s="246" t="s">
        <v>126</v>
      </c>
    </row>
    <row r="176" s="14" customFormat="1">
      <c r="A176" s="14"/>
      <c r="B176" s="247"/>
      <c r="C176" s="248"/>
      <c r="D176" s="238" t="s">
        <v>137</v>
      </c>
      <c r="E176" s="249" t="s">
        <v>1</v>
      </c>
      <c r="F176" s="250" t="s">
        <v>219</v>
      </c>
      <c r="G176" s="248"/>
      <c r="H176" s="251">
        <v>0.64900000000000002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137</v>
      </c>
      <c r="AU176" s="257" t="s">
        <v>86</v>
      </c>
      <c r="AV176" s="14" t="s">
        <v>86</v>
      </c>
      <c r="AW176" s="14" t="s">
        <v>32</v>
      </c>
      <c r="AX176" s="14" t="s">
        <v>76</v>
      </c>
      <c r="AY176" s="257" t="s">
        <v>126</v>
      </c>
    </row>
    <row r="177" s="14" customFormat="1">
      <c r="A177" s="14"/>
      <c r="B177" s="247"/>
      <c r="C177" s="248"/>
      <c r="D177" s="238" t="s">
        <v>137</v>
      </c>
      <c r="E177" s="249" t="s">
        <v>1</v>
      </c>
      <c r="F177" s="250" t="s">
        <v>220</v>
      </c>
      <c r="G177" s="248"/>
      <c r="H177" s="251">
        <v>1.2190000000000001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137</v>
      </c>
      <c r="AU177" s="257" t="s">
        <v>86</v>
      </c>
      <c r="AV177" s="14" t="s">
        <v>86</v>
      </c>
      <c r="AW177" s="14" t="s">
        <v>32</v>
      </c>
      <c r="AX177" s="14" t="s">
        <v>76</v>
      </c>
      <c r="AY177" s="257" t="s">
        <v>126</v>
      </c>
    </row>
    <row r="178" s="15" customFormat="1">
      <c r="A178" s="15"/>
      <c r="B178" s="268"/>
      <c r="C178" s="269"/>
      <c r="D178" s="238" t="s">
        <v>137</v>
      </c>
      <c r="E178" s="270" t="s">
        <v>1</v>
      </c>
      <c r="F178" s="271" t="s">
        <v>221</v>
      </c>
      <c r="G178" s="269"/>
      <c r="H178" s="272">
        <v>1.8680000000000001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137</v>
      </c>
      <c r="AU178" s="278" t="s">
        <v>86</v>
      </c>
      <c r="AV178" s="15" t="s">
        <v>133</v>
      </c>
      <c r="AW178" s="15" t="s">
        <v>32</v>
      </c>
      <c r="AX178" s="15" t="s">
        <v>84</v>
      </c>
      <c r="AY178" s="278" t="s">
        <v>126</v>
      </c>
    </row>
    <row r="179" s="2" customFormat="1" ht="21.75" customHeight="1">
      <c r="A179" s="38"/>
      <c r="B179" s="39"/>
      <c r="C179" s="258" t="s">
        <v>222</v>
      </c>
      <c r="D179" s="258" t="s">
        <v>170</v>
      </c>
      <c r="E179" s="259" t="s">
        <v>223</v>
      </c>
      <c r="F179" s="260" t="s">
        <v>224</v>
      </c>
      <c r="G179" s="261" t="s">
        <v>173</v>
      </c>
      <c r="H179" s="262">
        <v>2.1480000000000001</v>
      </c>
      <c r="I179" s="263"/>
      <c r="J179" s="264">
        <f>ROUND(I179*H179,2)</f>
        <v>0</v>
      </c>
      <c r="K179" s="260" t="s">
        <v>132</v>
      </c>
      <c r="L179" s="265"/>
      <c r="M179" s="266" t="s">
        <v>1</v>
      </c>
      <c r="N179" s="267" t="s">
        <v>41</v>
      </c>
      <c r="O179" s="91"/>
      <c r="P179" s="227">
        <f>O179*H179</f>
        <v>0</v>
      </c>
      <c r="Q179" s="227">
        <v>1</v>
      </c>
      <c r="R179" s="227">
        <f>Q179*H179</f>
        <v>2.1480000000000001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174</v>
      </c>
      <c r="AT179" s="229" t="s">
        <v>170</v>
      </c>
      <c r="AU179" s="229" t="s">
        <v>86</v>
      </c>
      <c r="AY179" s="17" t="s">
        <v>126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133</v>
      </c>
      <c r="BM179" s="229" t="s">
        <v>225</v>
      </c>
    </row>
    <row r="180" s="2" customFormat="1">
      <c r="A180" s="38"/>
      <c r="B180" s="39"/>
      <c r="C180" s="40"/>
      <c r="D180" s="238" t="s">
        <v>226</v>
      </c>
      <c r="E180" s="40"/>
      <c r="F180" s="279" t="s">
        <v>227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226</v>
      </c>
      <c r="AU180" s="17" t="s">
        <v>86</v>
      </c>
    </row>
    <row r="181" s="13" customFormat="1">
      <c r="A181" s="13"/>
      <c r="B181" s="236"/>
      <c r="C181" s="237"/>
      <c r="D181" s="238" t="s">
        <v>137</v>
      </c>
      <c r="E181" s="239" t="s">
        <v>1</v>
      </c>
      <c r="F181" s="240" t="s">
        <v>217</v>
      </c>
      <c r="G181" s="237"/>
      <c r="H181" s="239" t="s">
        <v>1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137</v>
      </c>
      <c r="AU181" s="246" t="s">
        <v>86</v>
      </c>
      <c r="AV181" s="13" t="s">
        <v>84</v>
      </c>
      <c r="AW181" s="13" t="s">
        <v>32</v>
      </c>
      <c r="AX181" s="13" t="s">
        <v>76</v>
      </c>
      <c r="AY181" s="246" t="s">
        <v>126</v>
      </c>
    </row>
    <row r="182" s="13" customFormat="1">
      <c r="A182" s="13"/>
      <c r="B182" s="236"/>
      <c r="C182" s="237"/>
      <c r="D182" s="238" t="s">
        <v>137</v>
      </c>
      <c r="E182" s="239" t="s">
        <v>1</v>
      </c>
      <c r="F182" s="240" t="s">
        <v>218</v>
      </c>
      <c r="G182" s="237"/>
      <c r="H182" s="239" t="s">
        <v>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137</v>
      </c>
      <c r="AU182" s="246" t="s">
        <v>86</v>
      </c>
      <c r="AV182" s="13" t="s">
        <v>84</v>
      </c>
      <c r="AW182" s="13" t="s">
        <v>32</v>
      </c>
      <c r="AX182" s="13" t="s">
        <v>76</v>
      </c>
      <c r="AY182" s="246" t="s">
        <v>126</v>
      </c>
    </row>
    <row r="183" s="14" customFormat="1">
      <c r="A183" s="14"/>
      <c r="B183" s="247"/>
      <c r="C183" s="248"/>
      <c r="D183" s="238" t="s">
        <v>137</v>
      </c>
      <c r="E183" s="249" t="s">
        <v>1</v>
      </c>
      <c r="F183" s="250" t="s">
        <v>219</v>
      </c>
      <c r="G183" s="248"/>
      <c r="H183" s="251">
        <v>0.64900000000000002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137</v>
      </c>
      <c r="AU183" s="257" t="s">
        <v>86</v>
      </c>
      <c r="AV183" s="14" t="s">
        <v>86</v>
      </c>
      <c r="AW183" s="14" t="s">
        <v>32</v>
      </c>
      <c r="AX183" s="14" t="s">
        <v>76</v>
      </c>
      <c r="AY183" s="257" t="s">
        <v>126</v>
      </c>
    </row>
    <row r="184" s="14" customFormat="1">
      <c r="A184" s="14"/>
      <c r="B184" s="247"/>
      <c r="C184" s="248"/>
      <c r="D184" s="238" t="s">
        <v>137</v>
      </c>
      <c r="E184" s="249" t="s">
        <v>1</v>
      </c>
      <c r="F184" s="250" t="s">
        <v>220</v>
      </c>
      <c r="G184" s="248"/>
      <c r="H184" s="251">
        <v>1.2190000000000001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137</v>
      </c>
      <c r="AU184" s="257" t="s">
        <v>86</v>
      </c>
      <c r="AV184" s="14" t="s">
        <v>86</v>
      </c>
      <c r="AW184" s="14" t="s">
        <v>32</v>
      </c>
      <c r="AX184" s="14" t="s">
        <v>76</v>
      </c>
      <c r="AY184" s="257" t="s">
        <v>126</v>
      </c>
    </row>
    <row r="185" s="15" customFormat="1">
      <c r="A185" s="15"/>
      <c r="B185" s="268"/>
      <c r="C185" s="269"/>
      <c r="D185" s="238" t="s">
        <v>137</v>
      </c>
      <c r="E185" s="270" t="s">
        <v>1</v>
      </c>
      <c r="F185" s="271" t="s">
        <v>221</v>
      </c>
      <c r="G185" s="269"/>
      <c r="H185" s="272">
        <v>1.8680000000000001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137</v>
      </c>
      <c r="AU185" s="278" t="s">
        <v>86</v>
      </c>
      <c r="AV185" s="15" t="s">
        <v>133</v>
      </c>
      <c r="AW185" s="15" t="s">
        <v>32</v>
      </c>
      <c r="AX185" s="15" t="s">
        <v>84</v>
      </c>
      <c r="AY185" s="278" t="s">
        <v>126</v>
      </c>
    </row>
    <row r="186" s="14" customFormat="1">
      <c r="A186" s="14"/>
      <c r="B186" s="247"/>
      <c r="C186" s="248"/>
      <c r="D186" s="238" t="s">
        <v>137</v>
      </c>
      <c r="E186" s="248"/>
      <c r="F186" s="250" t="s">
        <v>228</v>
      </c>
      <c r="G186" s="248"/>
      <c r="H186" s="251">
        <v>2.1480000000000001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137</v>
      </c>
      <c r="AU186" s="257" t="s">
        <v>86</v>
      </c>
      <c r="AV186" s="14" t="s">
        <v>86</v>
      </c>
      <c r="AW186" s="14" t="s">
        <v>4</v>
      </c>
      <c r="AX186" s="14" t="s">
        <v>84</v>
      </c>
      <c r="AY186" s="257" t="s">
        <v>126</v>
      </c>
    </row>
    <row r="187" s="2" customFormat="1" ht="24.15" customHeight="1">
      <c r="A187" s="38"/>
      <c r="B187" s="39"/>
      <c r="C187" s="218" t="s">
        <v>229</v>
      </c>
      <c r="D187" s="218" t="s">
        <v>128</v>
      </c>
      <c r="E187" s="219" t="s">
        <v>230</v>
      </c>
      <c r="F187" s="220" t="s">
        <v>231</v>
      </c>
      <c r="G187" s="221" t="s">
        <v>185</v>
      </c>
      <c r="H187" s="222">
        <v>18</v>
      </c>
      <c r="I187" s="223"/>
      <c r="J187" s="224">
        <f>ROUND(I187*H187,2)</f>
        <v>0</v>
      </c>
      <c r="K187" s="220" t="s">
        <v>132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6.9999999999999994E-05</v>
      </c>
      <c r="R187" s="227">
        <f>Q187*H187</f>
        <v>0.0012599999999999998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133</v>
      </c>
      <c r="AT187" s="229" t="s">
        <v>128</v>
      </c>
      <c r="AU187" s="229" t="s">
        <v>86</v>
      </c>
      <c r="AY187" s="17" t="s">
        <v>126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133</v>
      </c>
      <c r="BM187" s="229" t="s">
        <v>232</v>
      </c>
    </row>
    <row r="188" s="2" customFormat="1">
      <c r="A188" s="38"/>
      <c r="B188" s="39"/>
      <c r="C188" s="40"/>
      <c r="D188" s="231" t="s">
        <v>135</v>
      </c>
      <c r="E188" s="40"/>
      <c r="F188" s="232" t="s">
        <v>233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86</v>
      </c>
    </row>
    <row r="189" s="13" customFormat="1">
      <c r="A189" s="13"/>
      <c r="B189" s="236"/>
      <c r="C189" s="237"/>
      <c r="D189" s="238" t="s">
        <v>137</v>
      </c>
      <c r="E189" s="239" t="s">
        <v>1</v>
      </c>
      <c r="F189" s="240" t="s">
        <v>234</v>
      </c>
      <c r="G189" s="237"/>
      <c r="H189" s="239" t="s">
        <v>1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137</v>
      </c>
      <c r="AU189" s="246" t="s">
        <v>86</v>
      </c>
      <c r="AV189" s="13" t="s">
        <v>84</v>
      </c>
      <c r="AW189" s="13" t="s">
        <v>32</v>
      </c>
      <c r="AX189" s="13" t="s">
        <v>76</v>
      </c>
      <c r="AY189" s="246" t="s">
        <v>126</v>
      </c>
    </row>
    <row r="190" s="14" customFormat="1">
      <c r="A190" s="14"/>
      <c r="B190" s="247"/>
      <c r="C190" s="248"/>
      <c r="D190" s="238" t="s">
        <v>137</v>
      </c>
      <c r="E190" s="249" t="s">
        <v>1</v>
      </c>
      <c r="F190" s="250" t="s">
        <v>235</v>
      </c>
      <c r="G190" s="248"/>
      <c r="H190" s="251">
        <v>18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137</v>
      </c>
      <c r="AU190" s="257" t="s">
        <v>86</v>
      </c>
      <c r="AV190" s="14" t="s">
        <v>86</v>
      </c>
      <c r="AW190" s="14" t="s">
        <v>32</v>
      </c>
      <c r="AX190" s="14" t="s">
        <v>84</v>
      </c>
      <c r="AY190" s="257" t="s">
        <v>126</v>
      </c>
    </row>
    <row r="191" s="2" customFormat="1" ht="21.75" customHeight="1">
      <c r="A191" s="38"/>
      <c r="B191" s="39"/>
      <c r="C191" s="218" t="s">
        <v>236</v>
      </c>
      <c r="D191" s="218" t="s">
        <v>128</v>
      </c>
      <c r="E191" s="219" t="s">
        <v>237</v>
      </c>
      <c r="F191" s="220" t="s">
        <v>238</v>
      </c>
      <c r="G191" s="221" t="s">
        <v>185</v>
      </c>
      <c r="H191" s="222">
        <v>18</v>
      </c>
      <c r="I191" s="223"/>
      <c r="J191" s="224">
        <f>ROUND(I191*H191,2)</f>
        <v>0</v>
      </c>
      <c r="K191" s="220" t="s">
        <v>132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0.00055999999999999995</v>
      </c>
      <c r="R191" s="227">
        <f>Q191*H191</f>
        <v>0.010079999999999999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133</v>
      </c>
      <c r="AT191" s="229" t="s">
        <v>128</v>
      </c>
      <c r="AU191" s="229" t="s">
        <v>86</v>
      </c>
      <c r="AY191" s="17" t="s">
        <v>126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133</v>
      </c>
      <c r="BM191" s="229" t="s">
        <v>239</v>
      </c>
    </row>
    <row r="192" s="2" customFormat="1">
      <c r="A192" s="38"/>
      <c r="B192" s="39"/>
      <c r="C192" s="40"/>
      <c r="D192" s="231" t="s">
        <v>135</v>
      </c>
      <c r="E192" s="40"/>
      <c r="F192" s="232" t="s">
        <v>240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86</v>
      </c>
    </row>
    <row r="193" s="13" customFormat="1">
      <c r="A193" s="13"/>
      <c r="B193" s="236"/>
      <c r="C193" s="237"/>
      <c r="D193" s="238" t="s">
        <v>137</v>
      </c>
      <c r="E193" s="239" t="s">
        <v>1</v>
      </c>
      <c r="F193" s="240" t="s">
        <v>234</v>
      </c>
      <c r="G193" s="237"/>
      <c r="H193" s="239" t="s">
        <v>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137</v>
      </c>
      <c r="AU193" s="246" t="s">
        <v>86</v>
      </c>
      <c r="AV193" s="13" t="s">
        <v>84</v>
      </c>
      <c r="AW193" s="13" t="s">
        <v>32</v>
      </c>
      <c r="AX193" s="13" t="s">
        <v>76</v>
      </c>
      <c r="AY193" s="246" t="s">
        <v>126</v>
      </c>
    </row>
    <row r="194" s="14" customFormat="1">
      <c r="A194" s="14"/>
      <c r="B194" s="247"/>
      <c r="C194" s="248"/>
      <c r="D194" s="238" t="s">
        <v>137</v>
      </c>
      <c r="E194" s="249" t="s">
        <v>1</v>
      </c>
      <c r="F194" s="250" t="s">
        <v>235</v>
      </c>
      <c r="G194" s="248"/>
      <c r="H194" s="251">
        <v>18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137</v>
      </c>
      <c r="AU194" s="257" t="s">
        <v>86</v>
      </c>
      <c r="AV194" s="14" t="s">
        <v>86</v>
      </c>
      <c r="AW194" s="14" t="s">
        <v>32</v>
      </c>
      <c r="AX194" s="14" t="s">
        <v>84</v>
      </c>
      <c r="AY194" s="257" t="s">
        <v>126</v>
      </c>
    </row>
    <row r="195" s="2" customFormat="1" ht="24.15" customHeight="1">
      <c r="A195" s="38"/>
      <c r="B195" s="39"/>
      <c r="C195" s="218" t="s">
        <v>235</v>
      </c>
      <c r="D195" s="218" t="s">
        <v>128</v>
      </c>
      <c r="E195" s="219" t="s">
        <v>241</v>
      </c>
      <c r="F195" s="220" t="s">
        <v>242</v>
      </c>
      <c r="G195" s="221" t="s">
        <v>131</v>
      </c>
      <c r="H195" s="222">
        <v>90</v>
      </c>
      <c r="I195" s="223"/>
      <c r="J195" s="224">
        <f>ROUND(I195*H195,2)</f>
        <v>0</v>
      </c>
      <c r="K195" s="220" t="s">
        <v>132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133</v>
      </c>
      <c r="AT195" s="229" t="s">
        <v>128</v>
      </c>
      <c r="AU195" s="229" t="s">
        <v>86</v>
      </c>
      <c r="AY195" s="17" t="s">
        <v>126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133</v>
      </c>
      <c r="BM195" s="229" t="s">
        <v>243</v>
      </c>
    </row>
    <row r="196" s="2" customFormat="1">
      <c r="A196" s="38"/>
      <c r="B196" s="39"/>
      <c r="C196" s="40"/>
      <c r="D196" s="231" t="s">
        <v>135</v>
      </c>
      <c r="E196" s="40"/>
      <c r="F196" s="232" t="s">
        <v>244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86</v>
      </c>
    </row>
    <row r="197" s="13" customFormat="1">
      <c r="A197" s="13"/>
      <c r="B197" s="236"/>
      <c r="C197" s="237"/>
      <c r="D197" s="238" t="s">
        <v>137</v>
      </c>
      <c r="E197" s="239" t="s">
        <v>1</v>
      </c>
      <c r="F197" s="240" t="s">
        <v>245</v>
      </c>
      <c r="G197" s="237"/>
      <c r="H197" s="239" t="s">
        <v>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137</v>
      </c>
      <c r="AU197" s="246" t="s">
        <v>86</v>
      </c>
      <c r="AV197" s="13" t="s">
        <v>84</v>
      </c>
      <c r="AW197" s="13" t="s">
        <v>32</v>
      </c>
      <c r="AX197" s="13" t="s">
        <v>76</v>
      </c>
      <c r="AY197" s="246" t="s">
        <v>126</v>
      </c>
    </row>
    <row r="198" s="14" customFormat="1">
      <c r="A198" s="14"/>
      <c r="B198" s="247"/>
      <c r="C198" s="248"/>
      <c r="D198" s="238" t="s">
        <v>137</v>
      </c>
      <c r="E198" s="249" t="s">
        <v>1</v>
      </c>
      <c r="F198" s="250" t="s">
        <v>139</v>
      </c>
      <c r="G198" s="248"/>
      <c r="H198" s="251">
        <v>90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137</v>
      </c>
      <c r="AU198" s="257" t="s">
        <v>86</v>
      </c>
      <c r="AV198" s="14" t="s">
        <v>86</v>
      </c>
      <c r="AW198" s="14" t="s">
        <v>32</v>
      </c>
      <c r="AX198" s="14" t="s">
        <v>84</v>
      </c>
      <c r="AY198" s="257" t="s">
        <v>126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246</v>
      </c>
      <c r="F199" s="216" t="s">
        <v>247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SUM(P200:P207)</f>
        <v>0</v>
      </c>
      <c r="Q199" s="210"/>
      <c r="R199" s="211">
        <f>SUM(R200:R207)</f>
        <v>0</v>
      </c>
      <c r="S199" s="210"/>
      <c r="T199" s="212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84</v>
      </c>
      <c r="AY199" s="213" t="s">
        <v>126</v>
      </c>
      <c r="BK199" s="215">
        <f>SUM(BK200:BK207)</f>
        <v>0</v>
      </c>
    </row>
    <row r="200" s="2" customFormat="1" ht="16.5" customHeight="1">
      <c r="A200" s="38"/>
      <c r="B200" s="39"/>
      <c r="C200" s="218" t="s">
        <v>248</v>
      </c>
      <c r="D200" s="218" t="s">
        <v>128</v>
      </c>
      <c r="E200" s="219" t="s">
        <v>249</v>
      </c>
      <c r="F200" s="220" t="s">
        <v>250</v>
      </c>
      <c r="G200" s="221" t="s">
        <v>173</v>
      </c>
      <c r="H200" s="222">
        <v>29.699999999999999</v>
      </c>
      <c r="I200" s="223"/>
      <c r="J200" s="224">
        <f>ROUND(I200*H200,2)</f>
        <v>0</v>
      </c>
      <c r="K200" s="220" t="s">
        <v>132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133</v>
      </c>
      <c r="AT200" s="229" t="s">
        <v>128</v>
      </c>
      <c r="AU200" s="229" t="s">
        <v>86</v>
      </c>
      <c r="AY200" s="17" t="s">
        <v>126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133</v>
      </c>
      <c r="BM200" s="229" t="s">
        <v>251</v>
      </c>
    </row>
    <row r="201" s="2" customFormat="1">
      <c r="A201" s="38"/>
      <c r="B201" s="39"/>
      <c r="C201" s="40"/>
      <c r="D201" s="231" t="s">
        <v>135</v>
      </c>
      <c r="E201" s="40"/>
      <c r="F201" s="232" t="s">
        <v>252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86</v>
      </c>
    </row>
    <row r="202" s="2" customFormat="1">
      <c r="A202" s="38"/>
      <c r="B202" s="39"/>
      <c r="C202" s="40"/>
      <c r="D202" s="238" t="s">
        <v>226</v>
      </c>
      <c r="E202" s="40"/>
      <c r="F202" s="279" t="s">
        <v>253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226</v>
      </c>
      <c r="AU202" s="17" t="s">
        <v>86</v>
      </c>
    </row>
    <row r="203" s="2" customFormat="1" ht="24.15" customHeight="1">
      <c r="A203" s="38"/>
      <c r="B203" s="39"/>
      <c r="C203" s="218" t="s">
        <v>254</v>
      </c>
      <c r="D203" s="218" t="s">
        <v>128</v>
      </c>
      <c r="E203" s="219" t="s">
        <v>255</v>
      </c>
      <c r="F203" s="220" t="s">
        <v>256</v>
      </c>
      <c r="G203" s="221" t="s">
        <v>173</v>
      </c>
      <c r="H203" s="222">
        <v>29.699999999999999</v>
      </c>
      <c r="I203" s="223"/>
      <c r="J203" s="224">
        <f>ROUND(I203*H203,2)</f>
        <v>0</v>
      </c>
      <c r="K203" s="220" t="s">
        <v>132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133</v>
      </c>
      <c r="AT203" s="229" t="s">
        <v>128</v>
      </c>
      <c r="AU203" s="229" t="s">
        <v>86</v>
      </c>
      <c r="AY203" s="17" t="s">
        <v>126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133</v>
      </c>
      <c r="BM203" s="229" t="s">
        <v>257</v>
      </c>
    </row>
    <row r="204" s="2" customFormat="1">
      <c r="A204" s="38"/>
      <c r="B204" s="39"/>
      <c r="C204" s="40"/>
      <c r="D204" s="231" t="s">
        <v>135</v>
      </c>
      <c r="E204" s="40"/>
      <c r="F204" s="232" t="s">
        <v>258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86</v>
      </c>
    </row>
    <row r="205" s="2" customFormat="1">
      <c r="A205" s="38"/>
      <c r="B205" s="39"/>
      <c r="C205" s="40"/>
      <c r="D205" s="238" t="s">
        <v>226</v>
      </c>
      <c r="E205" s="40"/>
      <c r="F205" s="279" t="s">
        <v>253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226</v>
      </c>
      <c r="AU205" s="17" t="s">
        <v>86</v>
      </c>
    </row>
    <row r="206" s="2" customFormat="1" ht="24.15" customHeight="1">
      <c r="A206" s="38"/>
      <c r="B206" s="39"/>
      <c r="C206" s="218" t="s">
        <v>7</v>
      </c>
      <c r="D206" s="218" t="s">
        <v>128</v>
      </c>
      <c r="E206" s="219" t="s">
        <v>259</v>
      </c>
      <c r="F206" s="220" t="s">
        <v>260</v>
      </c>
      <c r="G206" s="221" t="s">
        <v>173</v>
      </c>
      <c r="H206" s="222">
        <v>29.699999999999999</v>
      </c>
      <c r="I206" s="223"/>
      <c r="J206" s="224">
        <f>ROUND(I206*H206,2)</f>
        <v>0</v>
      </c>
      <c r="K206" s="220" t="s">
        <v>132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133</v>
      </c>
      <c r="AT206" s="229" t="s">
        <v>128</v>
      </c>
      <c r="AU206" s="229" t="s">
        <v>86</v>
      </c>
      <c r="AY206" s="17" t="s">
        <v>126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133</v>
      </c>
      <c r="BM206" s="229" t="s">
        <v>261</v>
      </c>
    </row>
    <row r="207" s="2" customFormat="1">
      <c r="A207" s="38"/>
      <c r="B207" s="39"/>
      <c r="C207" s="40"/>
      <c r="D207" s="231" t="s">
        <v>135</v>
      </c>
      <c r="E207" s="40"/>
      <c r="F207" s="232" t="s">
        <v>262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86</v>
      </c>
    </row>
    <row r="208" s="12" customFormat="1" ht="22.8" customHeight="1">
      <c r="A208" s="12"/>
      <c r="B208" s="202"/>
      <c r="C208" s="203"/>
      <c r="D208" s="204" t="s">
        <v>75</v>
      </c>
      <c r="E208" s="216" t="s">
        <v>263</v>
      </c>
      <c r="F208" s="216" t="s">
        <v>264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SUM(P209:P214)</f>
        <v>0</v>
      </c>
      <c r="Q208" s="210"/>
      <c r="R208" s="211">
        <f>SUM(R209:R214)</f>
        <v>0</v>
      </c>
      <c r="S208" s="210"/>
      <c r="T208" s="212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84</v>
      </c>
      <c r="AT208" s="214" t="s">
        <v>75</v>
      </c>
      <c r="AU208" s="214" t="s">
        <v>84</v>
      </c>
      <c r="AY208" s="213" t="s">
        <v>126</v>
      </c>
      <c r="BK208" s="215">
        <f>SUM(BK209:BK214)</f>
        <v>0</v>
      </c>
    </row>
    <row r="209" s="2" customFormat="1" ht="21.75" customHeight="1">
      <c r="A209" s="38"/>
      <c r="B209" s="39"/>
      <c r="C209" s="218" t="s">
        <v>265</v>
      </c>
      <c r="D209" s="218" t="s">
        <v>128</v>
      </c>
      <c r="E209" s="219" t="s">
        <v>266</v>
      </c>
      <c r="F209" s="220" t="s">
        <v>267</v>
      </c>
      <c r="G209" s="221" t="s">
        <v>173</v>
      </c>
      <c r="H209" s="222">
        <v>37.771000000000001</v>
      </c>
      <c r="I209" s="223"/>
      <c r="J209" s="224">
        <f>ROUND(I209*H209,2)</f>
        <v>0</v>
      </c>
      <c r="K209" s="220" t="s">
        <v>132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133</v>
      </c>
      <c r="AT209" s="229" t="s">
        <v>128</v>
      </c>
      <c r="AU209" s="229" t="s">
        <v>86</v>
      </c>
      <c r="AY209" s="17" t="s">
        <v>126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133</v>
      </c>
      <c r="BM209" s="229" t="s">
        <v>268</v>
      </c>
    </row>
    <row r="210" s="2" customFormat="1">
      <c r="A210" s="38"/>
      <c r="B210" s="39"/>
      <c r="C210" s="40"/>
      <c r="D210" s="231" t="s">
        <v>135</v>
      </c>
      <c r="E210" s="40"/>
      <c r="F210" s="232" t="s">
        <v>269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86</v>
      </c>
    </row>
    <row r="211" s="14" customFormat="1">
      <c r="A211" s="14"/>
      <c r="B211" s="247"/>
      <c r="C211" s="248"/>
      <c r="D211" s="238" t="s">
        <v>137</v>
      </c>
      <c r="E211" s="249" t="s">
        <v>1</v>
      </c>
      <c r="F211" s="250" t="s">
        <v>270</v>
      </c>
      <c r="G211" s="248"/>
      <c r="H211" s="251">
        <v>37.771000000000001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137</v>
      </c>
      <c r="AU211" s="257" t="s">
        <v>86</v>
      </c>
      <c r="AV211" s="14" t="s">
        <v>86</v>
      </c>
      <c r="AW211" s="14" t="s">
        <v>32</v>
      </c>
      <c r="AX211" s="14" t="s">
        <v>84</v>
      </c>
      <c r="AY211" s="257" t="s">
        <v>126</v>
      </c>
    </row>
    <row r="212" s="2" customFormat="1" ht="24.15" customHeight="1">
      <c r="A212" s="38"/>
      <c r="B212" s="39"/>
      <c r="C212" s="218" t="s">
        <v>271</v>
      </c>
      <c r="D212" s="218" t="s">
        <v>128</v>
      </c>
      <c r="E212" s="219" t="s">
        <v>272</v>
      </c>
      <c r="F212" s="220" t="s">
        <v>273</v>
      </c>
      <c r="G212" s="221" t="s">
        <v>173</v>
      </c>
      <c r="H212" s="222">
        <v>23.884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133</v>
      </c>
      <c r="AT212" s="229" t="s">
        <v>128</v>
      </c>
      <c r="AU212" s="229" t="s">
        <v>86</v>
      </c>
      <c r="AY212" s="17" t="s">
        <v>126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133</v>
      </c>
      <c r="BM212" s="229" t="s">
        <v>274</v>
      </c>
    </row>
    <row r="213" s="2" customFormat="1">
      <c r="A213" s="38"/>
      <c r="B213" s="39"/>
      <c r="C213" s="40"/>
      <c r="D213" s="231" t="s">
        <v>135</v>
      </c>
      <c r="E213" s="40"/>
      <c r="F213" s="232" t="s">
        <v>275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86</v>
      </c>
    </row>
    <row r="214" s="14" customFormat="1">
      <c r="A214" s="14"/>
      <c r="B214" s="247"/>
      <c r="C214" s="248"/>
      <c r="D214" s="238" t="s">
        <v>137</v>
      </c>
      <c r="E214" s="249" t="s">
        <v>1</v>
      </c>
      <c r="F214" s="250" t="s">
        <v>276</v>
      </c>
      <c r="G214" s="248"/>
      <c r="H214" s="251">
        <v>23.884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137</v>
      </c>
      <c r="AU214" s="257" t="s">
        <v>86</v>
      </c>
      <c r="AV214" s="14" t="s">
        <v>86</v>
      </c>
      <c r="AW214" s="14" t="s">
        <v>32</v>
      </c>
      <c r="AX214" s="14" t="s">
        <v>84</v>
      </c>
      <c r="AY214" s="257" t="s">
        <v>126</v>
      </c>
    </row>
    <row r="215" s="12" customFormat="1" ht="25.92" customHeight="1">
      <c r="A215" s="12"/>
      <c r="B215" s="202"/>
      <c r="C215" s="203"/>
      <c r="D215" s="204" t="s">
        <v>75</v>
      </c>
      <c r="E215" s="205" t="s">
        <v>277</v>
      </c>
      <c r="F215" s="205" t="s">
        <v>278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P216+P223+P240+P252+P496</f>
        <v>0</v>
      </c>
      <c r="Q215" s="210"/>
      <c r="R215" s="211">
        <f>R216+R223+R240+R252+R496</f>
        <v>15.843146790000004</v>
      </c>
      <c r="S215" s="210"/>
      <c r="T215" s="212">
        <f>T216+T223+T240+T252+T496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75</v>
      </c>
      <c r="AU215" s="214" t="s">
        <v>76</v>
      </c>
      <c r="AY215" s="213" t="s">
        <v>126</v>
      </c>
      <c r="BK215" s="215">
        <f>BK216+BK223+BK240+BK252+BK496</f>
        <v>0</v>
      </c>
    </row>
    <row r="216" s="12" customFormat="1" ht="22.8" customHeight="1">
      <c r="A216" s="12"/>
      <c r="B216" s="202"/>
      <c r="C216" s="203"/>
      <c r="D216" s="204" t="s">
        <v>75</v>
      </c>
      <c r="E216" s="216" t="s">
        <v>279</v>
      </c>
      <c r="F216" s="216" t="s">
        <v>280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SUM(P217:P222)</f>
        <v>0</v>
      </c>
      <c r="Q216" s="210"/>
      <c r="R216" s="211">
        <f>SUM(R217:R222)</f>
        <v>0</v>
      </c>
      <c r="S216" s="210"/>
      <c r="T216" s="212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75</v>
      </c>
      <c r="AU216" s="214" t="s">
        <v>84</v>
      </c>
      <c r="AY216" s="213" t="s">
        <v>126</v>
      </c>
      <c r="BK216" s="215">
        <f>SUM(BK217:BK222)</f>
        <v>0</v>
      </c>
    </row>
    <row r="217" s="2" customFormat="1" ht="33" customHeight="1">
      <c r="A217" s="38"/>
      <c r="B217" s="39"/>
      <c r="C217" s="218" t="s">
        <v>281</v>
      </c>
      <c r="D217" s="218" t="s">
        <v>128</v>
      </c>
      <c r="E217" s="219" t="s">
        <v>282</v>
      </c>
      <c r="F217" s="220" t="s">
        <v>283</v>
      </c>
      <c r="G217" s="221" t="s">
        <v>284</v>
      </c>
      <c r="H217" s="222">
        <v>1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229</v>
      </c>
      <c r="AT217" s="229" t="s">
        <v>128</v>
      </c>
      <c r="AU217" s="229" t="s">
        <v>86</v>
      </c>
      <c r="AY217" s="17" t="s">
        <v>126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229</v>
      </c>
      <c r="BM217" s="229" t="s">
        <v>285</v>
      </c>
    </row>
    <row r="218" s="2" customFormat="1">
      <c r="A218" s="38"/>
      <c r="B218" s="39"/>
      <c r="C218" s="40"/>
      <c r="D218" s="238" t="s">
        <v>226</v>
      </c>
      <c r="E218" s="40"/>
      <c r="F218" s="279" t="s">
        <v>286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226</v>
      </c>
      <c r="AU218" s="17" t="s">
        <v>86</v>
      </c>
    </row>
    <row r="219" s="2" customFormat="1" ht="24.15" customHeight="1">
      <c r="A219" s="38"/>
      <c r="B219" s="39"/>
      <c r="C219" s="218" t="s">
        <v>287</v>
      </c>
      <c r="D219" s="218" t="s">
        <v>128</v>
      </c>
      <c r="E219" s="219" t="s">
        <v>288</v>
      </c>
      <c r="F219" s="220" t="s">
        <v>289</v>
      </c>
      <c r="G219" s="221" t="s">
        <v>284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229</v>
      </c>
      <c r="AT219" s="229" t="s">
        <v>128</v>
      </c>
      <c r="AU219" s="229" t="s">
        <v>86</v>
      </c>
      <c r="AY219" s="17" t="s">
        <v>126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229</v>
      </c>
      <c r="BM219" s="229" t="s">
        <v>290</v>
      </c>
    </row>
    <row r="220" s="2" customFormat="1">
      <c r="A220" s="38"/>
      <c r="B220" s="39"/>
      <c r="C220" s="40"/>
      <c r="D220" s="238" t="s">
        <v>226</v>
      </c>
      <c r="E220" s="40"/>
      <c r="F220" s="279" t="s">
        <v>291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226</v>
      </c>
      <c r="AU220" s="17" t="s">
        <v>86</v>
      </c>
    </row>
    <row r="221" s="2" customFormat="1" ht="24.15" customHeight="1">
      <c r="A221" s="38"/>
      <c r="B221" s="39"/>
      <c r="C221" s="218" t="s">
        <v>292</v>
      </c>
      <c r="D221" s="218" t="s">
        <v>128</v>
      </c>
      <c r="E221" s="219" t="s">
        <v>293</v>
      </c>
      <c r="F221" s="220" t="s">
        <v>294</v>
      </c>
      <c r="G221" s="221" t="s">
        <v>295</v>
      </c>
      <c r="H221" s="280"/>
      <c r="I221" s="223"/>
      <c r="J221" s="224">
        <f>ROUND(I221*H221,2)</f>
        <v>0</v>
      </c>
      <c r="K221" s="220" t="s">
        <v>132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229</v>
      </c>
      <c r="AT221" s="229" t="s">
        <v>128</v>
      </c>
      <c r="AU221" s="229" t="s">
        <v>86</v>
      </c>
      <c r="AY221" s="17" t="s">
        <v>126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229</v>
      </c>
      <c r="BM221" s="229" t="s">
        <v>296</v>
      </c>
    </row>
    <row r="222" s="2" customFormat="1">
      <c r="A222" s="38"/>
      <c r="B222" s="39"/>
      <c r="C222" s="40"/>
      <c r="D222" s="231" t="s">
        <v>135</v>
      </c>
      <c r="E222" s="40"/>
      <c r="F222" s="232" t="s">
        <v>297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86</v>
      </c>
    </row>
    <row r="223" s="12" customFormat="1" ht="22.8" customHeight="1">
      <c r="A223" s="12"/>
      <c r="B223" s="202"/>
      <c r="C223" s="203"/>
      <c r="D223" s="204" t="s">
        <v>75</v>
      </c>
      <c r="E223" s="216" t="s">
        <v>298</v>
      </c>
      <c r="F223" s="216" t="s">
        <v>299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SUM(P224:P239)</f>
        <v>0</v>
      </c>
      <c r="Q223" s="210"/>
      <c r="R223" s="211">
        <f>SUM(R224:R239)</f>
        <v>2.4767720000000004</v>
      </c>
      <c r="S223" s="210"/>
      <c r="T223" s="212">
        <f>SUM(T224:T239)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86</v>
      </c>
      <c r="AT223" s="214" t="s">
        <v>75</v>
      </c>
      <c r="AU223" s="214" t="s">
        <v>84</v>
      </c>
      <c r="AY223" s="213" t="s">
        <v>126</v>
      </c>
      <c r="BK223" s="215">
        <f>SUM(BK224:BK239)</f>
        <v>0</v>
      </c>
    </row>
    <row r="224" s="2" customFormat="1" ht="24.15" customHeight="1">
      <c r="A224" s="38"/>
      <c r="B224" s="39"/>
      <c r="C224" s="218" t="s">
        <v>300</v>
      </c>
      <c r="D224" s="218" t="s">
        <v>128</v>
      </c>
      <c r="E224" s="219" t="s">
        <v>301</v>
      </c>
      <c r="F224" s="220" t="s">
        <v>302</v>
      </c>
      <c r="G224" s="221" t="s">
        <v>284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1</v>
      </c>
      <c r="R224" s="227">
        <f>Q224*H224</f>
        <v>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229</v>
      </c>
      <c r="AT224" s="229" t="s">
        <v>128</v>
      </c>
      <c r="AU224" s="229" t="s">
        <v>86</v>
      </c>
      <c r="AY224" s="17" t="s">
        <v>126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229</v>
      </c>
      <c r="BM224" s="229" t="s">
        <v>303</v>
      </c>
    </row>
    <row r="225" s="2" customFormat="1">
      <c r="A225" s="38"/>
      <c r="B225" s="39"/>
      <c r="C225" s="40"/>
      <c r="D225" s="238" t="s">
        <v>226</v>
      </c>
      <c r="E225" s="40"/>
      <c r="F225" s="279" t="s">
        <v>304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226</v>
      </c>
      <c r="AU225" s="17" t="s">
        <v>86</v>
      </c>
    </row>
    <row r="226" s="2" customFormat="1" ht="33" customHeight="1">
      <c r="A226" s="38"/>
      <c r="B226" s="39"/>
      <c r="C226" s="218" t="s">
        <v>305</v>
      </c>
      <c r="D226" s="218" t="s">
        <v>128</v>
      </c>
      <c r="E226" s="219" t="s">
        <v>306</v>
      </c>
      <c r="F226" s="220" t="s">
        <v>307</v>
      </c>
      <c r="G226" s="221" t="s">
        <v>131</v>
      </c>
      <c r="H226" s="222">
        <v>63.585000000000001</v>
      </c>
      <c r="I226" s="223"/>
      <c r="J226" s="224">
        <f>ROUND(I226*H226,2)</f>
        <v>0</v>
      </c>
      <c r="K226" s="220" t="s">
        <v>132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0.00021000000000000001</v>
      </c>
      <c r="R226" s="227">
        <f>Q226*H226</f>
        <v>0.013352850000000001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229</v>
      </c>
      <c r="AT226" s="229" t="s">
        <v>128</v>
      </c>
      <c r="AU226" s="229" t="s">
        <v>86</v>
      </c>
      <c r="AY226" s="17" t="s">
        <v>126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229</v>
      </c>
      <c r="BM226" s="229" t="s">
        <v>308</v>
      </c>
    </row>
    <row r="227" s="2" customFormat="1">
      <c r="A227" s="38"/>
      <c r="B227" s="39"/>
      <c r="C227" s="40"/>
      <c r="D227" s="231" t="s">
        <v>135</v>
      </c>
      <c r="E227" s="40"/>
      <c r="F227" s="232" t="s">
        <v>309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86</v>
      </c>
    </row>
    <row r="228" s="13" customFormat="1">
      <c r="A228" s="13"/>
      <c r="B228" s="236"/>
      <c r="C228" s="237"/>
      <c r="D228" s="238" t="s">
        <v>137</v>
      </c>
      <c r="E228" s="239" t="s">
        <v>1</v>
      </c>
      <c r="F228" s="240" t="s">
        <v>310</v>
      </c>
      <c r="G228" s="237"/>
      <c r="H228" s="239" t="s">
        <v>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137</v>
      </c>
      <c r="AU228" s="246" t="s">
        <v>86</v>
      </c>
      <c r="AV228" s="13" t="s">
        <v>84</v>
      </c>
      <c r="AW228" s="13" t="s">
        <v>32</v>
      </c>
      <c r="AX228" s="13" t="s">
        <v>76</v>
      </c>
      <c r="AY228" s="246" t="s">
        <v>126</v>
      </c>
    </row>
    <row r="229" s="14" customFormat="1">
      <c r="A229" s="14"/>
      <c r="B229" s="247"/>
      <c r="C229" s="248"/>
      <c r="D229" s="238" t="s">
        <v>137</v>
      </c>
      <c r="E229" s="249" t="s">
        <v>1</v>
      </c>
      <c r="F229" s="250" t="s">
        <v>311</v>
      </c>
      <c r="G229" s="248"/>
      <c r="H229" s="251">
        <v>63.585000000000001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137</v>
      </c>
      <c r="AU229" s="257" t="s">
        <v>86</v>
      </c>
      <c r="AV229" s="14" t="s">
        <v>86</v>
      </c>
      <c r="AW229" s="14" t="s">
        <v>32</v>
      </c>
      <c r="AX229" s="14" t="s">
        <v>84</v>
      </c>
      <c r="AY229" s="257" t="s">
        <v>126</v>
      </c>
    </row>
    <row r="230" s="2" customFormat="1" ht="21.75" customHeight="1">
      <c r="A230" s="38"/>
      <c r="B230" s="39"/>
      <c r="C230" s="258" t="s">
        <v>312</v>
      </c>
      <c r="D230" s="258" t="s">
        <v>170</v>
      </c>
      <c r="E230" s="259" t="s">
        <v>313</v>
      </c>
      <c r="F230" s="260" t="s">
        <v>314</v>
      </c>
      <c r="G230" s="261" t="s">
        <v>131</v>
      </c>
      <c r="H230" s="262">
        <v>69.944000000000003</v>
      </c>
      <c r="I230" s="263"/>
      <c r="J230" s="264">
        <f>ROUND(I230*H230,2)</f>
        <v>0</v>
      </c>
      <c r="K230" s="260" t="s">
        <v>132</v>
      </c>
      <c r="L230" s="265"/>
      <c r="M230" s="266" t="s">
        <v>1</v>
      </c>
      <c r="N230" s="267" t="s">
        <v>41</v>
      </c>
      <c r="O230" s="91"/>
      <c r="P230" s="227">
        <f>O230*H230</f>
        <v>0</v>
      </c>
      <c r="Q230" s="227">
        <v>0.020750000000000001</v>
      </c>
      <c r="R230" s="227">
        <f>Q230*H230</f>
        <v>1.4513380000000002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315</v>
      </c>
      <c r="AT230" s="229" t="s">
        <v>170</v>
      </c>
      <c r="AU230" s="229" t="s">
        <v>86</v>
      </c>
      <c r="AY230" s="17" t="s">
        <v>126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229</v>
      </c>
      <c r="BM230" s="229" t="s">
        <v>316</v>
      </c>
    </row>
    <row r="231" s="2" customFormat="1">
      <c r="A231" s="38"/>
      <c r="B231" s="39"/>
      <c r="C231" s="40"/>
      <c r="D231" s="238" t="s">
        <v>226</v>
      </c>
      <c r="E231" s="40"/>
      <c r="F231" s="279" t="s">
        <v>317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226</v>
      </c>
      <c r="AU231" s="17" t="s">
        <v>86</v>
      </c>
    </row>
    <row r="232" s="14" customFormat="1">
      <c r="A232" s="14"/>
      <c r="B232" s="247"/>
      <c r="C232" s="248"/>
      <c r="D232" s="238" t="s">
        <v>137</v>
      </c>
      <c r="E232" s="248"/>
      <c r="F232" s="250" t="s">
        <v>318</v>
      </c>
      <c r="G232" s="248"/>
      <c r="H232" s="251">
        <v>69.944000000000003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137</v>
      </c>
      <c r="AU232" s="257" t="s">
        <v>86</v>
      </c>
      <c r="AV232" s="14" t="s">
        <v>86</v>
      </c>
      <c r="AW232" s="14" t="s">
        <v>4</v>
      </c>
      <c r="AX232" s="14" t="s">
        <v>84</v>
      </c>
      <c r="AY232" s="257" t="s">
        <v>126</v>
      </c>
    </row>
    <row r="233" s="2" customFormat="1" ht="21.75" customHeight="1">
      <c r="A233" s="38"/>
      <c r="B233" s="39"/>
      <c r="C233" s="218" t="s">
        <v>319</v>
      </c>
      <c r="D233" s="218" t="s">
        <v>128</v>
      </c>
      <c r="E233" s="219" t="s">
        <v>320</v>
      </c>
      <c r="F233" s="220" t="s">
        <v>321</v>
      </c>
      <c r="G233" s="221" t="s">
        <v>131</v>
      </c>
      <c r="H233" s="222">
        <v>63.585000000000001</v>
      </c>
      <c r="I233" s="223"/>
      <c r="J233" s="224">
        <f>ROUND(I233*H233,2)</f>
        <v>0</v>
      </c>
      <c r="K233" s="220" t="s">
        <v>132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0.00019000000000000001</v>
      </c>
      <c r="R233" s="227">
        <f>Q233*H233</f>
        <v>0.012081150000000001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229</v>
      </c>
      <c r="AT233" s="229" t="s">
        <v>128</v>
      </c>
      <c r="AU233" s="229" t="s">
        <v>86</v>
      </c>
      <c r="AY233" s="17" t="s">
        <v>126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229</v>
      </c>
      <c r="BM233" s="229" t="s">
        <v>322</v>
      </c>
    </row>
    <row r="234" s="2" customFormat="1">
      <c r="A234" s="38"/>
      <c r="B234" s="39"/>
      <c r="C234" s="40"/>
      <c r="D234" s="231" t="s">
        <v>135</v>
      </c>
      <c r="E234" s="40"/>
      <c r="F234" s="232" t="s">
        <v>323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86</v>
      </c>
    </row>
    <row r="235" s="2" customFormat="1">
      <c r="A235" s="38"/>
      <c r="B235" s="39"/>
      <c r="C235" s="40"/>
      <c r="D235" s="238" t="s">
        <v>226</v>
      </c>
      <c r="E235" s="40"/>
      <c r="F235" s="279" t="s">
        <v>324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226</v>
      </c>
      <c r="AU235" s="17" t="s">
        <v>86</v>
      </c>
    </row>
    <row r="236" s="13" customFormat="1">
      <c r="A236" s="13"/>
      <c r="B236" s="236"/>
      <c r="C236" s="237"/>
      <c r="D236" s="238" t="s">
        <v>137</v>
      </c>
      <c r="E236" s="239" t="s">
        <v>1</v>
      </c>
      <c r="F236" s="240" t="s">
        <v>310</v>
      </c>
      <c r="G236" s="237"/>
      <c r="H236" s="239" t="s">
        <v>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137</v>
      </c>
      <c r="AU236" s="246" t="s">
        <v>86</v>
      </c>
      <c r="AV236" s="13" t="s">
        <v>84</v>
      </c>
      <c r="AW236" s="13" t="s">
        <v>32</v>
      </c>
      <c r="AX236" s="13" t="s">
        <v>76</v>
      </c>
      <c r="AY236" s="246" t="s">
        <v>126</v>
      </c>
    </row>
    <row r="237" s="14" customFormat="1">
      <c r="A237" s="14"/>
      <c r="B237" s="247"/>
      <c r="C237" s="248"/>
      <c r="D237" s="238" t="s">
        <v>137</v>
      </c>
      <c r="E237" s="249" t="s">
        <v>1</v>
      </c>
      <c r="F237" s="250" t="s">
        <v>311</v>
      </c>
      <c r="G237" s="248"/>
      <c r="H237" s="251">
        <v>63.585000000000001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137</v>
      </c>
      <c r="AU237" s="257" t="s">
        <v>86</v>
      </c>
      <c r="AV237" s="14" t="s">
        <v>86</v>
      </c>
      <c r="AW237" s="14" t="s">
        <v>32</v>
      </c>
      <c r="AX237" s="14" t="s">
        <v>84</v>
      </c>
      <c r="AY237" s="257" t="s">
        <v>126</v>
      </c>
    </row>
    <row r="238" s="2" customFormat="1" ht="24.15" customHeight="1">
      <c r="A238" s="38"/>
      <c r="B238" s="39"/>
      <c r="C238" s="218" t="s">
        <v>325</v>
      </c>
      <c r="D238" s="218" t="s">
        <v>128</v>
      </c>
      <c r="E238" s="219" t="s">
        <v>326</v>
      </c>
      <c r="F238" s="220" t="s">
        <v>327</v>
      </c>
      <c r="G238" s="221" t="s">
        <v>173</v>
      </c>
      <c r="H238" s="222">
        <v>2.4769999999999999</v>
      </c>
      <c r="I238" s="223"/>
      <c r="J238" s="224">
        <f>ROUND(I238*H238,2)</f>
        <v>0</v>
      </c>
      <c r="K238" s="220" t="s">
        <v>132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229</v>
      </c>
      <c r="AT238" s="229" t="s">
        <v>128</v>
      </c>
      <c r="AU238" s="229" t="s">
        <v>86</v>
      </c>
      <c r="AY238" s="17" t="s">
        <v>126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229</v>
      </c>
      <c r="BM238" s="229" t="s">
        <v>328</v>
      </c>
    </row>
    <row r="239" s="2" customFormat="1">
      <c r="A239" s="38"/>
      <c r="B239" s="39"/>
      <c r="C239" s="40"/>
      <c r="D239" s="231" t="s">
        <v>135</v>
      </c>
      <c r="E239" s="40"/>
      <c r="F239" s="232" t="s">
        <v>329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86</v>
      </c>
    </row>
    <row r="240" s="12" customFormat="1" ht="22.8" customHeight="1">
      <c r="A240" s="12"/>
      <c r="B240" s="202"/>
      <c r="C240" s="203"/>
      <c r="D240" s="204" t="s">
        <v>75</v>
      </c>
      <c r="E240" s="216" t="s">
        <v>330</v>
      </c>
      <c r="F240" s="216" t="s">
        <v>331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SUM(P241:P251)</f>
        <v>0</v>
      </c>
      <c r="Q240" s="210"/>
      <c r="R240" s="211">
        <f>SUM(R241:R251)</f>
        <v>0.43432512000000001</v>
      </c>
      <c r="S240" s="210"/>
      <c r="T240" s="212">
        <f>SUM(T241:T251)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86</v>
      </c>
      <c r="AT240" s="214" t="s">
        <v>75</v>
      </c>
      <c r="AU240" s="214" t="s">
        <v>84</v>
      </c>
      <c r="AY240" s="213" t="s">
        <v>126</v>
      </c>
      <c r="BK240" s="215">
        <f>SUM(BK241:BK251)</f>
        <v>0</v>
      </c>
    </row>
    <row r="241" s="2" customFormat="1" ht="24.15" customHeight="1">
      <c r="A241" s="38"/>
      <c r="B241" s="39"/>
      <c r="C241" s="218" t="s">
        <v>315</v>
      </c>
      <c r="D241" s="218" t="s">
        <v>128</v>
      </c>
      <c r="E241" s="219" t="s">
        <v>332</v>
      </c>
      <c r="F241" s="220" t="s">
        <v>333</v>
      </c>
      <c r="G241" s="221" t="s">
        <v>284</v>
      </c>
      <c r="H241" s="222">
        <v>2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0.059999999999999998</v>
      </c>
      <c r="R241" s="227">
        <f>Q241*H241</f>
        <v>0.12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229</v>
      </c>
      <c r="AT241" s="229" t="s">
        <v>128</v>
      </c>
      <c r="AU241" s="229" t="s">
        <v>86</v>
      </c>
      <c r="AY241" s="17" t="s">
        <v>126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229</v>
      </c>
      <c r="BM241" s="229" t="s">
        <v>334</v>
      </c>
    </row>
    <row r="242" s="2" customFormat="1">
      <c r="A242" s="38"/>
      <c r="B242" s="39"/>
      <c r="C242" s="40"/>
      <c r="D242" s="238" t="s">
        <v>226</v>
      </c>
      <c r="E242" s="40"/>
      <c r="F242" s="279" t="s">
        <v>335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226</v>
      </c>
      <c r="AU242" s="17" t="s">
        <v>86</v>
      </c>
    </row>
    <row r="243" s="2" customFormat="1" ht="24.15" customHeight="1">
      <c r="A243" s="38"/>
      <c r="B243" s="39"/>
      <c r="C243" s="218" t="s">
        <v>336</v>
      </c>
      <c r="D243" s="218" t="s">
        <v>128</v>
      </c>
      <c r="E243" s="219" t="s">
        <v>337</v>
      </c>
      <c r="F243" s="220" t="s">
        <v>338</v>
      </c>
      <c r="G243" s="221" t="s">
        <v>131</v>
      </c>
      <c r="H243" s="222">
        <v>18.369</v>
      </c>
      <c r="I243" s="223"/>
      <c r="J243" s="224">
        <f>ROUND(I243*H243,2)</f>
        <v>0</v>
      </c>
      <c r="K243" s="220" t="s">
        <v>132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229</v>
      </c>
      <c r="AT243" s="229" t="s">
        <v>128</v>
      </c>
      <c r="AU243" s="229" t="s">
        <v>86</v>
      </c>
      <c r="AY243" s="17" t="s">
        <v>126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229</v>
      </c>
      <c r="BM243" s="229" t="s">
        <v>339</v>
      </c>
    </row>
    <row r="244" s="2" customFormat="1">
      <c r="A244" s="38"/>
      <c r="B244" s="39"/>
      <c r="C244" s="40"/>
      <c r="D244" s="231" t="s">
        <v>135</v>
      </c>
      <c r="E244" s="40"/>
      <c r="F244" s="232" t="s">
        <v>340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135</v>
      </c>
      <c r="AU244" s="17" t="s">
        <v>86</v>
      </c>
    </row>
    <row r="245" s="13" customFormat="1">
      <c r="A245" s="13"/>
      <c r="B245" s="236"/>
      <c r="C245" s="237"/>
      <c r="D245" s="238" t="s">
        <v>137</v>
      </c>
      <c r="E245" s="239" t="s">
        <v>1</v>
      </c>
      <c r="F245" s="240" t="s">
        <v>341</v>
      </c>
      <c r="G245" s="237"/>
      <c r="H245" s="239" t="s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137</v>
      </c>
      <c r="AU245" s="246" t="s">
        <v>86</v>
      </c>
      <c r="AV245" s="13" t="s">
        <v>84</v>
      </c>
      <c r="AW245" s="13" t="s">
        <v>32</v>
      </c>
      <c r="AX245" s="13" t="s">
        <v>76</v>
      </c>
      <c r="AY245" s="246" t="s">
        <v>126</v>
      </c>
    </row>
    <row r="246" s="14" customFormat="1">
      <c r="A246" s="14"/>
      <c r="B246" s="247"/>
      <c r="C246" s="248"/>
      <c r="D246" s="238" t="s">
        <v>137</v>
      </c>
      <c r="E246" s="249" t="s">
        <v>1</v>
      </c>
      <c r="F246" s="250" t="s">
        <v>342</v>
      </c>
      <c r="G246" s="248"/>
      <c r="H246" s="251">
        <v>18.369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137</v>
      </c>
      <c r="AU246" s="257" t="s">
        <v>86</v>
      </c>
      <c r="AV246" s="14" t="s">
        <v>86</v>
      </c>
      <c r="AW246" s="14" t="s">
        <v>32</v>
      </c>
      <c r="AX246" s="14" t="s">
        <v>84</v>
      </c>
      <c r="AY246" s="257" t="s">
        <v>126</v>
      </c>
    </row>
    <row r="247" s="2" customFormat="1" ht="16.5" customHeight="1">
      <c r="A247" s="38"/>
      <c r="B247" s="39"/>
      <c r="C247" s="258" t="s">
        <v>343</v>
      </c>
      <c r="D247" s="258" t="s">
        <v>170</v>
      </c>
      <c r="E247" s="259" t="s">
        <v>344</v>
      </c>
      <c r="F247" s="260" t="s">
        <v>345</v>
      </c>
      <c r="G247" s="261" t="s">
        <v>131</v>
      </c>
      <c r="H247" s="262">
        <v>21.123999999999999</v>
      </c>
      <c r="I247" s="263"/>
      <c r="J247" s="264">
        <f>ROUND(I247*H247,2)</f>
        <v>0</v>
      </c>
      <c r="K247" s="260" t="s">
        <v>132</v>
      </c>
      <c r="L247" s="265"/>
      <c r="M247" s="266" t="s">
        <v>1</v>
      </c>
      <c r="N247" s="267" t="s">
        <v>41</v>
      </c>
      <c r="O247" s="91"/>
      <c r="P247" s="227">
        <f>O247*H247</f>
        <v>0</v>
      </c>
      <c r="Q247" s="227">
        <v>0.014880000000000001</v>
      </c>
      <c r="R247" s="227">
        <f>Q247*H247</f>
        <v>0.31432512000000001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315</v>
      </c>
      <c r="AT247" s="229" t="s">
        <v>170</v>
      </c>
      <c r="AU247" s="229" t="s">
        <v>86</v>
      </c>
      <c r="AY247" s="17" t="s">
        <v>126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229</v>
      </c>
      <c r="BM247" s="229" t="s">
        <v>346</v>
      </c>
    </row>
    <row r="248" s="2" customFormat="1">
      <c r="A248" s="38"/>
      <c r="B248" s="39"/>
      <c r="C248" s="40"/>
      <c r="D248" s="238" t="s">
        <v>226</v>
      </c>
      <c r="E248" s="40"/>
      <c r="F248" s="279" t="s">
        <v>317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226</v>
      </c>
      <c r="AU248" s="17" t="s">
        <v>86</v>
      </c>
    </row>
    <row r="249" s="14" customFormat="1">
      <c r="A249" s="14"/>
      <c r="B249" s="247"/>
      <c r="C249" s="248"/>
      <c r="D249" s="238" t="s">
        <v>137</v>
      </c>
      <c r="E249" s="248"/>
      <c r="F249" s="250" t="s">
        <v>347</v>
      </c>
      <c r="G249" s="248"/>
      <c r="H249" s="251">
        <v>21.123999999999999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137</v>
      </c>
      <c r="AU249" s="257" t="s">
        <v>86</v>
      </c>
      <c r="AV249" s="14" t="s">
        <v>86</v>
      </c>
      <c r="AW249" s="14" t="s">
        <v>4</v>
      </c>
      <c r="AX249" s="14" t="s">
        <v>84</v>
      </c>
      <c r="AY249" s="257" t="s">
        <v>126</v>
      </c>
    </row>
    <row r="250" s="2" customFormat="1" ht="24.15" customHeight="1">
      <c r="A250" s="38"/>
      <c r="B250" s="39"/>
      <c r="C250" s="218" t="s">
        <v>348</v>
      </c>
      <c r="D250" s="218" t="s">
        <v>128</v>
      </c>
      <c r="E250" s="219" t="s">
        <v>349</v>
      </c>
      <c r="F250" s="220" t="s">
        <v>350</v>
      </c>
      <c r="G250" s="221" t="s">
        <v>173</v>
      </c>
      <c r="H250" s="222">
        <v>0.434</v>
      </c>
      <c r="I250" s="223"/>
      <c r="J250" s="224">
        <f>ROUND(I250*H250,2)</f>
        <v>0</v>
      </c>
      <c r="K250" s="220" t="s">
        <v>132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229</v>
      </c>
      <c r="AT250" s="229" t="s">
        <v>128</v>
      </c>
      <c r="AU250" s="229" t="s">
        <v>86</v>
      </c>
      <c r="AY250" s="17" t="s">
        <v>126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229</v>
      </c>
      <c r="BM250" s="229" t="s">
        <v>351</v>
      </c>
    </row>
    <row r="251" s="2" customFormat="1">
      <c r="A251" s="38"/>
      <c r="B251" s="39"/>
      <c r="C251" s="40"/>
      <c r="D251" s="231" t="s">
        <v>135</v>
      </c>
      <c r="E251" s="40"/>
      <c r="F251" s="232" t="s">
        <v>352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86</v>
      </c>
    </row>
    <row r="252" s="12" customFormat="1" ht="22.8" customHeight="1">
      <c r="A252" s="12"/>
      <c r="B252" s="202"/>
      <c r="C252" s="203"/>
      <c r="D252" s="204" t="s">
        <v>75</v>
      </c>
      <c r="E252" s="216" t="s">
        <v>353</v>
      </c>
      <c r="F252" s="216" t="s">
        <v>354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SUM(P253:P495)</f>
        <v>0</v>
      </c>
      <c r="Q252" s="210"/>
      <c r="R252" s="211">
        <f>SUM(R253:R495)</f>
        <v>12.852787540000003</v>
      </c>
      <c r="S252" s="210"/>
      <c r="T252" s="212">
        <f>SUM(T253:T495)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86</v>
      </c>
      <c r="AT252" s="214" t="s">
        <v>75</v>
      </c>
      <c r="AU252" s="214" t="s">
        <v>84</v>
      </c>
      <c r="AY252" s="213" t="s">
        <v>126</v>
      </c>
      <c r="BK252" s="215">
        <f>SUM(BK253:BK495)</f>
        <v>0</v>
      </c>
    </row>
    <row r="253" s="2" customFormat="1" ht="16.5" customHeight="1">
      <c r="A253" s="38"/>
      <c r="B253" s="39"/>
      <c r="C253" s="218" t="s">
        <v>355</v>
      </c>
      <c r="D253" s="218" t="s">
        <v>128</v>
      </c>
      <c r="E253" s="219" t="s">
        <v>356</v>
      </c>
      <c r="F253" s="220" t="s">
        <v>357</v>
      </c>
      <c r="G253" s="221" t="s">
        <v>209</v>
      </c>
      <c r="H253" s="222">
        <v>20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229</v>
      </c>
      <c r="AT253" s="229" t="s">
        <v>128</v>
      </c>
      <c r="AU253" s="229" t="s">
        <v>86</v>
      </c>
      <c r="AY253" s="17" t="s">
        <v>126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229</v>
      </c>
      <c r="BM253" s="229" t="s">
        <v>358</v>
      </c>
    </row>
    <row r="254" s="2" customFormat="1">
      <c r="A254" s="38"/>
      <c r="B254" s="39"/>
      <c r="C254" s="40"/>
      <c r="D254" s="238" t="s">
        <v>226</v>
      </c>
      <c r="E254" s="40"/>
      <c r="F254" s="279" t="s">
        <v>359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226</v>
      </c>
      <c r="AU254" s="17" t="s">
        <v>86</v>
      </c>
    </row>
    <row r="255" s="2" customFormat="1" ht="24.15" customHeight="1">
      <c r="A255" s="38"/>
      <c r="B255" s="39"/>
      <c r="C255" s="218" t="s">
        <v>360</v>
      </c>
      <c r="D255" s="218" t="s">
        <v>128</v>
      </c>
      <c r="E255" s="219" t="s">
        <v>361</v>
      </c>
      <c r="F255" s="220" t="s">
        <v>362</v>
      </c>
      <c r="G255" s="221" t="s">
        <v>363</v>
      </c>
      <c r="H255" s="222">
        <v>63.899999999999999</v>
      </c>
      <c r="I255" s="223"/>
      <c r="J255" s="224">
        <f>ROUND(I255*H255,2)</f>
        <v>0</v>
      </c>
      <c r="K255" s="220" t="s">
        <v>132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6.9999999999999994E-05</v>
      </c>
      <c r="R255" s="227">
        <f>Q255*H255</f>
        <v>0.0044729999999999995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229</v>
      </c>
      <c r="AT255" s="229" t="s">
        <v>128</v>
      </c>
      <c r="AU255" s="229" t="s">
        <v>86</v>
      </c>
      <c r="AY255" s="17" t="s">
        <v>126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229</v>
      </c>
      <c r="BM255" s="229" t="s">
        <v>364</v>
      </c>
    </row>
    <row r="256" s="2" customFormat="1">
      <c r="A256" s="38"/>
      <c r="B256" s="39"/>
      <c r="C256" s="40"/>
      <c r="D256" s="231" t="s">
        <v>135</v>
      </c>
      <c r="E256" s="40"/>
      <c r="F256" s="232" t="s">
        <v>365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86</v>
      </c>
    </row>
    <row r="257" s="13" customFormat="1">
      <c r="A257" s="13"/>
      <c r="B257" s="236"/>
      <c r="C257" s="237"/>
      <c r="D257" s="238" t="s">
        <v>137</v>
      </c>
      <c r="E257" s="239" t="s">
        <v>1</v>
      </c>
      <c r="F257" s="240" t="s">
        <v>366</v>
      </c>
      <c r="G257" s="237"/>
      <c r="H257" s="239" t="s">
        <v>1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137</v>
      </c>
      <c r="AU257" s="246" t="s">
        <v>86</v>
      </c>
      <c r="AV257" s="13" t="s">
        <v>84</v>
      </c>
      <c r="AW257" s="13" t="s">
        <v>32</v>
      </c>
      <c r="AX257" s="13" t="s">
        <v>76</v>
      </c>
      <c r="AY257" s="246" t="s">
        <v>126</v>
      </c>
    </row>
    <row r="258" s="13" customFormat="1">
      <c r="A258" s="13"/>
      <c r="B258" s="236"/>
      <c r="C258" s="237"/>
      <c r="D258" s="238" t="s">
        <v>137</v>
      </c>
      <c r="E258" s="239" t="s">
        <v>1</v>
      </c>
      <c r="F258" s="240" t="s">
        <v>217</v>
      </c>
      <c r="G258" s="237"/>
      <c r="H258" s="239" t="s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137</v>
      </c>
      <c r="AU258" s="246" t="s">
        <v>86</v>
      </c>
      <c r="AV258" s="13" t="s">
        <v>84</v>
      </c>
      <c r="AW258" s="13" t="s">
        <v>32</v>
      </c>
      <c r="AX258" s="13" t="s">
        <v>76</v>
      </c>
      <c r="AY258" s="246" t="s">
        <v>126</v>
      </c>
    </row>
    <row r="259" s="13" customFormat="1">
      <c r="A259" s="13"/>
      <c r="B259" s="236"/>
      <c r="C259" s="237"/>
      <c r="D259" s="238" t="s">
        <v>137</v>
      </c>
      <c r="E259" s="239" t="s">
        <v>1</v>
      </c>
      <c r="F259" s="240" t="s">
        <v>367</v>
      </c>
      <c r="G259" s="237"/>
      <c r="H259" s="239" t="s">
        <v>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137</v>
      </c>
      <c r="AU259" s="246" t="s">
        <v>86</v>
      </c>
      <c r="AV259" s="13" t="s">
        <v>84</v>
      </c>
      <c r="AW259" s="13" t="s">
        <v>32</v>
      </c>
      <c r="AX259" s="13" t="s">
        <v>76</v>
      </c>
      <c r="AY259" s="246" t="s">
        <v>126</v>
      </c>
    </row>
    <row r="260" s="14" customFormat="1">
      <c r="A260" s="14"/>
      <c r="B260" s="247"/>
      <c r="C260" s="248"/>
      <c r="D260" s="238" t="s">
        <v>137</v>
      </c>
      <c r="E260" s="249" t="s">
        <v>1</v>
      </c>
      <c r="F260" s="250" t="s">
        <v>368</v>
      </c>
      <c r="G260" s="248"/>
      <c r="H260" s="251">
        <v>12.4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137</v>
      </c>
      <c r="AU260" s="257" t="s">
        <v>86</v>
      </c>
      <c r="AV260" s="14" t="s">
        <v>86</v>
      </c>
      <c r="AW260" s="14" t="s">
        <v>32</v>
      </c>
      <c r="AX260" s="14" t="s">
        <v>76</v>
      </c>
      <c r="AY260" s="257" t="s">
        <v>126</v>
      </c>
    </row>
    <row r="261" s="13" customFormat="1">
      <c r="A261" s="13"/>
      <c r="B261" s="236"/>
      <c r="C261" s="237"/>
      <c r="D261" s="238" t="s">
        <v>137</v>
      </c>
      <c r="E261" s="239" t="s">
        <v>1</v>
      </c>
      <c r="F261" s="240" t="s">
        <v>369</v>
      </c>
      <c r="G261" s="237"/>
      <c r="H261" s="239" t="s">
        <v>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137</v>
      </c>
      <c r="AU261" s="246" t="s">
        <v>86</v>
      </c>
      <c r="AV261" s="13" t="s">
        <v>84</v>
      </c>
      <c r="AW261" s="13" t="s">
        <v>32</v>
      </c>
      <c r="AX261" s="13" t="s">
        <v>76</v>
      </c>
      <c r="AY261" s="246" t="s">
        <v>126</v>
      </c>
    </row>
    <row r="262" s="13" customFormat="1">
      <c r="A262" s="13"/>
      <c r="B262" s="236"/>
      <c r="C262" s="237"/>
      <c r="D262" s="238" t="s">
        <v>137</v>
      </c>
      <c r="E262" s="239" t="s">
        <v>1</v>
      </c>
      <c r="F262" s="240" t="s">
        <v>217</v>
      </c>
      <c r="G262" s="237"/>
      <c r="H262" s="239" t="s">
        <v>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137</v>
      </c>
      <c r="AU262" s="246" t="s">
        <v>86</v>
      </c>
      <c r="AV262" s="13" t="s">
        <v>84</v>
      </c>
      <c r="AW262" s="13" t="s">
        <v>32</v>
      </c>
      <c r="AX262" s="13" t="s">
        <v>76</v>
      </c>
      <c r="AY262" s="246" t="s">
        <v>126</v>
      </c>
    </row>
    <row r="263" s="14" customFormat="1">
      <c r="A263" s="14"/>
      <c r="B263" s="247"/>
      <c r="C263" s="248"/>
      <c r="D263" s="238" t="s">
        <v>137</v>
      </c>
      <c r="E263" s="249" t="s">
        <v>1</v>
      </c>
      <c r="F263" s="250" t="s">
        <v>370</v>
      </c>
      <c r="G263" s="248"/>
      <c r="H263" s="251">
        <v>51.5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137</v>
      </c>
      <c r="AU263" s="257" t="s">
        <v>86</v>
      </c>
      <c r="AV263" s="14" t="s">
        <v>86</v>
      </c>
      <c r="AW263" s="14" t="s">
        <v>32</v>
      </c>
      <c r="AX263" s="14" t="s">
        <v>76</v>
      </c>
      <c r="AY263" s="257" t="s">
        <v>126</v>
      </c>
    </row>
    <row r="264" s="15" customFormat="1">
      <c r="A264" s="15"/>
      <c r="B264" s="268"/>
      <c r="C264" s="269"/>
      <c r="D264" s="238" t="s">
        <v>137</v>
      </c>
      <c r="E264" s="270" t="s">
        <v>1</v>
      </c>
      <c r="F264" s="271" t="s">
        <v>221</v>
      </c>
      <c r="G264" s="269"/>
      <c r="H264" s="272">
        <v>63.899999999999999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8" t="s">
        <v>137</v>
      </c>
      <c r="AU264" s="278" t="s">
        <v>86</v>
      </c>
      <c r="AV264" s="15" t="s">
        <v>133</v>
      </c>
      <c r="AW264" s="15" t="s">
        <v>32</v>
      </c>
      <c r="AX264" s="15" t="s">
        <v>84</v>
      </c>
      <c r="AY264" s="278" t="s">
        <v>126</v>
      </c>
    </row>
    <row r="265" s="2" customFormat="1" ht="21.75" customHeight="1">
      <c r="A265" s="38"/>
      <c r="B265" s="39"/>
      <c r="C265" s="258" t="s">
        <v>371</v>
      </c>
      <c r="D265" s="258" t="s">
        <v>170</v>
      </c>
      <c r="E265" s="259" t="s">
        <v>372</v>
      </c>
      <c r="F265" s="260" t="s">
        <v>366</v>
      </c>
      <c r="G265" s="261" t="s">
        <v>173</v>
      </c>
      <c r="H265" s="262">
        <v>0.014</v>
      </c>
      <c r="I265" s="263"/>
      <c r="J265" s="264">
        <f>ROUND(I265*H265,2)</f>
        <v>0</v>
      </c>
      <c r="K265" s="260" t="s">
        <v>132</v>
      </c>
      <c r="L265" s="265"/>
      <c r="M265" s="266" t="s">
        <v>1</v>
      </c>
      <c r="N265" s="267" t="s">
        <v>41</v>
      </c>
      <c r="O265" s="91"/>
      <c r="P265" s="227">
        <f>O265*H265</f>
        <v>0</v>
      </c>
      <c r="Q265" s="227">
        <v>1</v>
      </c>
      <c r="R265" s="227">
        <f>Q265*H265</f>
        <v>0.014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315</v>
      </c>
      <c r="AT265" s="229" t="s">
        <v>170</v>
      </c>
      <c r="AU265" s="229" t="s">
        <v>86</v>
      </c>
      <c r="AY265" s="17" t="s">
        <v>126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229</v>
      </c>
      <c r="BM265" s="229" t="s">
        <v>373</v>
      </c>
    </row>
    <row r="266" s="2" customFormat="1">
      <c r="A266" s="38"/>
      <c r="B266" s="39"/>
      <c r="C266" s="40"/>
      <c r="D266" s="238" t="s">
        <v>226</v>
      </c>
      <c r="E266" s="40"/>
      <c r="F266" s="279" t="s">
        <v>374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226</v>
      </c>
      <c r="AU266" s="17" t="s">
        <v>86</v>
      </c>
    </row>
    <row r="267" s="13" customFormat="1">
      <c r="A267" s="13"/>
      <c r="B267" s="236"/>
      <c r="C267" s="237"/>
      <c r="D267" s="238" t="s">
        <v>137</v>
      </c>
      <c r="E267" s="239" t="s">
        <v>1</v>
      </c>
      <c r="F267" s="240" t="s">
        <v>217</v>
      </c>
      <c r="G267" s="237"/>
      <c r="H267" s="239" t="s">
        <v>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137</v>
      </c>
      <c r="AU267" s="246" t="s">
        <v>86</v>
      </c>
      <c r="AV267" s="13" t="s">
        <v>84</v>
      </c>
      <c r="AW267" s="13" t="s">
        <v>32</v>
      </c>
      <c r="AX267" s="13" t="s">
        <v>76</v>
      </c>
      <c r="AY267" s="246" t="s">
        <v>126</v>
      </c>
    </row>
    <row r="268" s="13" customFormat="1">
      <c r="A268" s="13"/>
      <c r="B268" s="236"/>
      <c r="C268" s="237"/>
      <c r="D268" s="238" t="s">
        <v>137</v>
      </c>
      <c r="E268" s="239" t="s">
        <v>1</v>
      </c>
      <c r="F268" s="240" t="s">
        <v>367</v>
      </c>
      <c r="G268" s="237"/>
      <c r="H268" s="239" t="s">
        <v>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137</v>
      </c>
      <c r="AU268" s="246" t="s">
        <v>86</v>
      </c>
      <c r="AV268" s="13" t="s">
        <v>84</v>
      </c>
      <c r="AW268" s="13" t="s">
        <v>32</v>
      </c>
      <c r="AX268" s="13" t="s">
        <v>76</v>
      </c>
      <c r="AY268" s="246" t="s">
        <v>126</v>
      </c>
    </row>
    <row r="269" s="14" customFormat="1">
      <c r="A269" s="14"/>
      <c r="B269" s="247"/>
      <c r="C269" s="248"/>
      <c r="D269" s="238" t="s">
        <v>137</v>
      </c>
      <c r="E269" s="249" t="s">
        <v>1</v>
      </c>
      <c r="F269" s="250" t="s">
        <v>375</v>
      </c>
      <c r="G269" s="248"/>
      <c r="H269" s="251">
        <v>0.012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137</v>
      </c>
      <c r="AU269" s="257" t="s">
        <v>86</v>
      </c>
      <c r="AV269" s="14" t="s">
        <v>86</v>
      </c>
      <c r="AW269" s="14" t="s">
        <v>32</v>
      </c>
      <c r="AX269" s="14" t="s">
        <v>84</v>
      </c>
      <c r="AY269" s="257" t="s">
        <v>126</v>
      </c>
    </row>
    <row r="270" s="14" customFormat="1">
      <c r="A270" s="14"/>
      <c r="B270" s="247"/>
      <c r="C270" s="248"/>
      <c r="D270" s="238" t="s">
        <v>137</v>
      </c>
      <c r="E270" s="248"/>
      <c r="F270" s="250" t="s">
        <v>376</v>
      </c>
      <c r="G270" s="248"/>
      <c r="H270" s="251">
        <v>0.014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137</v>
      </c>
      <c r="AU270" s="257" t="s">
        <v>86</v>
      </c>
      <c r="AV270" s="14" t="s">
        <v>86</v>
      </c>
      <c r="AW270" s="14" t="s">
        <v>4</v>
      </c>
      <c r="AX270" s="14" t="s">
        <v>84</v>
      </c>
      <c r="AY270" s="257" t="s">
        <v>126</v>
      </c>
    </row>
    <row r="271" s="2" customFormat="1" ht="21.75" customHeight="1">
      <c r="A271" s="38"/>
      <c r="B271" s="39"/>
      <c r="C271" s="258" t="s">
        <v>377</v>
      </c>
      <c r="D271" s="258" t="s">
        <v>170</v>
      </c>
      <c r="E271" s="259" t="s">
        <v>378</v>
      </c>
      <c r="F271" s="260" t="s">
        <v>369</v>
      </c>
      <c r="G271" s="261" t="s">
        <v>185</v>
      </c>
      <c r="H271" s="262">
        <v>174</v>
      </c>
      <c r="I271" s="263"/>
      <c r="J271" s="264">
        <f>ROUND(I271*H271,2)</f>
        <v>0</v>
      </c>
      <c r="K271" s="260" t="s">
        <v>1</v>
      </c>
      <c r="L271" s="265"/>
      <c r="M271" s="266" t="s">
        <v>1</v>
      </c>
      <c r="N271" s="267" t="s">
        <v>41</v>
      </c>
      <c r="O271" s="91"/>
      <c r="P271" s="227">
        <f>O271*H271</f>
        <v>0</v>
      </c>
      <c r="Q271" s="227">
        <v>0.00029999999999999997</v>
      </c>
      <c r="R271" s="227">
        <f>Q271*H271</f>
        <v>0.052199999999999996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315</v>
      </c>
      <c r="AT271" s="229" t="s">
        <v>170</v>
      </c>
      <c r="AU271" s="229" t="s">
        <v>86</v>
      </c>
      <c r="AY271" s="17" t="s">
        <v>126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229</v>
      </c>
      <c r="BM271" s="229" t="s">
        <v>379</v>
      </c>
    </row>
    <row r="272" s="2" customFormat="1" ht="24.15" customHeight="1">
      <c r="A272" s="38"/>
      <c r="B272" s="39"/>
      <c r="C272" s="218" t="s">
        <v>380</v>
      </c>
      <c r="D272" s="218" t="s">
        <v>128</v>
      </c>
      <c r="E272" s="219" t="s">
        <v>381</v>
      </c>
      <c r="F272" s="220" t="s">
        <v>382</v>
      </c>
      <c r="G272" s="221" t="s">
        <v>363</v>
      </c>
      <c r="H272" s="222">
        <v>41.399999999999999</v>
      </c>
      <c r="I272" s="223"/>
      <c r="J272" s="224">
        <f>ROUND(I272*H272,2)</f>
        <v>0</v>
      </c>
      <c r="K272" s="220" t="s">
        <v>132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6.9999999999999994E-05</v>
      </c>
      <c r="R272" s="227">
        <f>Q272*H272</f>
        <v>0.0028979999999999995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229</v>
      </c>
      <c r="AT272" s="229" t="s">
        <v>128</v>
      </c>
      <c r="AU272" s="229" t="s">
        <v>86</v>
      </c>
      <c r="AY272" s="17" t="s">
        <v>126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229</v>
      </c>
      <c r="BM272" s="229" t="s">
        <v>383</v>
      </c>
    </row>
    <row r="273" s="2" customFormat="1">
      <c r="A273" s="38"/>
      <c r="B273" s="39"/>
      <c r="C273" s="40"/>
      <c r="D273" s="231" t="s">
        <v>135</v>
      </c>
      <c r="E273" s="40"/>
      <c r="F273" s="232" t="s">
        <v>384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86</v>
      </c>
    </row>
    <row r="274" s="13" customFormat="1">
      <c r="A274" s="13"/>
      <c r="B274" s="236"/>
      <c r="C274" s="237"/>
      <c r="D274" s="238" t="s">
        <v>137</v>
      </c>
      <c r="E274" s="239" t="s">
        <v>1</v>
      </c>
      <c r="F274" s="240" t="s">
        <v>385</v>
      </c>
      <c r="G274" s="237"/>
      <c r="H274" s="239" t="s">
        <v>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137</v>
      </c>
      <c r="AU274" s="246" t="s">
        <v>86</v>
      </c>
      <c r="AV274" s="13" t="s">
        <v>84</v>
      </c>
      <c r="AW274" s="13" t="s">
        <v>32</v>
      </c>
      <c r="AX274" s="13" t="s">
        <v>76</v>
      </c>
      <c r="AY274" s="246" t="s">
        <v>126</v>
      </c>
    </row>
    <row r="275" s="13" customFormat="1">
      <c r="A275" s="13"/>
      <c r="B275" s="236"/>
      <c r="C275" s="237"/>
      <c r="D275" s="238" t="s">
        <v>137</v>
      </c>
      <c r="E275" s="239" t="s">
        <v>1</v>
      </c>
      <c r="F275" s="240" t="s">
        <v>217</v>
      </c>
      <c r="G275" s="237"/>
      <c r="H275" s="239" t="s">
        <v>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137</v>
      </c>
      <c r="AU275" s="246" t="s">
        <v>86</v>
      </c>
      <c r="AV275" s="13" t="s">
        <v>84</v>
      </c>
      <c r="AW275" s="13" t="s">
        <v>32</v>
      </c>
      <c r="AX275" s="13" t="s">
        <v>76</v>
      </c>
      <c r="AY275" s="246" t="s">
        <v>126</v>
      </c>
    </row>
    <row r="276" s="13" customFormat="1">
      <c r="A276" s="13"/>
      <c r="B276" s="236"/>
      <c r="C276" s="237"/>
      <c r="D276" s="238" t="s">
        <v>137</v>
      </c>
      <c r="E276" s="239" t="s">
        <v>1</v>
      </c>
      <c r="F276" s="240" t="s">
        <v>386</v>
      </c>
      <c r="G276" s="237"/>
      <c r="H276" s="239" t="s">
        <v>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137</v>
      </c>
      <c r="AU276" s="246" t="s">
        <v>86</v>
      </c>
      <c r="AV276" s="13" t="s">
        <v>84</v>
      </c>
      <c r="AW276" s="13" t="s">
        <v>32</v>
      </c>
      <c r="AX276" s="13" t="s">
        <v>76</v>
      </c>
      <c r="AY276" s="246" t="s">
        <v>126</v>
      </c>
    </row>
    <row r="277" s="14" customFormat="1">
      <c r="A277" s="14"/>
      <c r="B277" s="247"/>
      <c r="C277" s="248"/>
      <c r="D277" s="238" t="s">
        <v>137</v>
      </c>
      <c r="E277" s="249" t="s">
        <v>1</v>
      </c>
      <c r="F277" s="250" t="s">
        <v>387</v>
      </c>
      <c r="G277" s="248"/>
      <c r="H277" s="251">
        <v>18.699999999999999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137</v>
      </c>
      <c r="AU277" s="257" t="s">
        <v>86</v>
      </c>
      <c r="AV277" s="14" t="s">
        <v>86</v>
      </c>
      <c r="AW277" s="14" t="s">
        <v>32</v>
      </c>
      <c r="AX277" s="14" t="s">
        <v>76</v>
      </c>
      <c r="AY277" s="257" t="s">
        <v>126</v>
      </c>
    </row>
    <row r="278" s="13" customFormat="1">
      <c r="A278" s="13"/>
      <c r="B278" s="236"/>
      <c r="C278" s="237"/>
      <c r="D278" s="238" t="s">
        <v>137</v>
      </c>
      <c r="E278" s="239" t="s">
        <v>1</v>
      </c>
      <c r="F278" s="240" t="s">
        <v>388</v>
      </c>
      <c r="G278" s="237"/>
      <c r="H278" s="239" t="s">
        <v>1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137</v>
      </c>
      <c r="AU278" s="246" t="s">
        <v>86</v>
      </c>
      <c r="AV278" s="13" t="s">
        <v>84</v>
      </c>
      <c r="AW278" s="13" t="s">
        <v>32</v>
      </c>
      <c r="AX278" s="13" t="s">
        <v>76</v>
      </c>
      <c r="AY278" s="246" t="s">
        <v>126</v>
      </c>
    </row>
    <row r="279" s="13" customFormat="1">
      <c r="A279" s="13"/>
      <c r="B279" s="236"/>
      <c r="C279" s="237"/>
      <c r="D279" s="238" t="s">
        <v>137</v>
      </c>
      <c r="E279" s="239" t="s">
        <v>1</v>
      </c>
      <c r="F279" s="240" t="s">
        <v>217</v>
      </c>
      <c r="G279" s="237"/>
      <c r="H279" s="239" t="s">
        <v>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137</v>
      </c>
      <c r="AU279" s="246" t="s">
        <v>86</v>
      </c>
      <c r="AV279" s="13" t="s">
        <v>84</v>
      </c>
      <c r="AW279" s="13" t="s">
        <v>32</v>
      </c>
      <c r="AX279" s="13" t="s">
        <v>76</v>
      </c>
      <c r="AY279" s="246" t="s">
        <v>126</v>
      </c>
    </row>
    <row r="280" s="13" customFormat="1">
      <c r="A280" s="13"/>
      <c r="B280" s="236"/>
      <c r="C280" s="237"/>
      <c r="D280" s="238" t="s">
        <v>137</v>
      </c>
      <c r="E280" s="239" t="s">
        <v>1</v>
      </c>
      <c r="F280" s="240" t="s">
        <v>389</v>
      </c>
      <c r="G280" s="237"/>
      <c r="H280" s="239" t="s">
        <v>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137</v>
      </c>
      <c r="AU280" s="246" t="s">
        <v>86</v>
      </c>
      <c r="AV280" s="13" t="s">
        <v>84</v>
      </c>
      <c r="AW280" s="13" t="s">
        <v>32</v>
      </c>
      <c r="AX280" s="13" t="s">
        <v>76</v>
      </c>
      <c r="AY280" s="246" t="s">
        <v>126</v>
      </c>
    </row>
    <row r="281" s="14" customFormat="1">
      <c r="A281" s="14"/>
      <c r="B281" s="247"/>
      <c r="C281" s="248"/>
      <c r="D281" s="238" t="s">
        <v>137</v>
      </c>
      <c r="E281" s="249" t="s">
        <v>1</v>
      </c>
      <c r="F281" s="250" t="s">
        <v>390</v>
      </c>
      <c r="G281" s="248"/>
      <c r="H281" s="251">
        <v>22.699999999999999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137</v>
      </c>
      <c r="AU281" s="257" t="s">
        <v>86</v>
      </c>
      <c r="AV281" s="14" t="s">
        <v>86</v>
      </c>
      <c r="AW281" s="14" t="s">
        <v>32</v>
      </c>
      <c r="AX281" s="14" t="s">
        <v>76</v>
      </c>
      <c r="AY281" s="257" t="s">
        <v>126</v>
      </c>
    </row>
    <row r="282" s="15" customFormat="1">
      <c r="A282" s="15"/>
      <c r="B282" s="268"/>
      <c r="C282" s="269"/>
      <c r="D282" s="238" t="s">
        <v>137</v>
      </c>
      <c r="E282" s="270" t="s">
        <v>1</v>
      </c>
      <c r="F282" s="271" t="s">
        <v>221</v>
      </c>
      <c r="G282" s="269"/>
      <c r="H282" s="272">
        <v>41.399999999999999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8" t="s">
        <v>137</v>
      </c>
      <c r="AU282" s="278" t="s">
        <v>86</v>
      </c>
      <c r="AV282" s="15" t="s">
        <v>133</v>
      </c>
      <c r="AW282" s="15" t="s">
        <v>32</v>
      </c>
      <c r="AX282" s="15" t="s">
        <v>84</v>
      </c>
      <c r="AY282" s="278" t="s">
        <v>126</v>
      </c>
    </row>
    <row r="283" s="2" customFormat="1" ht="21.75" customHeight="1">
      <c r="A283" s="38"/>
      <c r="B283" s="39"/>
      <c r="C283" s="258" t="s">
        <v>391</v>
      </c>
      <c r="D283" s="258" t="s">
        <v>170</v>
      </c>
      <c r="E283" s="259" t="s">
        <v>392</v>
      </c>
      <c r="F283" s="260" t="s">
        <v>385</v>
      </c>
      <c r="G283" s="261" t="s">
        <v>173</v>
      </c>
      <c r="H283" s="262">
        <v>0.021999999999999999</v>
      </c>
      <c r="I283" s="263"/>
      <c r="J283" s="264">
        <f>ROUND(I283*H283,2)</f>
        <v>0</v>
      </c>
      <c r="K283" s="260" t="s">
        <v>132</v>
      </c>
      <c r="L283" s="265"/>
      <c r="M283" s="266" t="s">
        <v>1</v>
      </c>
      <c r="N283" s="267" t="s">
        <v>41</v>
      </c>
      <c r="O283" s="91"/>
      <c r="P283" s="227">
        <f>O283*H283</f>
        <v>0</v>
      </c>
      <c r="Q283" s="227">
        <v>1</v>
      </c>
      <c r="R283" s="227">
        <f>Q283*H283</f>
        <v>0.021999999999999999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315</v>
      </c>
      <c r="AT283" s="229" t="s">
        <v>170</v>
      </c>
      <c r="AU283" s="229" t="s">
        <v>86</v>
      </c>
      <c r="AY283" s="17" t="s">
        <v>126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229</v>
      </c>
      <c r="BM283" s="229" t="s">
        <v>393</v>
      </c>
    </row>
    <row r="284" s="2" customFormat="1">
      <c r="A284" s="38"/>
      <c r="B284" s="39"/>
      <c r="C284" s="40"/>
      <c r="D284" s="238" t="s">
        <v>226</v>
      </c>
      <c r="E284" s="40"/>
      <c r="F284" s="279" t="s">
        <v>394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226</v>
      </c>
      <c r="AU284" s="17" t="s">
        <v>86</v>
      </c>
    </row>
    <row r="285" s="13" customFormat="1">
      <c r="A285" s="13"/>
      <c r="B285" s="236"/>
      <c r="C285" s="237"/>
      <c r="D285" s="238" t="s">
        <v>137</v>
      </c>
      <c r="E285" s="239" t="s">
        <v>1</v>
      </c>
      <c r="F285" s="240" t="s">
        <v>217</v>
      </c>
      <c r="G285" s="237"/>
      <c r="H285" s="239" t="s">
        <v>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137</v>
      </c>
      <c r="AU285" s="246" t="s">
        <v>86</v>
      </c>
      <c r="AV285" s="13" t="s">
        <v>84</v>
      </c>
      <c r="AW285" s="13" t="s">
        <v>32</v>
      </c>
      <c r="AX285" s="13" t="s">
        <v>76</v>
      </c>
      <c r="AY285" s="246" t="s">
        <v>126</v>
      </c>
    </row>
    <row r="286" s="13" customFormat="1">
      <c r="A286" s="13"/>
      <c r="B286" s="236"/>
      <c r="C286" s="237"/>
      <c r="D286" s="238" t="s">
        <v>137</v>
      </c>
      <c r="E286" s="239" t="s">
        <v>1</v>
      </c>
      <c r="F286" s="240" t="s">
        <v>386</v>
      </c>
      <c r="G286" s="237"/>
      <c r="H286" s="239" t="s">
        <v>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137</v>
      </c>
      <c r="AU286" s="246" t="s">
        <v>86</v>
      </c>
      <c r="AV286" s="13" t="s">
        <v>84</v>
      </c>
      <c r="AW286" s="13" t="s">
        <v>32</v>
      </c>
      <c r="AX286" s="13" t="s">
        <v>76</v>
      </c>
      <c r="AY286" s="246" t="s">
        <v>126</v>
      </c>
    </row>
    <row r="287" s="14" customFormat="1">
      <c r="A287" s="14"/>
      <c r="B287" s="247"/>
      <c r="C287" s="248"/>
      <c r="D287" s="238" t="s">
        <v>137</v>
      </c>
      <c r="E287" s="249" t="s">
        <v>1</v>
      </c>
      <c r="F287" s="250" t="s">
        <v>395</v>
      </c>
      <c r="G287" s="248"/>
      <c r="H287" s="251">
        <v>0.019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137</v>
      </c>
      <c r="AU287" s="257" t="s">
        <v>86</v>
      </c>
      <c r="AV287" s="14" t="s">
        <v>86</v>
      </c>
      <c r="AW287" s="14" t="s">
        <v>32</v>
      </c>
      <c r="AX287" s="14" t="s">
        <v>84</v>
      </c>
      <c r="AY287" s="257" t="s">
        <v>126</v>
      </c>
    </row>
    <row r="288" s="14" customFormat="1">
      <c r="A288" s="14"/>
      <c r="B288" s="247"/>
      <c r="C288" s="248"/>
      <c r="D288" s="238" t="s">
        <v>137</v>
      </c>
      <c r="E288" s="248"/>
      <c r="F288" s="250" t="s">
        <v>396</v>
      </c>
      <c r="G288" s="248"/>
      <c r="H288" s="251">
        <v>0.021999999999999999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137</v>
      </c>
      <c r="AU288" s="257" t="s">
        <v>86</v>
      </c>
      <c r="AV288" s="14" t="s">
        <v>86</v>
      </c>
      <c r="AW288" s="14" t="s">
        <v>4</v>
      </c>
      <c r="AX288" s="14" t="s">
        <v>84</v>
      </c>
      <c r="AY288" s="257" t="s">
        <v>126</v>
      </c>
    </row>
    <row r="289" s="2" customFormat="1" ht="21.75" customHeight="1">
      <c r="A289" s="38"/>
      <c r="B289" s="39"/>
      <c r="C289" s="258" t="s">
        <v>397</v>
      </c>
      <c r="D289" s="258" t="s">
        <v>170</v>
      </c>
      <c r="E289" s="259" t="s">
        <v>398</v>
      </c>
      <c r="F289" s="260" t="s">
        <v>388</v>
      </c>
      <c r="G289" s="261" t="s">
        <v>173</v>
      </c>
      <c r="H289" s="262">
        <v>0.025999999999999999</v>
      </c>
      <c r="I289" s="263"/>
      <c r="J289" s="264">
        <f>ROUND(I289*H289,2)</f>
        <v>0</v>
      </c>
      <c r="K289" s="260" t="s">
        <v>132</v>
      </c>
      <c r="L289" s="265"/>
      <c r="M289" s="266" t="s">
        <v>1</v>
      </c>
      <c r="N289" s="267" t="s">
        <v>41</v>
      </c>
      <c r="O289" s="91"/>
      <c r="P289" s="227">
        <f>O289*H289</f>
        <v>0</v>
      </c>
      <c r="Q289" s="227">
        <v>1</v>
      </c>
      <c r="R289" s="227">
        <f>Q289*H289</f>
        <v>0.025999999999999999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315</v>
      </c>
      <c r="AT289" s="229" t="s">
        <v>170</v>
      </c>
      <c r="AU289" s="229" t="s">
        <v>86</v>
      </c>
      <c r="AY289" s="17" t="s">
        <v>126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229</v>
      </c>
      <c r="BM289" s="229" t="s">
        <v>399</v>
      </c>
    </row>
    <row r="290" s="2" customFormat="1">
      <c r="A290" s="38"/>
      <c r="B290" s="39"/>
      <c r="C290" s="40"/>
      <c r="D290" s="238" t="s">
        <v>226</v>
      </c>
      <c r="E290" s="40"/>
      <c r="F290" s="279" t="s">
        <v>400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226</v>
      </c>
      <c r="AU290" s="17" t="s">
        <v>86</v>
      </c>
    </row>
    <row r="291" s="13" customFormat="1">
      <c r="A291" s="13"/>
      <c r="B291" s="236"/>
      <c r="C291" s="237"/>
      <c r="D291" s="238" t="s">
        <v>137</v>
      </c>
      <c r="E291" s="239" t="s">
        <v>1</v>
      </c>
      <c r="F291" s="240" t="s">
        <v>217</v>
      </c>
      <c r="G291" s="237"/>
      <c r="H291" s="239" t="s">
        <v>1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137</v>
      </c>
      <c r="AU291" s="246" t="s">
        <v>86</v>
      </c>
      <c r="AV291" s="13" t="s">
        <v>84</v>
      </c>
      <c r="AW291" s="13" t="s">
        <v>32</v>
      </c>
      <c r="AX291" s="13" t="s">
        <v>76</v>
      </c>
      <c r="AY291" s="246" t="s">
        <v>126</v>
      </c>
    </row>
    <row r="292" s="13" customFormat="1">
      <c r="A292" s="13"/>
      <c r="B292" s="236"/>
      <c r="C292" s="237"/>
      <c r="D292" s="238" t="s">
        <v>137</v>
      </c>
      <c r="E292" s="239" t="s">
        <v>1</v>
      </c>
      <c r="F292" s="240" t="s">
        <v>389</v>
      </c>
      <c r="G292" s="237"/>
      <c r="H292" s="239" t="s">
        <v>1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137</v>
      </c>
      <c r="AU292" s="246" t="s">
        <v>86</v>
      </c>
      <c r="AV292" s="13" t="s">
        <v>84</v>
      </c>
      <c r="AW292" s="13" t="s">
        <v>32</v>
      </c>
      <c r="AX292" s="13" t="s">
        <v>76</v>
      </c>
      <c r="AY292" s="246" t="s">
        <v>126</v>
      </c>
    </row>
    <row r="293" s="14" customFormat="1">
      <c r="A293" s="14"/>
      <c r="B293" s="247"/>
      <c r="C293" s="248"/>
      <c r="D293" s="238" t="s">
        <v>137</v>
      </c>
      <c r="E293" s="249" t="s">
        <v>1</v>
      </c>
      <c r="F293" s="250" t="s">
        <v>401</v>
      </c>
      <c r="G293" s="248"/>
      <c r="H293" s="251">
        <v>0.023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137</v>
      </c>
      <c r="AU293" s="257" t="s">
        <v>86</v>
      </c>
      <c r="AV293" s="14" t="s">
        <v>86</v>
      </c>
      <c r="AW293" s="14" t="s">
        <v>32</v>
      </c>
      <c r="AX293" s="14" t="s">
        <v>84</v>
      </c>
      <c r="AY293" s="257" t="s">
        <v>126</v>
      </c>
    </row>
    <row r="294" s="14" customFormat="1">
      <c r="A294" s="14"/>
      <c r="B294" s="247"/>
      <c r="C294" s="248"/>
      <c r="D294" s="238" t="s">
        <v>137</v>
      </c>
      <c r="E294" s="248"/>
      <c r="F294" s="250" t="s">
        <v>402</v>
      </c>
      <c r="G294" s="248"/>
      <c r="H294" s="251">
        <v>0.025999999999999999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137</v>
      </c>
      <c r="AU294" s="257" t="s">
        <v>86</v>
      </c>
      <c r="AV294" s="14" t="s">
        <v>86</v>
      </c>
      <c r="AW294" s="14" t="s">
        <v>4</v>
      </c>
      <c r="AX294" s="14" t="s">
        <v>84</v>
      </c>
      <c r="AY294" s="257" t="s">
        <v>126</v>
      </c>
    </row>
    <row r="295" s="2" customFormat="1" ht="24.15" customHeight="1">
      <c r="A295" s="38"/>
      <c r="B295" s="39"/>
      <c r="C295" s="218" t="s">
        <v>403</v>
      </c>
      <c r="D295" s="218" t="s">
        <v>128</v>
      </c>
      <c r="E295" s="219" t="s">
        <v>404</v>
      </c>
      <c r="F295" s="220" t="s">
        <v>405</v>
      </c>
      <c r="G295" s="221" t="s">
        <v>363</v>
      </c>
      <c r="H295" s="222">
        <v>72</v>
      </c>
      <c r="I295" s="223"/>
      <c r="J295" s="224">
        <f>ROUND(I295*H295,2)</f>
        <v>0</v>
      </c>
      <c r="K295" s="220" t="s">
        <v>132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6.9999999999999994E-05</v>
      </c>
      <c r="R295" s="227">
        <f>Q295*H295</f>
        <v>0.0050399999999999993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229</v>
      </c>
      <c r="AT295" s="229" t="s">
        <v>128</v>
      </c>
      <c r="AU295" s="229" t="s">
        <v>86</v>
      </c>
      <c r="AY295" s="17" t="s">
        <v>126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229</v>
      </c>
      <c r="BM295" s="229" t="s">
        <v>406</v>
      </c>
    </row>
    <row r="296" s="2" customFormat="1">
      <c r="A296" s="38"/>
      <c r="B296" s="39"/>
      <c r="C296" s="40"/>
      <c r="D296" s="231" t="s">
        <v>135</v>
      </c>
      <c r="E296" s="40"/>
      <c r="F296" s="232" t="s">
        <v>407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86</v>
      </c>
    </row>
    <row r="297" s="13" customFormat="1">
      <c r="A297" s="13"/>
      <c r="B297" s="236"/>
      <c r="C297" s="237"/>
      <c r="D297" s="238" t="s">
        <v>137</v>
      </c>
      <c r="E297" s="239" t="s">
        <v>1</v>
      </c>
      <c r="F297" s="240" t="s">
        <v>385</v>
      </c>
      <c r="G297" s="237"/>
      <c r="H297" s="239" t="s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137</v>
      </c>
      <c r="AU297" s="246" t="s">
        <v>86</v>
      </c>
      <c r="AV297" s="13" t="s">
        <v>84</v>
      </c>
      <c r="AW297" s="13" t="s">
        <v>32</v>
      </c>
      <c r="AX297" s="13" t="s">
        <v>76</v>
      </c>
      <c r="AY297" s="246" t="s">
        <v>126</v>
      </c>
    </row>
    <row r="298" s="13" customFormat="1">
      <c r="A298" s="13"/>
      <c r="B298" s="236"/>
      <c r="C298" s="237"/>
      <c r="D298" s="238" t="s">
        <v>137</v>
      </c>
      <c r="E298" s="239" t="s">
        <v>1</v>
      </c>
      <c r="F298" s="240" t="s">
        <v>217</v>
      </c>
      <c r="G298" s="237"/>
      <c r="H298" s="239" t="s">
        <v>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137</v>
      </c>
      <c r="AU298" s="246" t="s">
        <v>86</v>
      </c>
      <c r="AV298" s="13" t="s">
        <v>84</v>
      </c>
      <c r="AW298" s="13" t="s">
        <v>32</v>
      </c>
      <c r="AX298" s="13" t="s">
        <v>76</v>
      </c>
      <c r="AY298" s="246" t="s">
        <v>126</v>
      </c>
    </row>
    <row r="299" s="13" customFormat="1">
      <c r="A299" s="13"/>
      <c r="B299" s="236"/>
      <c r="C299" s="237"/>
      <c r="D299" s="238" t="s">
        <v>137</v>
      </c>
      <c r="E299" s="239" t="s">
        <v>1</v>
      </c>
      <c r="F299" s="240" t="s">
        <v>408</v>
      </c>
      <c r="G299" s="237"/>
      <c r="H299" s="239" t="s">
        <v>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137</v>
      </c>
      <c r="AU299" s="246" t="s">
        <v>86</v>
      </c>
      <c r="AV299" s="13" t="s">
        <v>84</v>
      </c>
      <c r="AW299" s="13" t="s">
        <v>32</v>
      </c>
      <c r="AX299" s="13" t="s">
        <v>76</v>
      </c>
      <c r="AY299" s="246" t="s">
        <v>126</v>
      </c>
    </row>
    <row r="300" s="14" customFormat="1">
      <c r="A300" s="14"/>
      <c r="B300" s="247"/>
      <c r="C300" s="248"/>
      <c r="D300" s="238" t="s">
        <v>137</v>
      </c>
      <c r="E300" s="249" t="s">
        <v>1</v>
      </c>
      <c r="F300" s="250" t="s">
        <v>409</v>
      </c>
      <c r="G300" s="248"/>
      <c r="H300" s="251">
        <v>72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137</v>
      </c>
      <c r="AU300" s="257" t="s">
        <v>86</v>
      </c>
      <c r="AV300" s="14" t="s">
        <v>86</v>
      </c>
      <c r="AW300" s="14" t="s">
        <v>32</v>
      </c>
      <c r="AX300" s="14" t="s">
        <v>84</v>
      </c>
      <c r="AY300" s="257" t="s">
        <v>126</v>
      </c>
    </row>
    <row r="301" s="2" customFormat="1" ht="21.75" customHeight="1">
      <c r="A301" s="38"/>
      <c r="B301" s="39"/>
      <c r="C301" s="258" t="s">
        <v>410</v>
      </c>
      <c r="D301" s="258" t="s">
        <v>170</v>
      </c>
      <c r="E301" s="259" t="s">
        <v>392</v>
      </c>
      <c r="F301" s="260" t="s">
        <v>385</v>
      </c>
      <c r="G301" s="261" t="s">
        <v>173</v>
      </c>
      <c r="H301" s="262">
        <v>0.083000000000000004</v>
      </c>
      <c r="I301" s="263"/>
      <c r="J301" s="264">
        <f>ROUND(I301*H301,2)</f>
        <v>0</v>
      </c>
      <c r="K301" s="260" t="s">
        <v>132</v>
      </c>
      <c r="L301" s="265"/>
      <c r="M301" s="266" t="s">
        <v>1</v>
      </c>
      <c r="N301" s="267" t="s">
        <v>41</v>
      </c>
      <c r="O301" s="91"/>
      <c r="P301" s="227">
        <f>O301*H301</f>
        <v>0</v>
      </c>
      <c r="Q301" s="227">
        <v>1</v>
      </c>
      <c r="R301" s="227">
        <f>Q301*H301</f>
        <v>0.083000000000000004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315</v>
      </c>
      <c r="AT301" s="229" t="s">
        <v>170</v>
      </c>
      <c r="AU301" s="229" t="s">
        <v>86</v>
      </c>
      <c r="AY301" s="17" t="s">
        <v>126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229</v>
      </c>
      <c r="BM301" s="229" t="s">
        <v>411</v>
      </c>
    </row>
    <row r="302" s="2" customFormat="1">
      <c r="A302" s="38"/>
      <c r="B302" s="39"/>
      <c r="C302" s="40"/>
      <c r="D302" s="238" t="s">
        <v>226</v>
      </c>
      <c r="E302" s="40"/>
      <c r="F302" s="279" t="s">
        <v>394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226</v>
      </c>
      <c r="AU302" s="17" t="s">
        <v>86</v>
      </c>
    </row>
    <row r="303" s="13" customFormat="1">
      <c r="A303" s="13"/>
      <c r="B303" s="236"/>
      <c r="C303" s="237"/>
      <c r="D303" s="238" t="s">
        <v>137</v>
      </c>
      <c r="E303" s="239" t="s">
        <v>1</v>
      </c>
      <c r="F303" s="240" t="s">
        <v>217</v>
      </c>
      <c r="G303" s="237"/>
      <c r="H303" s="239" t="s">
        <v>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137</v>
      </c>
      <c r="AU303" s="246" t="s">
        <v>86</v>
      </c>
      <c r="AV303" s="13" t="s">
        <v>84</v>
      </c>
      <c r="AW303" s="13" t="s">
        <v>32</v>
      </c>
      <c r="AX303" s="13" t="s">
        <v>76</v>
      </c>
      <c r="AY303" s="246" t="s">
        <v>126</v>
      </c>
    </row>
    <row r="304" s="13" customFormat="1">
      <c r="A304" s="13"/>
      <c r="B304" s="236"/>
      <c r="C304" s="237"/>
      <c r="D304" s="238" t="s">
        <v>137</v>
      </c>
      <c r="E304" s="239" t="s">
        <v>1</v>
      </c>
      <c r="F304" s="240" t="s">
        <v>408</v>
      </c>
      <c r="G304" s="237"/>
      <c r="H304" s="239" t="s">
        <v>1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137</v>
      </c>
      <c r="AU304" s="246" t="s">
        <v>86</v>
      </c>
      <c r="AV304" s="13" t="s">
        <v>84</v>
      </c>
      <c r="AW304" s="13" t="s">
        <v>32</v>
      </c>
      <c r="AX304" s="13" t="s">
        <v>76</v>
      </c>
      <c r="AY304" s="246" t="s">
        <v>126</v>
      </c>
    </row>
    <row r="305" s="14" customFormat="1">
      <c r="A305" s="14"/>
      <c r="B305" s="247"/>
      <c r="C305" s="248"/>
      <c r="D305" s="238" t="s">
        <v>137</v>
      </c>
      <c r="E305" s="249" t="s">
        <v>1</v>
      </c>
      <c r="F305" s="250" t="s">
        <v>412</v>
      </c>
      <c r="G305" s="248"/>
      <c r="H305" s="251">
        <v>0.071999999999999995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137</v>
      </c>
      <c r="AU305" s="257" t="s">
        <v>86</v>
      </c>
      <c r="AV305" s="14" t="s">
        <v>86</v>
      </c>
      <c r="AW305" s="14" t="s">
        <v>32</v>
      </c>
      <c r="AX305" s="14" t="s">
        <v>84</v>
      </c>
      <c r="AY305" s="257" t="s">
        <v>126</v>
      </c>
    </row>
    <row r="306" s="14" customFormat="1">
      <c r="A306" s="14"/>
      <c r="B306" s="247"/>
      <c r="C306" s="248"/>
      <c r="D306" s="238" t="s">
        <v>137</v>
      </c>
      <c r="E306" s="248"/>
      <c r="F306" s="250" t="s">
        <v>413</v>
      </c>
      <c r="G306" s="248"/>
      <c r="H306" s="251">
        <v>0.083000000000000004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137</v>
      </c>
      <c r="AU306" s="257" t="s">
        <v>86</v>
      </c>
      <c r="AV306" s="14" t="s">
        <v>86</v>
      </c>
      <c r="AW306" s="14" t="s">
        <v>4</v>
      </c>
      <c r="AX306" s="14" t="s">
        <v>84</v>
      </c>
      <c r="AY306" s="257" t="s">
        <v>126</v>
      </c>
    </row>
    <row r="307" s="2" customFormat="1" ht="24.15" customHeight="1">
      <c r="A307" s="38"/>
      <c r="B307" s="39"/>
      <c r="C307" s="218" t="s">
        <v>414</v>
      </c>
      <c r="D307" s="218" t="s">
        <v>128</v>
      </c>
      <c r="E307" s="219" t="s">
        <v>415</v>
      </c>
      <c r="F307" s="220" t="s">
        <v>416</v>
      </c>
      <c r="G307" s="221" t="s">
        <v>363</v>
      </c>
      <c r="H307" s="222">
        <v>525.70000000000005</v>
      </c>
      <c r="I307" s="223"/>
      <c r="J307" s="224">
        <f>ROUND(I307*H307,2)</f>
        <v>0</v>
      </c>
      <c r="K307" s="220" t="s">
        <v>132</v>
      </c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6.0000000000000002E-05</v>
      </c>
      <c r="R307" s="227">
        <f>Q307*H307</f>
        <v>0.031542000000000001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229</v>
      </c>
      <c r="AT307" s="229" t="s">
        <v>128</v>
      </c>
      <c r="AU307" s="229" t="s">
        <v>86</v>
      </c>
      <c r="AY307" s="17" t="s">
        <v>126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229</v>
      </c>
      <c r="BM307" s="229" t="s">
        <v>417</v>
      </c>
    </row>
    <row r="308" s="2" customFormat="1">
      <c r="A308" s="38"/>
      <c r="B308" s="39"/>
      <c r="C308" s="40"/>
      <c r="D308" s="231" t="s">
        <v>135</v>
      </c>
      <c r="E308" s="40"/>
      <c r="F308" s="232" t="s">
        <v>418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86</v>
      </c>
    </row>
    <row r="309" s="13" customFormat="1">
      <c r="A309" s="13"/>
      <c r="B309" s="236"/>
      <c r="C309" s="237"/>
      <c r="D309" s="238" t="s">
        <v>137</v>
      </c>
      <c r="E309" s="239" t="s">
        <v>1</v>
      </c>
      <c r="F309" s="240" t="s">
        <v>419</v>
      </c>
      <c r="G309" s="237"/>
      <c r="H309" s="239" t="s">
        <v>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137</v>
      </c>
      <c r="AU309" s="246" t="s">
        <v>86</v>
      </c>
      <c r="AV309" s="13" t="s">
        <v>84</v>
      </c>
      <c r="AW309" s="13" t="s">
        <v>32</v>
      </c>
      <c r="AX309" s="13" t="s">
        <v>76</v>
      </c>
      <c r="AY309" s="246" t="s">
        <v>126</v>
      </c>
    </row>
    <row r="310" s="13" customFormat="1">
      <c r="A310" s="13"/>
      <c r="B310" s="236"/>
      <c r="C310" s="237"/>
      <c r="D310" s="238" t="s">
        <v>137</v>
      </c>
      <c r="E310" s="239" t="s">
        <v>1</v>
      </c>
      <c r="F310" s="240" t="s">
        <v>217</v>
      </c>
      <c r="G310" s="237"/>
      <c r="H310" s="239" t="s">
        <v>1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137</v>
      </c>
      <c r="AU310" s="246" t="s">
        <v>86</v>
      </c>
      <c r="AV310" s="13" t="s">
        <v>84</v>
      </c>
      <c r="AW310" s="13" t="s">
        <v>32</v>
      </c>
      <c r="AX310" s="13" t="s">
        <v>76</v>
      </c>
      <c r="AY310" s="246" t="s">
        <v>126</v>
      </c>
    </row>
    <row r="311" s="13" customFormat="1">
      <c r="A311" s="13"/>
      <c r="B311" s="236"/>
      <c r="C311" s="237"/>
      <c r="D311" s="238" t="s">
        <v>137</v>
      </c>
      <c r="E311" s="239" t="s">
        <v>1</v>
      </c>
      <c r="F311" s="240" t="s">
        <v>420</v>
      </c>
      <c r="G311" s="237"/>
      <c r="H311" s="239" t="s">
        <v>1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137</v>
      </c>
      <c r="AU311" s="246" t="s">
        <v>86</v>
      </c>
      <c r="AV311" s="13" t="s">
        <v>84</v>
      </c>
      <c r="AW311" s="13" t="s">
        <v>32</v>
      </c>
      <c r="AX311" s="13" t="s">
        <v>76</v>
      </c>
      <c r="AY311" s="246" t="s">
        <v>126</v>
      </c>
    </row>
    <row r="312" s="14" customFormat="1">
      <c r="A312" s="14"/>
      <c r="B312" s="247"/>
      <c r="C312" s="248"/>
      <c r="D312" s="238" t="s">
        <v>137</v>
      </c>
      <c r="E312" s="249" t="s">
        <v>1</v>
      </c>
      <c r="F312" s="250" t="s">
        <v>421</v>
      </c>
      <c r="G312" s="248"/>
      <c r="H312" s="251">
        <v>180.59999999999999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137</v>
      </c>
      <c r="AU312" s="257" t="s">
        <v>86</v>
      </c>
      <c r="AV312" s="14" t="s">
        <v>86</v>
      </c>
      <c r="AW312" s="14" t="s">
        <v>32</v>
      </c>
      <c r="AX312" s="14" t="s">
        <v>76</v>
      </c>
      <c r="AY312" s="257" t="s">
        <v>126</v>
      </c>
    </row>
    <row r="313" s="13" customFormat="1">
      <c r="A313" s="13"/>
      <c r="B313" s="236"/>
      <c r="C313" s="237"/>
      <c r="D313" s="238" t="s">
        <v>137</v>
      </c>
      <c r="E313" s="239" t="s">
        <v>1</v>
      </c>
      <c r="F313" s="240" t="s">
        <v>388</v>
      </c>
      <c r="G313" s="237"/>
      <c r="H313" s="239" t="s">
        <v>1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137</v>
      </c>
      <c r="AU313" s="246" t="s">
        <v>86</v>
      </c>
      <c r="AV313" s="13" t="s">
        <v>84</v>
      </c>
      <c r="AW313" s="13" t="s">
        <v>32</v>
      </c>
      <c r="AX313" s="13" t="s">
        <v>76</v>
      </c>
      <c r="AY313" s="246" t="s">
        <v>126</v>
      </c>
    </row>
    <row r="314" s="13" customFormat="1">
      <c r="A314" s="13"/>
      <c r="B314" s="236"/>
      <c r="C314" s="237"/>
      <c r="D314" s="238" t="s">
        <v>137</v>
      </c>
      <c r="E314" s="239" t="s">
        <v>1</v>
      </c>
      <c r="F314" s="240" t="s">
        <v>217</v>
      </c>
      <c r="G314" s="237"/>
      <c r="H314" s="239" t="s">
        <v>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137</v>
      </c>
      <c r="AU314" s="246" t="s">
        <v>86</v>
      </c>
      <c r="AV314" s="13" t="s">
        <v>84</v>
      </c>
      <c r="AW314" s="13" t="s">
        <v>32</v>
      </c>
      <c r="AX314" s="13" t="s">
        <v>76</v>
      </c>
      <c r="AY314" s="246" t="s">
        <v>126</v>
      </c>
    </row>
    <row r="315" s="13" customFormat="1">
      <c r="A315" s="13"/>
      <c r="B315" s="236"/>
      <c r="C315" s="237"/>
      <c r="D315" s="238" t="s">
        <v>137</v>
      </c>
      <c r="E315" s="239" t="s">
        <v>1</v>
      </c>
      <c r="F315" s="240" t="s">
        <v>422</v>
      </c>
      <c r="G315" s="237"/>
      <c r="H315" s="239" t="s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137</v>
      </c>
      <c r="AU315" s="246" t="s">
        <v>86</v>
      </c>
      <c r="AV315" s="13" t="s">
        <v>84</v>
      </c>
      <c r="AW315" s="13" t="s">
        <v>32</v>
      </c>
      <c r="AX315" s="13" t="s">
        <v>76</v>
      </c>
      <c r="AY315" s="246" t="s">
        <v>126</v>
      </c>
    </row>
    <row r="316" s="14" customFormat="1">
      <c r="A316" s="14"/>
      <c r="B316" s="247"/>
      <c r="C316" s="248"/>
      <c r="D316" s="238" t="s">
        <v>137</v>
      </c>
      <c r="E316" s="249" t="s">
        <v>1</v>
      </c>
      <c r="F316" s="250" t="s">
        <v>423</v>
      </c>
      <c r="G316" s="248"/>
      <c r="H316" s="251">
        <v>82.900000000000006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137</v>
      </c>
      <c r="AU316" s="257" t="s">
        <v>86</v>
      </c>
      <c r="AV316" s="14" t="s">
        <v>86</v>
      </c>
      <c r="AW316" s="14" t="s">
        <v>32</v>
      </c>
      <c r="AX316" s="14" t="s">
        <v>76</v>
      </c>
      <c r="AY316" s="257" t="s">
        <v>126</v>
      </c>
    </row>
    <row r="317" s="13" customFormat="1">
      <c r="A317" s="13"/>
      <c r="B317" s="236"/>
      <c r="C317" s="237"/>
      <c r="D317" s="238" t="s">
        <v>137</v>
      </c>
      <c r="E317" s="239" t="s">
        <v>1</v>
      </c>
      <c r="F317" s="240" t="s">
        <v>424</v>
      </c>
      <c r="G317" s="237"/>
      <c r="H317" s="239" t="s">
        <v>1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137</v>
      </c>
      <c r="AU317" s="246" t="s">
        <v>86</v>
      </c>
      <c r="AV317" s="13" t="s">
        <v>84</v>
      </c>
      <c r="AW317" s="13" t="s">
        <v>32</v>
      </c>
      <c r="AX317" s="13" t="s">
        <v>76</v>
      </c>
      <c r="AY317" s="246" t="s">
        <v>126</v>
      </c>
    </row>
    <row r="318" s="13" customFormat="1">
      <c r="A318" s="13"/>
      <c r="B318" s="236"/>
      <c r="C318" s="237"/>
      <c r="D318" s="238" t="s">
        <v>137</v>
      </c>
      <c r="E318" s="239" t="s">
        <v>1</v>
      </c>
      <c r="F318" s="240" t="s">
        <v>217</v>
      </c>
      <c r="G318" s="237"/>
      <c r="H318" s="239" t="s">
        <v>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137</v>
      </c>
      <c r="AU318" s="246" t="s">
        <v>86</v>
      </c>
      <c r="AV318" s="13" t="s">
        <v>84</v>
      </c>
      <c r="AW318" s="13" t="s">
        <v>32</v>
      </c>
      <c r="AX318" s="13" t="s">
        <v>76</v>
      </c>
      <c r="AY318" s="246" t="s">
        <v>126</v>
      </c>
    </row>
    <row r="319" s="13" customFormat="1">
      <c r="A319" s="13"/>
      <c r="B319" s="236"/>
      <c r="C319" s="237"/>
      <c r="D319" s="238" t="s">
        <v>137</v>
      </c>
      <c r="E319" s="239" t="s">
        <v>1</v>
      </c>
      <c r="F319" s="240" t="s">
        <v>425</v>
      </c>
      <c r="G319" s="237"/>
      <c r="H319" s="239" t="s">
        <v>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137</v>
      </c>
      <c r="AU319" s="246" t="s">
        <v>86</v>
      </c>
      <c r="AV319" s="13" t="s">
        <v>84</v>
      </c>
      <c r="AW319" s="13" t="s">
        <v>32</v>
      </c>
      <c r="AX319" s="13" t="s">
        <v>76</v>
      </c>
      <c r="AY319" s="246" t="s">
        <v>126</v>
      </c>
    </row>
    <row r="320" s="14" customFormat="1">
      <c r="A320" s="14"/>
      <c r="B320" s="247"/>
      <c r="C320" s="248"/>
      <c r="D320" s="238" t="s">
        <v>137</v>
      </c>
      <c r="E320" s="249" t="s">
        <v>1</v>
      </c>
      <c r="F320" s="250" t="s">
        <v>426</v>
      </c>
      <c r="G320" s="248"/>
      <c r="H320" s="251">
        <v>97.700000000000003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137</v>
      </c>
      <c r="AU320" s="257" t="s">
        <v>86</v>
      </c>
      <c r="AV320" s="14" t="s">
        <v>86</v>
      </c>
      <c r="AW320" s="14" t="s">
        <v>32</v>
      </c>
      <c r="AX320" s="14" t="s">
        <v>76</v>
      </c>
      <c r="AY320" s="257" t="s">
        <v>126</v>
      </c>
    </row>
    <row r="321" s="13" customFormat="1">
      <c r="A321" s="13"/>
      <c r="B321" s="236"/>
      <c r="C321" s="237"/>
      <c r="D321" s="238" t="s">
        <v>137</v>
      </c>
      <c r="E321" s="239" t="s">
        <v>1</v>
      </c>
      <c r="F321" s="240" t="s">
        <v>425</v>
      </c>
      <c r="G321" s="237"/>
      <c r="H321" s="239" t="s">
        <v>1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137</v>
      </c>
      <c r="AU321" s="246" t="s">
        <v>86</v>
      </c>
      <c r="AV321" s="13" t="s">
        <v>84</v>
      </c>
      <c r="AW321" s="13" t="s">
        <v>32</v>
      </c>
      <c r="AX321" s="13" t="s">
        <v>76</v>
      </c>
      <c r="AY321" s="246" t="s">
        <v>126</v>
      </c>
    </row>
    <row r="322" s="14" customFormat="1">
      <c r="A322" s="14"/>
      <c r="B322" s="247"/>
      <c r="C322" s="248"/>
      <c r="D322" s="238" t="s">
        <v>137</v>
      </c>
      <c r="E322" s="249" t="s">
        <v>1</v>
      </c>
      <c r="F322" s="250" t="s">
        <v>427</v>
      </c>
      <c r="G322" s="248"/>
      <c r="H322" s="251">
        <v>113.3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137</v>
      </c>
      <c r="AU322" s="257" t="s">
        <v>86</v>
      </c>
      <c r="AV322" s="14" t="s">
        <v>86</v>
      </c>
      <c r="AW322" s="14" t="s">
        <v>32</v>
      </c>
      <c r="AX322" s="14" t="s">
        <v>76</v>
      </c>
      <c r="AY322" s="257" t="s">
        <v>126</v>
      </c>
    </row>
    <row r="323" s="13" customFormat="1">
      <c r="A323" s="13"/>
      <c r="B323" s="236"/>
      <c r="C323" s="237"/>
      <c r="D323" s="238" t="s">
        <v>137</v>
      </c>
      <c r="E323" s="239" t="s">
        <v>1</v>
      </c>
      <c r="F323" s="240" t="s">
        <v>428</v>
      </c>
      <c r="G323" s="237"/>
      <c r="H323" s="239" t="s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137</v>
      </c>
      <c r="AU323" s="246" t="s">
        <v>86</v>
      </c>
      <c r="AV323" s="13" t="s">
        <v>84</v>
      </c>
      <c r="AW323" s="13" t="s">
        <v>32</v>
      </c>
      <c r="AX323" s="13" t="s">
        <v>76</v>
      </c>
      <c r="AY323" s="246" t="s">
        <v>126</v>
      </c>
    </row>
    <row r="324" s="13" customFormat="1">
      <c r="A324" s="13"/>
      <c r="B324" s="236"/>
      <c r="C324" s="237"/>
      <c r="D324" s="238" t="s">
        <v>137</v>
      </c>
      <c r="E324" s="239" t="s">
        <v>1</v>
      </c>
      <c r="F324" s="240" t="s">
        <v>217</v>
      </c>
      <c r="G324" s="237"/>
      <c r="H324" s="239" t="s">
        <v>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137</v>
      </c>
      <c r="AU324" s="246" t="s">
        <v>86</v>
      </c>
      <c r="AV324" s="13" t="s">
        <v>84</v>
      </c>
      <c r="AW324" s="13" t="s">
        <v>32</v>
      </c>
      <c r="AX324" s="13" t="s">
        <v>76</v>
      </c>
      <c r="AY324" s="246" t="s">
        <v>126</v>
      </c>
    </row>
    <row r="325" s="13" customFormat="1">
      <c r="A325" s="13"/>
      <c r="B325" s="236"/>
      <c r="C325" s="237"/>
      <c r="D325" s="238" t="s">
        <v>137</v>
      </c>
      <c r="E325" s="239" t="s">
        <v>1</v>
      </c>
      <c r="F325" s="240" t="s">
        <v>429</v>
      </c>
      <c r="G325" s="237"/>
      <c r="H325" s="239" t="s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137</v>
      </c>
      <c r="AU325" s="246" t="s">
        <v>86</v>
      </c>
      <c r="AV325" s="13" t="s">
        <v>84</v>
      </c>
      <c r="AW325" s="13" t="s">
        <v>32</v>
      </c>
      <c r="AX325" s="13" t="s">
        <v>76</v>
      </c>
      <c r="AY325" s="246" t="s">
        <v>126</v>
      </c>
    </row>
    <row r="326" s="14" customFormat="1">
      <c r="A326" s="14"/>
      <c r="B326" s="247"/>
      <c r="C326" s="248"/>
      <c r="D326" s="238" t="s">
        <v>137</v>
      </c>
      <c r="E326" s="249" t="s">
        <v>1</v>
      </c>
      <c r="F326" s="250" t="s">
        <v>430</v>
      </c>
      <c r="G326" s="248"/>
      <c r="H326" s="251">
        <v>33.100000000000001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137</v>
      </c>
      <c r="AU326" s="257" t="s">
        <v>86</v>
      </c>
      <c r="AV326" s="14" t="s">
        <v>86</v>
      </c>
      <c r="AW326" s="14" t="s">
        <v>32</v>
      </c>
      <c r="AX326" s="14" t="s">
        <v>76</v>
      </c>
      <c r="AY326" s="257" t="s">
        <v>126</v>
      </c>
    </row>
    <row r="327" s="13" customFormat="1">
      <c r="A327" s="13"/>
      <c r="B327" s="236"/>
      <c r="C327" s="237"/>
      <c r="D327" s="238" t="s">
        <v>137</v>
      </c>
      <c r="E327" s="239" t="s">
        <v>1</v>
      </c>
      <c r="F327" s="240" t="s">
        <v>429</v>
      </c>
      <c r="G327" s="237"/>
      <c r="H327" s="239" t="s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137</v>
      </c>
      <c r="AU327" s="246" t="s">
        <v>86</v>
      </c>
      <c r="AV327" s="13" t="s">
        <v>84</v>
      </c>
      <c r="AW327" s="13" t="s">
        <v>32</v>
      </c>
      <c r="AX327" s="13" t="s">
        <v>76</v>
      </c>
      <c r="AY327" s="246" t="s">
        <v>126</v>
      </c>
    </row>
    <row r="328" s="14" customFormat="1">
      <c r="A328" s="14"/>
      <c r="B328" s="247"/>
      <c r="C328" s="248"/>
      <c r="D328" s="238" t="s">
        <v>137</v>
      </c>
      <c r="E328" s="249" t="s">
        <v>1</v>
      </c>
      <c r="F328" s="250" t="s">
        <v>431</v>
      </c>
      <c r="G328" s="248"/>
      <c r="H328" s="251">
        <v>18.100000000000001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137</v>
      </c>
      <c r="AU328" s="257" t="s">
        <v>86</v>
      </c>
      <c r="AV328" s="14" t="s">
        <v>86</v>
      </c>
      <c r="AW328" s="14" t="s">
        <v>32</v>
      </c>
      <c r="AX328" s="14" t="s">
        <v>76</v>
      </c>
      <c r="AY328" s="257" t="s">
        <v>126</v>
      </c>
    </row>
    <row r="329" s="15" customFormat="1">
      <c r="A329" s="15"/>
      <c r="B329" s="268"/>
      <c r="C329" s="269"/>
      <c r="D329" s="238" t="s">
        <v>137</v>
      </c>
      <c r="E329" s="270" t="s">
        <v>1</v>
      </c>
      <c r="F329" s="271" t="s">
        <v>221</v>
      </c>
      <c r="G329" s="269"/>
      <c r="H329" s="272">
        <v>525.70000000000005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8" t="s">
        <v>137</v>
      </c>
      <c r="AU329" s="278" t="s">
        <v>86</v>
      </c>
      <c r="AV329" s="15" t="s">
        <v>133</v>
      </c>
      <c r="AW329" s="15" t="s">
        <v>32</v>
      </c>
      <c r="AX329" s="15" t="s">
        <v>84</v>
      </c>
      <c r="AY329" s="278" t="s">
        <v>126</v>
      </c>
    </row>
    <row r="330" s="2" customFormat="1" ht="21.75" customHeight="1">
      <c r="A330" s="38"/>
      <c r="B330" s="39"/>
      <c r="C330" s="258" t="s">
        <v>432</v>
      </c>
      <c r="D330" s="258" t="s">
        <v>170</v>
      </c>
      <c r="E330" s="259" t="s">
        <v>433</v>
      </c>
      <c r="F330" s="260" t="s">
        <v>419</v>
      </c>
      <c r="G330" s="261" t="s">
        <v>173</v>
      </c>
      <c r="H330" s="262">
        <v>0.20799999999999999</v>
      </c>
      <c r="I330" s="263"/>
      <c r="J330" s="264">
        <f>ROUND(I330*H330,2)</f>
        <v>0</v>
      </c>
      <c r="K330" s="260" t="s">
        <v>132</v>
      </c>
      <c r="L330" s="265"/>
      <c r="M330" s="266" t="s">
        <v>1</v>
      </c>
      <c r="N330" s="267" t="s">
        <v>41</v>
      </c>
      <c r="O330" s="91"/>
      <c r="P330" s="227">
        <f>O330*H330</f>
        <v>0</v>
      </c>
      <c r="Q330" s="227">
        <v>1</v>
      </c>
      <c r="R330" s="227">
        <f>Q330*H330</f>
        <v>0.20799999999999999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315</v>
      </c>
      <c r="AT330" s="229" t="s">
        <v>170</v>
      </c>
      <c r="AU330" s="229" t="s">
        <v>86</v>
      </c>
      <c r="AY330" s="17" t="s">
        <v>126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229</v>
      </c>
      <c r="BM330" s="229" t="s">
        <v>434</v>
      </c>
    </row>
    <row r="331" s="2" customFormat="1">
      <c r="A331" s="38"/>
      <c r="B331" s="39"/>
      <c r="C331" s="40"/>
      <c r="D331" s="238" t="s">
        <v>226</v>
      </c>
      <c r="E331" s="40"/>
      <c r="F331" s="279" t="s">
        <v>435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226</v>
      </c>
      <c r="AU331" s="17" t="s">
        <v>86</v>
      </c>
    </row>
    <row r="332" s="13" customFormat="1">
      <c r="A332" s="13"/>
      <c r="B332" s="236"/>
      <c r="C332" s="237"/>
      <c r="D332" s="238" t="s">
        <v>137</v>
      </c>
      <c r="E332" s="239" t="s">
        <v>1</v>
      </c>
      <c r="F332" s="240" t="s">
        <v>217</v>
      </c>
      <c r="G332" s="237"/>
      <c r="H332" s="239" t="s">
        <v>1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137</v>
      </c>
      <c r="AU332" s="246" t="s">
        <v>86</v>
      </c>
      <c r="AV332" s="13" t="s">
        <v>84</v>
      </c>
      <c r="AW332" s="13" t="s">
        <v>32</v>
      </c>
      <c r="AX332" s="13" t="s">
        <v>76</v>
      </c>
      <c r="AY332" s="246" t="s">
        <v>126</v>
      </c>
    </row>
    <row r="333" s="13" customFormat="1">
      <c r="A333" s="13"/>
      <c r="B333" s="236"/>
      <c r="C333" s="237"/>
      <c r="D333" s="238" t="s">
        <v>137</v>
      </c>
      <c r="E333" s="239" t="s">
        <v>1</v>
      </c>
      <c r="F333" s="240" t="s">
        <v>420</v>
      </c>
      <c r="G333" s="237"/>
      <c r="H333" s="239" t="s">
        <v>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137</v>
      </c>
      <c r="AU333" s="246" t="s">
        <v>86</v>
      </c>
      <c r="AV333" s="13" t="s">
        <v>84</v>
      </c>
      <c r="AW333" s="13" t="s">
        <v>32</v>
      </c>
      <c r="AX333" s="13" t="s">
        <v>76</v>
      </c>
      <c r="AY333" s="246" t="s">
        <v>126</v>
      </c>
    </row>
    <row r="334" s="14" customFormat="1">
      <c r="A334" s="14"/>
      <c r="B334" s="247"/>
      <c r="C334" s="248"/>
      <c r="D334" s="238" t="s">
        <v>137</v>
      </c>
      <c r="E334" s="249" t="s">
        <v>1</v>
      </c>
      <c r="F334" s="250" t="s">
        <v>436</v>
      </c>
      <c r="G334" s="248"/>
      <c r="H334" s="251">
        <v>0.18099999999999999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137</v>
      </c>
      <c r="AU334" s="257" t="s">
        <v>86</v>
      </c>
      <c r="AV334" s="14" t="s">
        <v>86</v>
      </c>
      <c r="AW334" s="14" t="s">
        <v>32</v>
      </c>
      <c r="AX334" s="14" t="s">
        <v>84</v>
      </c>
      <c r="AY334" s="257" t="s">
        <v>126</v>
      </c>
    </row>
    <row r="335" s="14" customFormat="1">
      <c r="A335" s="14"/>
      <c r="B335" s="247"/>
      <c r="C335" s="248"/>
      <c r="D335" s="238" t="s">
        <v>137</v>
      </c>
      <c r="E335" s="248"/>
      <c r="F335" s="250" t="s">
        <v>437</v>
      </c>
      <c r="G335" s="248"/>
      <c r="H335" s="251">
        <v>0.20799999999999999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137</v>
      </c>
      <c r="AU335" s="257" t="s">
        <v>86</v>
      </c>
      <c r="AV335" s="14" t="s">
        <v>86</v>
      </c>
      <c r="AW335" s="14" t="s">
        <v>4</v>
      </c>
      <c r="AX335" s="14" t="s">
        <v>84</v>
      </c>
      <c r="AY335" s="257" t="s">
        <v>126</v>
      </c>
    </row>
    <row r="336" s="2" customFormat="1" ht="21.75" customHeight="1">
      <c r="A336" s="38"/>
      <c r="B336" s="39"/>
      <c r="C336" s="258" t="s">
        <v>438</v>
      </c>
      <c r="D336" s="258" t="s">
        <v>170</v>
      </c>
      <c r="E336" s="259" t="s">
        <v>398</v>
      </c>
      <c r="F336" s="260" t="s">
        <v>388</v>
      </c>
      <c r="G336" s="261" t="s">
        <v>173</v>
      </c>
      <c r="H336" s="262">
        <v>0.095000000000000001</v>
      </c>
      <c r="I336" s="263"/>
      <c r="J336" s="264">
        <f>ROUND(I336*H336,2)</f>
        <v>0</v>
      </c>
      <c r="K336" s="260" t="s">
        <v>132</v>
      </c>
      <c r="L336" s="265"/>
      <c r="M336" s="266" t="s">
        <v>1</v>
      </c>
      <c r="N336" s="267" t="s">
        <v>41</v>
      </c>
      <c r="O336" s="91"/>
      <c r="P336" s="227">
        <f>O336*H336</f>
        <v>0</v>
      </c>
      <c r="Q336" s="227">
        <v>1</v>
      </c>
      <c r="R336" s="227">
        <f>Q336*H336</f>
        <v>0.095000000000000001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315</v>
      </c>
      <c r="AT336" s="229" t="s">
        <v>170</v>
      </c>
      <c r="AU336" s="229" t="s">
        <v>86</v>
      </c>
      <c r="AY336" s="17" t="s">
        <v>126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229</v>
      </c>
      <c r="BM336" s="229" t="s">
        <v>439</v>
      </c>
    </row>
    <row r="337" s="2" customFormat="1">
      <c r="A337" s="38"/>
      <c r="B337" s="39"/>
      <c r="C337" s="40"/>
      <c r="D337" s="238" t="s">
        <v>226</v>
      </c>
      <c r="E337" s="40"/>
      <c r="F337" s="279" t="s">
        <v>400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226</v>
      </c>
      <c r="AU337" s="17" t="s">
        <v>86</v>
      </c>
    </row>
    <row r="338" s="13" customFormat="1">
      <c r="A338" s="13"/>
      <c r="B338" s="236"/>
      <c r="C338" s="237"/>
      <c r="D338" s="238" t="s">
        <v>137</v>
      </c>
      <c r="E338" s="239" t="s">
        <v>1</v>
      </c>
      <c r="F338" s="240" t="s">
        <v>217</v>
      </c>
      <c r="G338" s="237"/>
      <c r="H338" s="239" t="s">
        <v>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137</v>
      </c>
      <c r="AU338" s="246" t="s">
        <v>86</v>
      </c>
      <c r="AV338" s="13" t="s">
        <v>84</v>
      </c>
      <c r="AW338" s="13" t="s">
        <v>32</v>
      </c>
      <c r="AX338" s="13" t="s">
        <v>76</v>
      </c>
      <c r="AY338" s="246" t="s">
        <v>126</v>
      </c>
    </row>
    <row r="339" s="13" customFormat="1">
      <c r="A339" s="13"/>
      <c r="B339" s="236"/>
      <c r="C339" s="237"/>
      <c r="D339" s="238" t="s">
        <v>137</v>
      </c>
      <c r="E339" s="239" t="s">
        <v>1</v>
      </c>
      <c r="F339" s="240" t="s">
        <v>422</v>
      </c>
      <c r="G339" s="237"/>
      <c r="H339" s="239" t="s">
        <v>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137</v>
      </c>
      <c r="AU339" s="246" t="s">
        <v>86</v>
      </c>
      <c r="AV339" s="13" t="s">
        <v>84</v>
      </c>
      <c r="AW339" s="13" t="s">
        <v>32</v>
      </c>
      <c r="AX339" s="13" t="s">
        <v>76</v>
      </c>
      <c r="AY339" s="246" t="s">
        <v>126</v>
      </c>
    </row>
    <row r="340" s="14" customFormat="1">
      <c r="A340" s="14"/>
      <c r="B340" s="247"/>
      <c r="C340" s="248"/>
      <c r="D340" s="238" t="s">
        <v>137</v>
      </c>
      <c r="E340" s="249" t="s">
        <v>1</v>
      </c>
      <c r="F340" s="250" t="s">
        <v>440</v>
      </c>
      <c r="G340" s="248"/>
      <c r="H340" s="251">
        <v>0.083000000000000004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137</v>
      </c>
      <c r="AU340" s="257" t="s">
        <v>86</v>
      </c>
      <c r="AV340" s="14" t="s">
        <v>86</v>
      </c>
      <c r="AW340" s="14" t="s">
        <v>32</v>
      </c>
      <c r="AX340" s="14" t="s">
        <v>84</v>
      </c>
      <c r="AY340" s="257" t="s">
        <v>126</v>
      </c>
    </row>
    <row r="341" s="14" customFormat="1">
      <c r="A341" s="14"/>
      <c r="B341" s="247"/>
      <c r="C341" s="248"/>
      <c r="D341" s="238" t="s">
        <v>137</v>
      </c>
      <c r="E341" s="248"/>
      <c r="F341" s="250" t="s">
        <v>441</v>
      </c>
      <c r="G341" s="248"/>
      <c r="H341" s="251">
        <v>0.095000000000000001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137</v>
      </c>
      <c r="AU341" s="257" t="s">
        <v>86</v>
      </c>
      <c r="AV341" s="14" t="s">
        <v>86</v>
      </c>
      <c r="AW341" s="14" t="s">
        <v>4</v>
      </c>
      <c r="AX341" s="14" t="s">
        <v>84</v>
      </c>
      <c r="AY341" s="257" t="s">
        <v>126</v>
      </c>
    </row>
    <row r="342" s="2" customFormat="1" ht="24.15" customHeight="1">
      <c r="A342" s="38"/>
      <c r="B342" s="39"/>
      <c r="C342" s="258" t="s">
        <v>442</v>
      </c>
      <c r="D342" s="258" t="s">
        <v>170</v>
      </c>
      <c r="E342" s="259" t="s">
        <v>443</v>
      </c>
      <c r="F342" s="260" t="s">
        <v>424</v>
      </c>
      <c r="G342" s="261" t="s">
        <v>209</v>
      </c>
      <c r="H342" s="262">
        <v>37.259999999999998</v>
      </c>
      <c r="I342" s="263"/>
      <c r="J342" s="264">
        <f>ROUND(I342*H342,2)</f>
        <v>0</v>
      </c>
      <c r="K342" s="260" t="s">
        <v>1</v>
      </c>
      <c r="L342" s="265"/>
      <c r="M342" s="266" t="s">
        <v>1</v>
      </c>
      <c r="N342" s="267" t="s">
        <v>41</v>
      </c>
      <c r="O342" s="91"/>
      <c r="P342" s="227">
        <f>O342*H342</f>
        <v>0</v>
      </c>
      <c r="Q342" s="227">
        <v>0.0065100000000000002</v>
      </c>
      <c r="R342" s="227">
        <f>Q342*H342</f>
        <v>0.24256259999999999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315</v>
      </c>
      <c r="AT342" s="229" t="s">
        <v>170</v>
      </c>
      <c r="AU342" s="229" t="s">
        <v>86</v>
      </c>
      <c r="AY342" s="17" t="s">
        <v>126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229</v>
      </c>
      <c r="BM342" s="229" t="s">
        <v>444</v>
      </c>
    </row>
    <row r="343" s="13" customFormat="1">
      <c r="A343" s="13"/>
      <c r="B343" s="236"/>
      <c r="C343" s="237"/>
      <c r="D343" s="238" t="s">
        <v>137</v>
      </c>
      <c r="E343" s="239" t="s">
        <v>1</v>
      </c>
      <c r="F343" s="240" t="s">
        <v>217</v>
      </c>
      <c r="G343" s="237"/>
      <c r="H343" s="239" t="s">
        <v>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137</v>
      </c>
      <c r="AU343" s="246" t="s">
        <v>86</v>
      </c>
      <c r="AV343" s="13" t="s">
        <v>84</v>
      </c>
      <c r="AW343" s="13" t="s">
        <v>32</v>
      </c>
      <c r="AX343" s="13" t="s">
        <v>76</v>
      </c>
      <c r="AY343" s="246" t="s">
        <v>126</v>
      </c>
    </row>
    <row r="344" s="13" customFormat="1">
      <c r="A344" s="13"/>
      <c r="B344" s="236"/>
      <c r="C344" s="237"/>
      <c r="D344" s="238" t="s">
        <v>137</v>
      </c>
      <c r="E344" s="239" t="s">
        <v>1</v>
      </c>
      <c r="F344" s="240" t="s">
        <v>425</v>
      </c>
      <c r="G344" s="237"/>
      <c r="H344" s="239" t="s">
        <v>1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137</v>
      </c>
      <c r="AU344" s="246" t="s">
        <v>86</v>
      </c>
      <c r="AV344" s="13" t="s">
        <v>84</v>
      </c>
      <c r="AW344" s="13" t="s">
        <v>32</v>
      </c>
      <c r="AX344" s="13" t="s">
        <v>76</v>
      </c>
      <c r="AY344" s="246" t="s">
        <v>126</v>
      </c>
    </row>
    <row r="345" s="14" customFormat="1">
      <c r="A345" s="14"/>
      <c r="B345" s="247"/>
      <c r="C345" s="248"/>
      <c r="D345" s="238" t="s">
        <v>137</v>
      </c>
      <c r="E345" s="249" t="s">
        <v>1</v>
      </c>
      <c r="F345" s="250" t="s">
        <v>445</v>
      </c>
      <c r="G345" s="248"/>
      <c r="H345" s="251">
        <v>15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137</v>
      </c>
      <c r="AU345" s="257" t="s">
        <v>86</v>
      </c>
      <c r="AV345" s="14" t="s">
        <v>86</v>
      </c>
      <c r="AW345" s="14" t="s">
        <v>32</v>
      </c>
      <c r="AX345" s="14" t="s">
        <v>76</v>
      </c>
      <c r="AY345" s="257" t="s">
        <v>126</v>
      </c>
    </row>
    <row r="346" s="13" customFormat="1">
      <c r="A346" s="13"/>
      <c r="B346" s="236"/>
      <c r="C346" s="237"/>
      <c r="D346" s="238" t="s">
        <v>137</v>
      </c>
      <c r="E346" s="239" t="s">
        <v>1</v>
      </c>
      <c r="F346" s="240" t="s">
        <v>425</v>
      </c>
      <c r="G346" s="237"/>
      <c r="H346" s="239" t="s">
        <v>1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137</v>
      </c>
      <c r="AU346" s="246" t="s">
        <v>86</v>
      </c>
      <c r="AV346" s="13" t="s">
        <v>84</v>
      </c>
      <c r="AW346" s="13" t="s">
        <v>32</v>
      </c>
      <c r="AX346" s="13" t="s">
        <v>76</v>
      </c>
      <c r="AY346" s="246" t="s">
        <v>126</v>
      </c>
    </row>
    <row r="347" s="14" customFormat="1">
      <c r="A347" s="14"/>
      <c r="B347" s="247"/>
      <c r="C347" s="248"/>
      <c r="D347" s="238" t="s">
        <v>137</v>
      </c>
      <c r="E347" s="249" t="s">
        <v>1</v>
      </c>
      <c r="F347" s="250" t="s">
        <v>446</v>
      </c>
      <c r="G347" s="248"/>
      <c r="H347" s="251">
        <v>17.399999999999999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137</v>
      </c>
      <c r="AU347" s="257" t="s">
        <v>86</v>
      </c>
      <c r="AV347" s="14" t="s">
        <v>86</v>
      </c>
      <c r="AW347" s="14" t="s">
        <v>32</v>
      </c>
      <c r="AX347" s="14" t="s">
        <v>76</v>
      </c>
      <c r="AY347" s="257" t="s">
        <v>126</v>
      </c>
    </row>
    <row r="348" s="15" customFormat="1">
      <c r="A348" s="15"/>
      <c r="B348" s="268"/>
      <c r="C348" s="269"/>
      <c r="D348" s="238" t="s">
        <v>137</v>
      </c>
      <c r="E348" s="270" t="s">
        <v>1</v>
      </c>
      <c r="F348" s="271" t="s">
        <v>221</v>
      </c>
      <c r="G348" s="269"/>
      <c r="H348" s="272">
        <v>32.399999999999999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8" t="s">
        <v>137</v>
      </c>
      <c r="AU348" s="278" t="s">
        <v>86</v>
      </c>
      <c r="AV348" s="15" t="s">
        <v>133</v>
      </c>
      <c r="AW348" s="15" t="s">
        <v>32</v>
      </c>
      <c r="AX348" s="15" t="s">
        <v>84</v>
      </c>
      <c r="AY348" s="278" t="s">
        <v>126</v>
      </c>
    </row>
    <row r="349" s="14" customFormat="1">
      <c r="A349" s="14"/>
      <c r="B349" s="247"/>
      <c r="C349" s="248"/>
      <c r="D349" s="238" t="s">
        <v>137</v>
      </c>
      <c r="E349" s="248"/>
      <c r="F349" s="250" t="s">
        <v>447</v>
      </c>
      <c r="G349" s="248"/>
      <c r="H349" s="251">
        <v>37.259999999999998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137</v>
      </c>
      <c r="AU349" s="257" t="s">
        <v>86</v>
      </c>
      <c r="AV349" s="14" t="s">
        <v>86</v>
      </c>
      <c r="AW349" s="14" t="s">
        <v>4</v>
      </c>
      <c r="AX349" s="14" t="s">
        <v>84</v>
      </c>
      <c r="AY349" s="257" t="s">
        <v>126</v>
      </c>
    </row>
    <row r="350" s="2" customFormat="1" ht="24.15" customHeight="1">
      <c r="A350" s="38"/>
      <c r="B350" s="39"/>
      <c r="C350" s="258" t="s">
        <v>448</v>
      </c>
      <c r="D350" s="258" t="s">
        <v>170</v>
      </c>
      <c r="E350" s="259" t="s">
        <v>449</v>
      </c>
      <c r="F350" s="260" t="s">
        <v>428</v>
      </c>
      <c r="G350" s="261" t="s">
        <v>209</v>
      </c>
      <c r="H350" s="262">
        <v>34.729999999999997</v>
      </c>
      <c r="I350" s="263"/>
      <c r="J350" s="264">
        <f>ROUND(I350*H350,2)</f>
        <v>0</v>
      </c>
      <c r="K350" s="260" t="s">
        <v>1</v>
      </c>
      <c r="L350" s="265"/>
      <c r="M350" s="266" t="s">
        <v>1</v>
      </c>
      <c r="N350" s="267" t="s">
        <v>41</v>
      </c>
      <c r="O350" s="91"/>
      <c r="P350" s="227">
        <f>O350*H350</f>
        <v>0</v>
      </c>
      <c r="Q350" s="227">
        <v>0.0016999999999999999</v>
      </c>
      <c r="R350" s="227">
        <f>Q350*H350</f>
        <v>0.059040999999999989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315</v>
      </c>
      <c r="AT350" s="229" t="s">
        <v>170</v>
      </c>
      <c r="AU350" s="229" t="s">
        <v>86</v>
      </c>
      <c r="AY350" s="17" t="s">
        <v>126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84</v>
      </c>
      <c r="BK350" s="230">
        <f>ROUND(I350*H350,2)</f>
        <v>0</v>
      </c>
      <c r="BL350" s="17" t="s">
        <v>229</v>
      </c>
      <c r="BM350" s="229" t="s">
        <v>450</v>
      </c>
    </row>
    <row r="351" s="13" customFormat="1">
      <c r="A351" s="13"/>
      <c r="B351" s="236"/>
      <c r="C351" s="237"/>
      <c r="D351" s="238" t="s">
        <v>137</v>
      </c>
      <c r="E351" s="239" t="s">
        <v>1</v>
      </c>
      <c r="F351" s="240" t="s">
        <v>217</v>
      </c>
      <c r="G351" s="237"/>
      <c r="H351" s="239" t="s">
        <v>1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137</v>
      </c>
      <c r="AU351" s="246" t="s">
        <v>86</v>
      </c>
      <c r="AV351" s="13" t="s">
        <v>84</v>
      </c>
      <c r="AW351" s="13" t="s">
        <v>32</v>
      </c>
      <c r="AX351" s="13" t="s">
        <v>76</v>
      </c>
      <c r="AY351" s="246" t="s">
        <v>126</v>
      </c>
    </row>
    <row r="352" s="13" customFormat="1">
      <c r="A352" s="13"/>
      <c r="B352" s="236"/>
      <c r="C352" s="237"/>
      <c r="D352" s="238" t="s">
        <v>137</v>
      </c>
      <c r="E352" s="239" t="s">
        <v>1</v>
      </c>
      <c r="F352" s="240" t="s">
        <v>429</v>
      </c>
      <c r="G352" s="237"/>
      <c r="H352" s="239" t="s">
        <v>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137</v>
      </c>
      <c r="AU352" s="246" t="s">
        <v>86</v>
      </c>
      <c r="AV352" s="13" t="s">
        <v>84</v>
      </c>
      <c r="AW352" s="13" t="s">
        <v>32</v>
      </c>
      <c r="AX352" s="13" t="s">
        <v>76</v>
      </c>
      <c r="AY352" s="246" t="s">
        <v>126</v>
      </c>
    </row>
    <row r="353" s="14" customFormat="1">
      <c r="A353" s="14"/>
      <c r="B353" s="247"/>
      <c r="C353" s="248"/>
      <c r="D353" s="238" t="s">
        <v>137</v>
      </c>
      <c r="E353" s="249" t="s">
        <v>1</v>
      </c>
      <c r="F353" s="250" t="s">
        <v>451</v>
      </c>
      <c r="G353" s="248"/>
      <c r="H353" s="251">
        <v>19.5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137</v>
      </c>
      <c r="AU353" s="257" t="s">
        <v>86</v>
      </c>
      <c r="AV353" s="14" t="s">
        <v>86</v>
      </c>
      <c r="AW353" s="14" t="s">
        <v>32</v>
      </c>
      <c r="AX353" s="14" t="s">
        <v>76</v>
      </c>
      <c r="AY353" s="257" t="s">
        <v>126</v>
      </c>
    </row>
    <row r="354" s="13" customFormat="1">
      <c r="A354" s="13"/>
      <c r="B354" s="236"/>
      <c r="C354" s="237"/>
      <c r="D354" s="238" t="s">
        <v>137</v>
      </c>
      <c r="E354" s="239" t="s">
        <v>1</v>
      </c>
      <c r="F354" s="240" t="s">
        <v>452</v>
      </c>
      <c r="G354" s="237"/>
      <c r="H354" s="239" t="s">
        <v>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137</v>
      </c>
      <c r="AU354" s="246" t="s">
        <v>86</v>
      </c>
      <c r="AV354" s="13" t="s">
        <v>84</v>
      </c>
      <c r="AW354" s="13" t="s">
        <v>32</v>
      </c>
      <c r="AX354" s="13" t="s">
        <v>76</v>
      </c>
      <c r="AY354" s="246" t="s">
        <v>126</v>
      </c>
    </row>
    <row r="355" s="14" customFormat="1">
      <c r="A355" s="14"/>
      <c r="B355" s="247"/>
      <c r="C355" s="248"/>
      <c r="D355" s="238" t="s">
        <v>137</v>
      </c>
      <c r="E355" s="249" t="s">
        <v>1</v>
      </c>
      <c r="F355" s="250" t="s">
        <v>453</v>
      </c>
      <c r="G355" s="248"/>
      <c r="H355" s="251">
        <v>10.699999999999999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7" t="s">
        <v>137</v>
      </c>
      <c r="AU355" s="257" t="s">
        <v>86</v>
      </c>
      <c r="AV355" s="14" t="s">
        <v>86</v>
      </c>
      <c r="AW355" s="14" t="s">
        <v>32</v>
      </c>
      <c r="AX355" s="14" t="s">
        <v>76</v>
      </c>
      <c r="AY355" s="257" t="s">
        <v>126</v>
      </c>
    </row>
    <row r="356" s="15" customFormat="1">
      <c r="A356" s="15"/>
      <c r="B356" s="268"/>
      <c r="C356" s="269"/>
      <c r="D356" s="238" t="s">
        <v>137</v>
      </c>
      <c r="E356" s="270" t="s">
        <v>1</v>
      </c>
      <c r="F356" s="271" t="s">
        <v>221</v>
      </c>
      <c r="G356" s="269"/>
      <c r="H356" s="272">
        <v>30.199999999999999</v>
      </c>
      <c r="I356" s="273"/>
      <c r="J356" s="269"/>
      <c r="K356" s="269"/>
      <c r="L356" s="274"/>
      <c r="M356" s="275"/>
      <c r="N356" s="276"/>
      <c r="O356" s="276"/>
      <c r="P356" s="276"/>
      <c r="Q356" s="276"/>
      <c r="R356" s="276"/>
      <c r="S356" s="276"/>
      <c r="T356" s="27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8" t="s">
        <v>137</v>
      </c>
      <c r="AU356" s="278" t="s">
        <v>86</v>
      </c>
      <c r="AV356" s="15" t="s">
        <v>133</v>
      </c>
      <c r="AW356" s="15" t="s">
        <v>32</v>
      </c>
      <c r="AX356" s="15" t="s">
        <v>84</v>
      </c>
      <c r="AY356" s="278" t="s">
        <v>126</v>
      </c>
    </row>
    <row r="357" s="14" customFormat="1">
      <c r="A357" s="14"/>
      <c r="B357" s="247"/>
      <c r="C357" s="248"/>
      <c r="D357" s="238" t="s">
        <v>137</v>
      </c>
      <c r="E357" s="248"/>
      <c r="F357" s="250" t="s">
        <v>454</v>
      </c>
      <c r="G357" s="248"/>
      <c r="H357" s="251">
        <v>34.729999999999997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137</v>
      </c>
      <c r="AU357" s="257" t="s">
        <v>86</v>
      </c>
      <c r="AV357" s="14" t="s">
        <v>86</v>
      </c>
      <c r="AW357" s="14" t="s">
        <v>4</v>
      </c>
      <c r="AX357" s="14" t="s">
        <v>84</v>
      </c>
      <c r="AY357" s="257" t="s">
        <v>126</v>
      </c>
    </row>
    <row r="358" s="2" customFormat="1" ht="24.15" customHeight="1">
      <c r="A358" s="38"/>
      <c r="B358" s="39"/>
      <c r="C358" s="218" t="s">
        <v>455</v>
      </c>
      <c r="D358" s="218" t="s">
        <v>128</v>
      </c>
      <c r="E358" s="219" t="s">
        <v>456</v>
      </c>
      <c r="F358" s="220" t="s">
        <v>457</v>
      </c>
      <c r="G358" s="221" t="s">
        <v>363</v>
      </c>
      <c r="H358" s="222">
        <v>496.39999999999998</v>
      </c>
      <c r="I358" s="223"/>
      <c r="J358" s="224">
        <f>ROUND(I358*H358,2)</f>
        <v>0</v>
      </c>
      <c r="K358" s="220" t="s">
        <v>132</v>
      </c>
      <c r="L358" s="44"/>
      <c r="M358" s="225" t="s">
        <v>1</v>
      </c>
      <c r="N358" s="226" t="s">
        <v>41</v>
      </c>
      <c r="O358" s="91"/>
      <c r="P358" s="227">
        <f>O358*H358</f>
        <v>0</v>
      </c>
      <c r="Q358" s="227">
        <v>6.0000000000000002E-05</v>
      </c>
      <c r="R358" s="227">
        <f>Q358*H358</f>
        <v>0.029783999999999998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229</v>
      </c>
      <c r="AT358" s="229" t="s">
        <v>128</v>
      </c>
      <c r="AU358" s="229" t="s">
        <v>86</v>
      </c>
      <c r="AY358" s="17" t="s">
        <v>126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84</v>
      </c>
      <c r="BK358" s="230">
        <f>ROUND(I358*H358,2)</f>
        <v>0</v>
      </c>
      <c r="BL358" s="17" t="s">
        <v>229</v>
      </c>
      <c r="BM358" s="229" t="s">
        <v>458</v>
      </c>
    </row>
    <row r="359" s="2" customFormat="1">
      <c r="A359" s="38"/>
      <c r="B359" s="39"/>
      <c r="C359" s="40"/>
      <c r="D359" s="231" t="s">
        <v>135</v>
      </c>
      <c r="E359" s="40"/>
      <c r="F359" s="232" t="s">
        <v>459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86</v>
      </c>
    </row>
    <row r="360" s="13" customFormat="1">
      <c r="A360" s="13"/>
      <c r="B360" s="236"/>
      <c r="C360" s="237"/>
      <c r="D360" s="238" t="s">
        <v>137</v>
      </c>
      <c r="E360" s="239" t="s">
        <v>1</v>
      </c>
      <c r="F360" s="240" t="s">
        <v>460</v>
      </c>
      <c r="G360" s="237"/>
      <c r="H360" s="239" t="s">
        <v>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137</v>
      </c>
      <c r="AU360" s="246" t="s">
        <v>86</v>
      </c>
      <c r="AV360" s="13" t="s">
        <v>84</v>
      </c>
      <c r="AW360" s="13" t="s">
        <v>32</v>
      </c>
      <c r="AX360" s="13" t="s">
        <v>76</v>
      </c>
      <c r="AY360" s="246" t="s">
        <v>126</v>
      </c>
    </row>
    <row r="361" s="13" customFormat="1">
      <c r="A361" s="13"/>
      <c r="B361" s="236"/>
      <c r="C361" s="237"/>
      <c r="D361" s="238" t="s">
        <v>137</v>
      </c>
      <c r="E361" s="239" t="s">
        <v>1</v>
      </c>
      <c r="F361" s="240" t="s">
        <v>461</v>
      </c>
      <c r="G361" s="237"/>
      <c r="H361" s="239" t="s">
        <v>1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137</v>
      </c>
      <c r="AU361" s="246" t="s">
        <v>86</v>
      </c>
      <c r="AV361" s="13" t="s">
        <v>84</v>
      </c>
      <c r="AW361" s="13" t="s">
        <v>32</v>
      </c>
      <c r="AX361" s="13" t="s">
        <v>76</v>
      </c>
      <c r="AY361" s="246" t="s">
        <v>126</v>
      </c>
    </row>
    <row r="362" s="14" customFormat="1">
      <c r="A362" s="14"/>
      <c r="B362" s="247"/>
      <c r="C362" s="248"/>
      <c r="D362" s="238" t="s">
        <v>137</v>
      </c>
      <c r="E362" s="249" t="s">
        <v>1</v>
      </c>
      <c r="F362" s="250" t="s">
        <v>462</v>
      </c>
      <c r="G362" s="248"/>
      <c r="H362" s="251">
        <v>345.60000000000002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137</v>
      </c>
      <c r="AU362" s="257" t="s">
        <v>86</v>
      </c>
      <c r="AV362" s="14" t="s">
        <v>86</v>
      </c>
      <c r="AW362" s="14" t="s">
        <v>32</v>
      </c>
      <c r="AX362" s="14" t="s">
        <v>76</v>
      </c>
      <c r="AY362" s="257" t="s">
        <v>126</v>
      </c>
    </row>
    <row r="363" s="13" customFormat="1">
      <c r="A363" s="13"/>
      <c r="B363" s="236"/>
      <c r="C363" s="237"/>
      <c r="D363" s="238" t="s">
        <v>137</v>
      </c>
      <c r="E363" s="239" t="s">
        <v>1</v>
      </c>
      <c r="F363" s="240" t="s">
        <v>424</v>
      </c>
      <c r="G363" s="237"/>
      <c r="H363" s="239" t="s">
        <v>1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137</v>
      </c>
      <c r="AU363" s="246" t="s">
        <v>86</v>
      </c>
      <c r="AV363" s="13" t="s">
        <v>84</v>
      </c>
      <c r="AW363" s="13" t="s">
        <v>32</v>
      </c>
      <c r="AX363" s="13" t="s">
        <v>76</v>
      </c>
      <c r="AY363" s="246" t="s">
        <v>126</v>
      </c>
    </row>
    <row r="364" s="13" customFormat="1">
      <c r="A364" s="13"/>
      <c r="B364" s="236"/>
      <c r="C364" s="237"/>
      <c r="D364" s="238" t="s">
        <v>137</v>
      </c>
      <c r="E364" s="239" t="s">
        <v>1</v>
      </c>
      <c r="F364" s="240" t="s">
        <v>217</v>
      </c>
      <c r="G364" s="237"/>
      <c r="H364" s="239" t="s">
        <v>1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137</v>
      </c>
      <c r="AU364" s="246" t="s">
        <v>86</v>
      </c>
      <c r="AV364" s="13" t="s">
        <v>84</v>
      </c>
      <c r="AW364" s="13" t="s">
        <v>32</v>
      </c>
      <c r="AX364" s="13" t="s">
        <v>76</v>
      </c>
      <c r="AY364" s="246" t="s">
        <v>126</v>
      </c>
    </row>
    <row r="365" s="13" customFormat="1">
      <c r="A365" s="13"/>
      <c r="B365" s="236"/>
      <c r="C365" s="237"/>
      <c r="D365" s="238" t="s">
        <v>137</v>
      </c>
      <c r="E365" s="239" t="s">
        <v>1</v>
      </c>
      <c r="F365" s="240" t="s">
        <v>425</v>
      </c>
      <c r="G365" s="237"/>
      <c r="H365" s="239" t="s">
        <v>1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137</v>
      </c>
      <c r="AU365" s="246" t="s">
        <v>86</v>
      </c>
      <c r="AV365" s="13" t="s">
        <v>84</v>
      </c>
      <c r="AW365" s="13" t="s">
        <v>32</v>
      </c>
      <c r="AX365" s="13" t="s">
        <v>76</v>
      </c>
      <c r="AY365" s="246" t="s">
        <v>126</v>
      </c>
    </row>
    <row r="366" s="14" customFormat="1">
      <c r="A366" s="14"/>
      <c r="B366" s="247"/>
      <c r="C366" s="248"/>
      <c r="D366" s="238" t="s">
        <v>137</v>
      </c>
      <c r="E366" s="249" t="s">
        <v>1</v>
      </c>
      <c r="F366" s="250" t="s">
        <v>463</v>
      </c>
      <c r="G366" s="248"/>
      <c r="H366" s="251">
        <v>150.80000000000001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137</v>
      </c>
      <c r="AU366" s="257" t="s">
        <v>86</v>
      </c>
      <c r="AV366" s="14" t="s">
        <v>86</v>
      </c>
      <c r="AW366" s="14" t="s">
        <v>32</v>
      </c>
      <c r="AX366" s="14" t="s">
        <v>76</v>
      </c>
      <c r="AY366" s="257" t="s">
        <v>126</v>
      </c>
    </row>
    <row r="367" s="15" customFormat="1">
      <c r="A367" s="15"/>
      <c r="B367" s="268"/>
      <c r="C367" s="269"/>
      <c r="D367" s="238" t="s">
        <v>137</v>
      </c>
      <c r="E367" s="270" t="s">
        <v>1</v>
      </c>
      <c r="F367" s="271" t="s">
        <v>221</v>
      </c>
      <c r="G367" s="269"/>
      <c r="H367" s="272">
        <v>496.40000000000003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8" t="s">
        <v>137</v>
      </c>
      <c r="AU367" s="278" t="s">
        <v>86</v>
      </c>
      <c r="AV367" s="15" t="s">
        <v>133</v>
      </c>
      <c r="AW367" s="15" t="s">
        <v>32</v>
      </c>
      <c r="AX367" s="15" t="s">
        <v>84</v>
      </c>
      <c r="AY367" s="278" t="s">
        <v>126</v>
      </c>
    </row>
    <row r="368" s="2" customFormat="1" ht="21.75" customHeight="1">
      <c r="A368" s="38"/>
      <c r="B368" s="39"/>
      <c r="C368" s="258" t="s">
        <v>464</v>
      </c>
      <c r="D368" s="258" t="s">
        <v>170</v>
      </c>
      <c r="E368" s="259" t="s">
        <v>465</v>
      </c>
      <c r="F368" s="260" t="s">
        <v>460</v>
      </c>
      <c r="G368" s="261" t="s">
        <v>173</v>
      </c>
      <c r="H368" s="262">
        <v>0.39800000000000002</v>
      </c>
      <c r="I368" s="263"/>
      <c r="J368" s="264">
        <f>ROUND(I368*H368,2)</f>
        <v>0</v>
      </c>
      <c r="K368" s="260" t="s">
        <v>132</v>
      </c>
      <c r="L368" s="265"/>
      <c r="M368" s="266" t="s">
        <v>1</v>
      </c>
      <c r="N368" s="267" t="s">
        <v>41</v>
      </c>
      <c r="O368" s="91"/>
      <c r="P368" s="227">
        <f>O368*H368</f>
        <v>0</v>
      </c>
      <c r="Q368" s="227">
        <v>1</v>
      </c>
      <c r="R368" s="227">
        <f>Q368*H368</f>
        <v>0.39800000000000002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315</v>
      </c>
      <c r="AT368" s="229" t="s">
        <v>170</v>
      </c>
      <c r="AU368" s="229" t="s">
        <v>86</v>
      </c>
      <c r="AY368" s="17" t="s">
        <v>126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229</v>
      </c>
      <c r="BM368" s="229" t="s">
        <v>466</v>
      </c>
    </row>
    <row r="369" s="2" customFormat="1">
      <c r="A369" s="38"/>
      <c r="B369" s="39"/>
      <c r="C369" s="40"/>
      <c r="D369" s="238" t="s">
        <v>226</v>
      </c>
      <c r="E369" s="40"/>
      <c r="F369" s="279" t="s">
        <v>467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226</v>
      </c>
      <c r="AU369" s="17" t="s">
        <v>86</v>
      </c>
    </row>
    <row r="370" s="13" customFormat="1">
      <c r="A370" s="13"/>
      <c r="B370" s="236"/>
      <c r="C370" s="237"/>
      <c r="D370" s="238" t="s">
        <v>137</v>
      </c>
      <c r="E370" s="239" t="s">
        <v>1</v>
      </c>
      <c r="F370" s="240" t="s">
        <v>217</v>
      </c>
      <c r="G370" s="237"/>
      <c r="H370" s="239" t="s">
        <v>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137</v>
      </c>
      <c r="AU370" s="246" t="s">
        <v>86</v>
      </c>
      <c r="AV370" s="13" t="s">
        <v>84</v>
      </c>
      <c r="AW370" s="13" t="s">
        <v>32</v>
      </c>
      <c r="AX370" s="13" t="s">
        <v>76</v>
      </c>
      <c r="AY370" s="246" t="s">
        <v>126</v>
      </c>
    </row>
    <row r="371" s="13" customFormat="1">
      <c r="A371" s="13"/>
      <c r="B371" s="236"/>
      <c r="C371" s="237"/>
      <c r="D371" s="238" t="s">
        <v>137</v>
      </c>
      <c r="E371" s="239" t="s">
        <v>1</v>
      </c>
      <c r="F371" s="240" t="s">
        <v>461</v>
      </c>
      <c r="G371" s="237"/>
      <c r="H371" s="239" t="s">
        <v>1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137</v>
      </c>
      <c r="AU371" s="246" t="s">
        <v>86</v>
      </c>
      <c r="AV371" s="13" t="s">
        <v>84</v>
      </c>
      <c r="AW371" s="13" t="s">
        <v>32</v>
      </c>
      <c r="AX371" s="13" t="s">
        <v>76</v>
      </c>
      <c r="AY371" s="246" t="s">
        <v>126</v>
      </c>
    </row>
    <row r="372" s="14" customFormat="1">
      <c r="A372" s="14"/>
      <c r="B372" s="247"/>
      <c r="C372" s="248"/>
      <c r="D372" s="238" t="s">
        <v>137</v>
      </c>
      <c r="E372" s="249" t="s">
        <v>1</v>
      </c>
      <c r="F372" s="250" t="s">
        <v>468</v>
      </c>
      <c r="G372" s="248"/>
      <c r="H372" s="251">
        <v>0.34599999999999997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137</v>
      </c>
      <c r="AU372" s="257" t="s">
        <v>86</v>
      </c>
      <c r="AV372" s="14" t="s">
        <v>86</v>
      </c>
      <c r="AW372" s="14" t="s">
        <v>32</v>
      </c>
      <c r="AX372" s="14" t="s">
        <v>84</v>
      </c>
      <c r="AY372" s="257" t="s">
        <v>126</v>
      </c>
    </row>
    <row r="373" s="14" customFormat="1">
      <c r="A373" s="14"/>
      <c r="B373" s="247"/>
      <c r="C373" s="248"/>
      <c r="D373" s="238" t="s">
        <v>137</v>
      </c>
      <c r="E373" s="248"/>
      <c r="F373" s="250" t="s">
        <v>469</v>
      </c>
      <c r="G373" s="248"/>
      <c r="H373" s="251">
        <v>0.39800000000000002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137</v>
      </c>
      <c r="AU373" s="257" t="s">
        <v>86</v>
      </c>
      <c r="AV373" s="14" t="s">
        <v>86</v>
      </c>
      <c r="AW373" s="14" t="s">
        <v>4</v>
      </c>
      <c r="AX373" s="14" t="s">
        <v>84</v>
      </c>
      <c r="AY373" s="257" t="s">
        <v>126</v>
      </c>
    </row>
    <row r="374" s="2" customFormat="1" ht="24.15" customHeight="1">
      <c r="A374" s="38"/>
      <c r="B374" s="39"/>
      <c r="C374" s="258" t="s">
        <v>470</v>
      </c>
      <c r="D374" s="258" t="s">
        <v>170</v>
      </c>
      <c r="E374" s="259" t="s">
        <v>443</v>
      </c>
      <c r="F374" s="260" t="s">
        <v>424</v>
      </c>
      <c r="G374" s="261" t="s">
        <v>209</v>
      </c>
      <c r="H374" s="262">
        <v>26.634</v>
      </c>
      <c r="I374" s="263"/>
      <c r="J374" s="264">
        <f>ROUND(I374*H374,2)</f>
        <v>0</v>
      </c>
      <c r="K374" s="260" t="s">
        <v>1</v>
      </c>
      <c r="L374" s="265"/>
      <c r="M374" s="266" t="s">
        <v>1</v>
      </c>
      <c r="N374" s="267" t="s">
        <v>41</v>
      </c>
      <c r="O374" s="91"/>
      <c r="P374" s="227">
        <f>O374*H374</f>
        <v>0</v>
      </c>
      <c r="Q374" s="227">
        <v>0.0065100000000000002</v>
      </c>
      <c r="R374" s="227">
        <f>Q374*H374</f>
        <v>0.17338734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315</v>
      </c>
      <c r="AT374" s="229" t="s">
        <v>170</v>
      </c>
      <c r="AU374" s="229" t="s">
        <v>86</v>
      </c>
      <c r="AY374" s="17" t="s">
        <v>126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229</v>
      </c>
      <c r="BM374" s="229" t="s">
        <v>471</v>
      </c>
    </row>
    <row r="375" s="13" customFormat="1">
      <c r="A375" s="13"/>
      <c r="B375" s="236"/>
      <c r="C375" s="237"/>
      <c r="D375" s="238" t="s">
        <v>137</v>
      </c>
      <c r="E375" s="239" t="s">
        <v>1</v>
      </c>
      <c r="F375" s="240" t="s">
        <v>217</v>
      </c>
      <c r="G375" s="237"/>
      <c r="H375" s="239" t="s">
        <v>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137</v>
      </c>
      <c r="AU375" s="246" t="s">
        <v>86</v>
      </c>
      <c r="AV375" s="13" t="s">
        <v>84</v>
      </c>
      <c r="AW375" s="13" t="s">
        <v>32</v>
      </c>
      <c r="AX375" s="13" t="s">
        <v>76</v>
      </c>
      <c r="AY375" s="246" t="s">
        <v>126</v>
      </c>
    </row>
    <row r="376" s="13" customFormat="1">
      <c r="A376" s="13"/>
      <c r="B376" s="236"/>
      <c r="C376" s="237"/>
      <c r="D376" s="238" t="s">
        <v>137</v>
      </c>
      <c r="E376" s="239" t="s">
        <v>1</v>
      </c>
      <c r="F376" s="240" t="s">
        <v>425</v>
      </c>
      <c r="G376" s="237"/>
      <c r="H376" s="239" t="s">
        <v>1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137</v>
      </c>
      <c r="AU376" s="246" t="s">
        <v>86</v>
      </c>
      <c r="AV376" s="13" t="s">
        <v>84</v>
      </c>
      <c r="AW376" s="13" t="s">
        <v>32</v>
      </c>
      <c r="AX376" s="13" t="s">
        <v>76</v>
      </c>
      <c r="AY376" s="246" t="s">
        <v>126</v>
      </c>
    </row>
    <row r="377" s="14" customFormat="1">
      <c r="A377" s="14"/>
      <c r="B377" s="247"/>
      <c r="C377" s="248"/>
      <c r="D377" s="238" t="s">
        <v>137</v>
      </c>
      <c r="E377" s="249" t="s">
        <v>1</v>
      </c>
      <c r="F377" s="250" t="s">
        <v>472</v>
      </c>
      <c r="G377" s="248"/>
      <c r="H377" s="251">
        <v>23.16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137</v>
      </c>
      <c r="AU377" s="257" t="s">
        <v>86</v>
      </c>
      <c r="AV377" s="14" t="s">
        <v>86</v>
      </c>
      <c r="AW377" s="14" t="s">
        <v>32</v>
      </c>
      <c r="AX377" s="14" t="s">
        <v>84</v>
      </c>
      <c r="AY377" s="257" t="s">
        <v>126</v>
      </c>
    </row>
    <row r="378" s="14" customFormat="1">
      <c r="A378" s="14"/>
      <c r="B378" s="247"/>
      <c r="C378" s="248"/>
      <c r="D378" s="238" t="s">
        <v>137</v>
      </c>
      <c r="E378" s="248"/>
      <c r="F378" s="250" t="s">
        <v>473</v>
      </c>
      <c r="G378" s="248"/>
      <c r="H378" s="251">
        <v>26.634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137</v>
      </c>
      <c r="AU378" s="257" t="s">
        <v>86</v>
      </c>
      <c r="AV378" s="14" t="s">
        <v>86</v>
      </c>
      <c r="AW378" s="14" t="s">
        <v>4</v>
      </c>
      <c r="AX378" s="14" t="s">
        <v>84</v>
      </c>
      <c r="AY378" s="257" t="s">
        <v>126</v>
      </c>
    </row>
    <row r="379" s="2" customFormat="1" ht="24.15" customHeight="1">
      <c r="A379" s="38"/>
      <c r="B379" s="39"/>
      <c r="C379" s="218" t="s">
        <v>474</v>
      </c>
      <c r="D379" s="218" t="s">
        <v>128</v>
      </c>
      <c r="E379" s="219" t="s">
        <v>475</v>
      </c>
      <c r="F379" s="220" t="s">
        <v>476</v>
      </c>
      <c r="G379" s="221" t="s">
        <v>363</v>
      </c>
      <c r="H379" s="222">
        <v>1201</v>
      </c>
      <c r="I379" s="223"/>
      <c r="J379" s="224">
        <f>ROUND(I379*H379,2)</f>
        <v>0</v>
      </c>
      <c r="K379" s="220" t="s">
        <v>132</v>
      </c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5.0000000000000002E-05</v>
      </c>
      <c r="R379" s="227">
        <f>Q379*H379</f>
        <v>0.060050000000000006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229</v>
      </c>
      <c r="AT379" s="229" t="s">
        <v>128</v>
      </c>
      <c r="AU379" s="229" t="s">
        <v>86</v>
      </c>
      <c r="AY379" s="17" t="s">
        <v>126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229</v>
      </c>
      <c r="BM379" s="229" t="s">
        <v>477</v>
      </c>
    </row>
    <row r="380" s="2" customFormat="1">
      <c r="A380" s="38"/>
      <c r="B380" s="39"/>
      <c r="C380" s="40"/>
      <c r="D380" s="231" t="s">
        <v>135</v>
      </c>
      <c r="E380" s="40"/>
      <c r="F380" s="232" t="s">
        <v>478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135</v>
      </c>
      <c r="AU380" s="17" t="s">
        <v>86</v>
      </c>
    </row>
    <row r="381" s="13" customFormat="1">
      <c r="A381" s="13"/>
      <c r="B381" s="236"/>
      <c r="C381" s="237"/>
      <c r="D381" s="238" t="s">
        <v>137</v>
      </c>
      <c r="E381" s="239" t="s">
        <v>1</v>
      </c>
      <c r="F381" s="240" t="s">
        <v>460</v>
      </c>
      <c r="G381" s="237"/>
      <c r="H381" s="239" t="s">
        <v>1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137</v>
      </c>
      <c r="AU381" s="246" t="s">
        <v>86</v>
      </c>
      <c r="AV381" s="13" t="s">
        <v>84</v>
      </c>
      <c r="AW381" s="13" t="s">
        <v>32</v>
      </c>
      <c r="AX381" s="13" t="s">
        <v>76</v>
      </c>
      <c r="AY381" s="246" t="s">
        <v>126</v>
      </c>
    </row>
    <row r="382" s="13" customFormat="1">
      <c r="A382" s="13"/>
      <c r="B382" s="236"/>
      <c r="C382" s="237"/>
      <c r="D382" s="238" t="s">
        <v>137</v>
      </c>
      <c r="E382" s="239" t="s">
        <v>1</v>
      </c>
      <c r="F382" s="240" t="s">
        <v>479</v>
      </c>
      <c r="G382" s="237"/>
      <c r="H382" s="239" t="s">
        <v>1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137</v>
      </c>
      <c r="AU382" s="246" t="s">
        <v>86</v>
      </c>
      <c r="AV382" s="13" t="s">
        <v>84</v>
      </c>
      <c r="AW382" s="13" t="s">
        <v>32</v>
      </c>
      <c r="AX382" s="13" t="s">
        <v>76</v>
      </c>
      <c r="AY382" s="246" t="s">
        <v>126</v>
      </c>
    </row>
    <row r="383" s="14" customFormat="1">
      <c r="A383" s="14"/>
      <c r="B383" s="247"/>
      <c r="C383" s="248"/>
      <c r="D383" s="238" t="s">
        <v>137</v>
      </c>
      <c r="E383" s="249" t="s">
        <v>1</v>
      </c>
      <c r="F383" s="250" t="s">
        <v>480</v>
      </c>
      <c r="G383" s="248"/>
      <c r="H383" s="251">
        <v>841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137</v>
      </c>
      <c r="AU383" s="257" t="s">
        <v>86</v>
      </c>
      <c r="AV383" s="14" t="s">
        <v>86</v>
      </c>
      <c r="AW383" s="14" t="s">
        <v>32</v>
      </c>
      <c r="AX383" s="14" t="s">
        <v>76</v>
      </c>
      <c r="AY383" s="257" t="s">
        <v>126</v>
      </c>
    </row>
    <row r="384" s="13" customFormat="1">
      <c r="A384" s="13"/>
      <c r="B384" s="236"/>
      <c r="C384" s="237"/>
      <c r="D384" s="238" t="s">
        <v>137</v>
      </c>
      <c r="E384" s="239" t="s">
        <v>1</v>
      </c>
      <c r="F384" s="240" t="s">
        <v>481</v>
      </c>
      <c r="G384" s="237"/>
      <c r="H384" s="239" t="s">
        <v>1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137</v>
      </c>
      <c r="AU384" s="246" t="s">
        <v>86</v>
      </c>
      <c r="AV384" s="13" t="s">
        <v>84</v>
      </c>
      <c r="AW384" s="13" t="s">
        <v>32</v>
      </c>
      <c r="AX384" s="13" t="s">
        <v>76</v>
      </c>
      <c r="AY384" s="246" t="s">
        <v>126</v>
      </c>
    </row>
    <row r="385" s="14" customFormat="1">
      <c r="A385" s="14"/>
      <c r="B385" s="247"/>
      <c r="C385" s="248"/>
      <c r="D385" s="238" t="s">
        <v>137</v>
      </c>
      <c r="E385" s="249" t="s">
        <v>1</v>
      </c>
      <c r="F385" s="250" t="s">
        <v>482</v>
      </c>
      <c r="G385" s="248"/>
      <c r="H385" s="251">
        <v>360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137</v>
      </c>
      <c r="AU385" s="257" t="s">
        <v>86</v>
      </c>
      <c r="AV385" s="14" t="s">
        <v>86</v>
      </c>
      <c r="AW385" s="14" t="s">
        <v>32</v>
      </c>
      <c r="AX385" s="14" t="s">
        <v>76</v>
      </c>
      <c r="AY385" s="257" t="s">
        <v>126</v>
      </c>
    </row>
    <row r="386" s="15" customFormat="1">
      <c r="A386" s="15"/>
      <c r="B386" s="268"/>
      <c r="C386" s="269"/>
      <c r="D386" s="238" t="s">
        <v>137</v>
      </c>
      <c r="E386" s="270" t="s">
        <v>1</v>
      </c>
      <c r="F386" s="271" t="s">
        <v>221</v>
      </c>
      <c r="G386" s="269"/>
      <c r="H386" s="272">
        <v>1201</v>
      </c>
      <c r="I386" s="273"/>
      <c r="J386" s="269"/>
      <c r="K386" s="269"/>
      <c r="L386" s="274"/>
      <c r="M386" s="275"/>
      <c r="N386" s="276"/>
      <c r="O386" s="276"/>
      <c r="P386" s="276"/>
      <c r="Q386" s="276"/>
      <c r="R386" s="276"/>
      <c r="S386" s="276"/>
      <c r="T386" s="27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8" t="s">
        <v>137</v>
      </c>
      <c r="AU386" s="278" t="s">
        <v>86</v>
      </c>
      <c r="AV386" s="15" t="s">
        <v>133</v>
      </c>
      <c r="AW386" s="15" t="s">
        <v>32</v>
      </c>
      <c r="AX386" s="15" t="s">
        <v>84</v>
      </c>
      <c r="AY386" s="278" t="s">
        <v>126</v>
      </c>
    </row>
    <row r="387" s="2" customFormat="1" ht="21.75" customHeight="1">
      <c r="A387" s="38"/>
      <c r="B387" s="39"/>
      <c r="C387" s="258" t="s">
        <v>483</v>
      </c>
      <c r="D387" s="258" t="s">
        <v>170</v>
      </c>
      <c r="E387" s="259" t="s">
        <v>465</v>
      </c>
      <c r="F387" s="260" t="s">
        <v>460</v>
      </c>
      <c r="G387" s="261" t="s">
        <v>173</v>
      </c>
      <c r="H387" s="262">
        <v>1.381</v>
      </c>
      <c r="I387" s="263"/>
      <c r="J387" s="264">
        <f>ROUND(I387*H387,2)</f>
        <v>0</v>
      </c>
      <c r="K387" s="260" t="s">
        <v>132</v>
      </c>
      <c r="L387" s="265"/>
      <c r="M387" s="266" t="s">
        <v>1</v>
      </c>
      <c r="N387" s="267" t="s">
        <v>41</v>
      </c>
      <c r="O387" s="91"/>
      <c r="P387" s="227">
        <f>O387*H387</f>
        <v>0</v>
      </c>
      <c r="Q387" s="227">
        <v>1</v>
      </c>
      <c r="R387" s="227">
        <f>Q387*H387</f>
        <v>1.381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315</v>
      </c>
      <c r="AT387" s="229" t="s">
        <v>170</v>
      </c>
      <c r="AU387" s="229" t="s">
        <v>86</v>
      </c>
      <c r="AY387" s="17" t="s">
        <v>126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84</v>
      </c>
      <c r="BK387" s="230">
        <f>ROUND(I387*H387,2)</f>
        <v>0</v>
      </c>
      <c r="BL387" s="17" t="s">
        <v>229</v>
      </c>
      <c r="BM387" s="229" t="s">
        <v>484</v>
      </c>
    </row>
    <row r="388" s="2" customFormat="1">
      <c r="A388" s="38"/>
      <c r="B388" s="39"/>
      <c r="C388" s="40"/>
      <c r="D388" s="238" t="s">
        <v>226</v>
      </c>
      <c r="E388" s="40"/>
      <c r="F388" s="279" t="s">
        <v>467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226</v>
      </c>
      <c r="AU388" s="17" t="s">
        <v>86</v>
      </c>
    </row>
    <row r="389" s="13" customFormat="1">
      <c r="A389" s="13"/>
      <c r="B389" s="236"/>
      <c r="C389" s="237"/>
      <c r="D389" s="238" t="s">
        <v>137</v>
      </c>
      <c r="E389" s="239" t="s">
        <v>1</v>
      </c>
      <c r="F389" s="240" t="s">
        <v>217</v>
      </c>
      <c r="G389" s="237"/>
      <c r="H389" s="239" t="s">
        <v>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137</v>
      </c>
      <c r="AU389" s="246" t="s">
        <v>86</v>
      </c>
      <c r="AV389" s="13" t="s">
        <v>84</v>
      </c>
      <c r="AW389" s="13" t="s">
        <v>32</v>
      </c>
      <c r="AX389" s="13" t="s">
        <v>76</v>
      </c>
      <c r="AY389" s="246" t="s">
        <v>126</v>
      </c>
    </row>
    <row r="390" s="13" customFormat="1">
      <c r="A390" s="13"/>
      <c r="B390" s="236"/>
      <c r="C390" s="237"/>
      <c r="D390" s="238" t="s">
        <v>137</v>
      </c>
      <c r="E390" s="239" t="s">
        <v>1</v>
      </c>
      <c r="F390" s="240" t="s">
        <v>479</v>
      </c>
      <c r="G390" s="237"/>
      <c r="H390" s="239" t="s">
        <v>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137</v>
      </c>
      <c r="AU390" s="246" t="s">
        <v>86</v>
      </c>
      <c r="AV390" s="13" t="s">
        <v>84</v>
      </c>
      <c r="AW390" s="13" t="s">
        <v>32</v>
      </c>
      <c r="AX390" s="13" t="s">
        <v>76</v>
      </c>
      <c r="AY390" s="246" t="s">
        <v>126</v>
      </c>
    </row>
    <row r="391" s="14" customFormat="1">
      <c r="A391" s="14"/>
      <c r="B391" s="247"/>
      <c r="C391" s="248"/>
      <c r="D391" s="238" t="s">
        <v>137</v>
      </c>
      <c r="E391" s="249" t="s">
        <v>1</v>
      </c>
      <c r="F391" s="250" t="s">
        <v>485</v>
      </c>
      <c r="G391" s="248"/>
      <c r="H391" s="251">
        <v>0.84099999999999997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137</v>
      </c>
      <c r="AU391" s="257" t="s">
        <v>86</v>
      </c>
      <c r="AV391" s="14" t="s">
        <v>86</v>
      </c>
      <c r="AW391" s="14" t="s">
        <v>32</v>
      </c>
      <c r="AX391" s="14" t="s">
        <v>76</v>
      </c>
      <c r="AY391" s="257" t="s">
        <v>126</v>
      </c>
    </row>
    <row r="392" s="13" customFormat="1">
      <c r="A392" s="13"/>
      <c r="B392" s="236"/>
      <c r="C392" s="237"/>
      <c r="D392" s="238" t="s">
        <v>137</v>
      </c>
      <c r="E392" s="239" t="s">
        <v>1</v>
      </c>
      <c r="F392" s="240" t="s">
        <v>481</v>
      </c>
      <c r="G392" s="237"/>
      <c r="H392" s="239" t="s">
        <v>1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137</v>
      </c>
      <c r="AU392" s="246" t="s">
        <v>86</v>
      </c>
      <c r="AV392" s="13" t="s">
        <v>84</v>
      </c>
      <c r="AW392" s="13" t="s">
        <v>32</v>
      </c>
      <c r="AX392" s="13" t="s">
        <v>76</v>
      </c>
      <c r="AY392" s="246" t="s">
        <v>126</v>
      </c>
    </row>
    <row r="393" s="14" customFormat="1">
      <c r="A393" s="14"/>
      <c r="B393" s="247"/>
      <c r="C393" s="248"/>
      <c r="D393" s="238" t="s">
        <v>137</v>
      </c>
      <c r="E393" s="249" t="s">
        <v>1</v>
      </c>
      <c r="F393" s="250" t="s">
        <v>486</v>
      </c>
      <c r="G393" s="248"/>
      <c r="H393" s="251">
        <v>0.35999999999999999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137</v>
      </c>
      <c r="AU393" s="257" t="s">
        <v>86</v>
      </c>
      <c r="AV393" s="14" t="s">
        <v>86</v>
      </c>
      <c r="AW393" s="14" t="s">
        <v>32</v>
      </c>
      <c r="AX393" s="14" t="s">
        <v>76</v>
      </c>
      <c r="AY393" s="257" t="s">
        <v>126</v>
      </c>
    </row>
    <row r="394" s="15" customFormat="1">
      <c r="A394" s="15"/>
      <c r="B394" s="268"/>
      <c r="C394" s="269"/>
      <c r="D394" s="238" t="s">
        <v>137</v>
      </c>
      <c r="E394" s="270" t="s">
        <v>1</v>
      </c>
      <c r="F394" s="271" t="s">
        <v>221</v>
      </c>
      <c r="G394" s="269"/>
      <c r="H394" s="272">
        <v>1.2010000000000001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8" t="s">
        <v>137</v>
      </c>
      <c r="AU394" s="278" t="s">
        <v>86</v>
      </c>
      <c r="AV394" s="15" t="s">
        <v>133</v>
      </c>
      <c r="AW394" s="15" t="s">
        <v>32</v>
      </c>
      <c r="AX394" s="15" t="s">
        <v>84</v>
      </c>
      <c r="AY394" s="278" t="s">
        <v>126</v>
      </c>
    </row>
    <row r="395" s="14" customFormat="1">
      <c r="A395" s="14"/>
      <c r="B395" s="247"/>
      <c r="C395" s="248"/>
      <c r="D395" s="238" t="s">
        <v>137</v>
      </c>
      <c r="E395" s="248"/>
      <c r="F395" s="250" t="s">
        <v>487</v>
      </c>
      <c r="G395" s="248"/>
      <c r="H395" s="251">
        <v>1.381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137</v>
      </c>
      <c r="AU395" s="257" t="s">
        <v>86</v>
      </c>
      <c r="AV395" s="14" t="s">
        <v>86</v>
      </c>
      <c r="AW395" s="14" t="s">
        <v>4</v>
      </c>
      <c r="AX395" s="14" t="s">
        <v>84</v>
      </c>
      <c r="AY395" s="257" t="s">
        <v>126</v>
      </c>
    </row>
    <row r="396" s="2" customFormat="1" ht="24.15" customHeight="1">
      <c r="A396" s="38"/>
      <c r="B396" s="39"/>
      <c r="C396" s="218" t="s">
        <v>488</v>
      </c>
      <c r="D396" s="218" t="s">
        <v>128</v>
      </c>
      <c r="E396" s="219" t="s">
        <v>489</v>
      </c>
      <c r="F396" s="220" t="s">
        <v>490</v>
      </c>
      <c r="G396" s="221" t="s">
        <v>363</v>
      </c>
      <c r="H396" s="222">
        <v>1725.0999999999999</v>
      </c>
      <c r="I396" s="223"/>
      <c r="J396" s="224">
        <f>ROUND(I396*H396,2)</f>
        <v>0</v>
      </c>
      <c r="K396" s="220" t="s">
        <v>132</v>
      </c>
      <c r="L396" s="44"/>
      <c r="M396" s="225" t="s">
        <v>1</v>
      </c>
      <c r="N396" s="226" t="s">
        <v>41</v>
      </c>
      <c r="O396" s="91"/>
      <c r="P396" s="227">
        <f>O396*H396</f>
        <v>0</v>
      </c>
      <c r="Q396" s="227">
        <v>5.0000000000000002E-05</v>
      </c>
      <c r="R396" s="227">
        <f>Q396*H396</f>
        <v>0.086254999999999998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229</v>
      </c>
      <c r="AT396" s="229" t="s">
        <v>128</v>
      </c>
      <c r="AU396" s="229" t="s">
        <v>86</v>
      </c>
      <c r="AY396" s="17" t="s">
        <v>126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84</v>
      </c>
      <c r="BK396" s="230">
        <f>ROUND(I396*H396,2)</f>
        <v>0</v>
      </c>
      <c r="BL396" s="17" t="s">
        <v>229</v>
      </c>
      <c r="BM396" s="229" t="s">
        <v>491</v>
      </c>
    </row>
    <row r="397" s="2" customFormat="1">
      <c r="A397" s="38"/>
      <c r="B397" s="39"/>
      <c r="C397" s="40"/>
      <c r="D397" s="231" t="s">
        <v>135</v>
      </c>
      <c r="E397" s="40"/>
      <c r="F397" s="232" t="s">
        <v>492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135</v>
      </c>
      <c r="AU397" s="17" t="s">
        <v>86</v>
      </c>
    </row>
    <row r="398" s="13" customFormat="1">
      <c r="A398" s="13"/>
      <c r="B398" s="236"/>
      <c r="C398" s="237"/>
      <c r="D398" s="238" t="s">
        <v>137</v>
      </c>
      <c r="E398" s="239" t="s">
        <v>1</v>
      </c>
      <c r="F398" s="240" t="s">
        <v>493</v>
      </c>
      <c r="G398" s="237"/>
      <c r="H398" s="239" t="s">
        <v>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137</v>
      </c>
      <c r="AU398" s="246" t="s">
        <v>86</v>
      </c>
      <c r="AV398" s="13" t="s">
        <v>84</v>
      </c>
      <c r="AW398" s="13" t="s">
        <v>32</v>
      </c>
      <c r="AX398" s="13" t="s">
        <v>76</v>
      </c>
      <c r="AY398" s="246" t="s">
        <v>126</v>
      </c>
    </row>
    <row r="399" s="14" customFormat="1">
      <c r="A399" s="14"/>
      <c r="B399" s="247"/>
      <c r="C399" s="248"/>
      <c r="D399" s="238" t="s">
        <v>137</v>
      </c>
      <c r="E399" s="249" t="s">
        <v>1</v>
      </c>
      <c r="F399" s="250" t="s">
        <v>494</v>
      </c>
      <c r="G399" s="248"/>
      <c r="H399" s="251">
        <v>707.70000000000005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137</v>
      </c>
      <c r="AU399" s="257" t="s">
        <v>86</v>
      </c>
      <c r="AV399" s="14" t="s">
        <v>86</v>
      </c>
      <c r="AW399" s="14" t="s">
        <v>32</v>
      </c>
      <c r="AX399" s="14" t="s">
        <v>76</v>
      </c>
      <c r="AY399" s="257" t="s">
        <v>126</v>
      </c>
    </row>
    <row r="400" s="13" customFormat="1">
      <c r="A400" s="13"/>
      <c r="B400" s="236"/>
      <c r="C400" s="237"/>
      <c r="D400" s="238" t="s">
        <v>137</v>
      </c>
      <c r="E400" s="239" t="s">
        <v>1</v>
      </c>
      <c r="F400" s="240" t="s">
        <v>388</v>
      </c>
      <c r="G400" s="237"/>
      <c r="H400" s="239" t="s">
        <v>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137</v>
      </c>
      <c r="AU400" s="246" t="s">
        <v>86</v>
      </c>
      <c r="AV400" s="13" t="s">
        <v>84</v>
      </c>
      <c r="AW400" s="13" t="s">
        <v>32</v>
      </c>
      <c r="AX400" s="13" t="s">
        <v>76</v>
      </c>
      <c r="AY400" s="246" t="s">
        <v>126</v>
      </c>
    </row>
    <row r="401" s="13" customFormat="1">
      <c r="A401" s="13"/>
      <c r="B401" s="236"/>
      <c r="C401" s="237"/>
      <c r="D401" s="238" t="s">
        <v>137</v>
      </c>
      <c r="E401" s="239" t="s">
        <v>1</v>
      </c>
      <c r="F401" s="240" t="s">
        <v>495</v>
      </c>
      <c r="G401" s="237"/>
      <c r="H401" s="239" t="s">
        <v>1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137</v>
      </c>
      <c r="AU401" s="246" t="s">
        <v>86</v>
      </c>
      <c r="AV401" s="13" t="s">
        <v>84</v>
      </c>
      <c r="AW401" s="13" t="s">
        <v>32</v>
      </c>
      <c r="AX401" s="13" t="s">
        <v>76</v>
      </c>
      <c r="AY401" s="246" t="s">
        <v>126</v>
      </c>
    </row>
    <row r="402" s="14" customFormat="1">
      <c r="A402" s="14"/>
      <c r="B402" s="247"/>
      <c r="C402" s="248"/>
      <c r="D402" s="238" t="s">
        <v>137</v>
      </c>
      <c r="E402" s="249" t="s">
        <v>1</v>
      </c>
      <c r="F402" s="250" t="s">
        <v>496</v>
      </c>
      <c r="G402" s="248"/>
      <c r="H402" s="251">
        <v>176.40000000000001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137</v>
      </c>
      <c r="AU402" s="257" t="s">
        <v>86</v>
      </c>
      <c r="AV402" s="14" t="s">
        <v>86</v>
      </c>
      <c r="AW402" s="14" t="s">
        <v>32</v>
      </c>
      <c r="AX402" s="14" t="s">
        <v>76</v>
      </c>
      <c r="AY402" s="257" t="s">
        <v>126</v>
      </c>
    </row>
    <row r="403" s="13" customFormat="1">
      <c r="A403" s="13"/>
      <c r="B403" s="236"/>
      <c r="C403" s="237"/>
      <c r="D403" s="238" t="s">
        <v>137</v>
      </c>
      <c r="E403" s="239" t="s">
        <v>1</v>
      </c>
      <c r="F403" s="240" t="s">
        <v>460</v>
      </c>
      <c r="G403" s="237"/>
      <c r="H403" s="239" t="s">
        <v>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137</v>
      </c>
      <c r="AU403" s="246" t="s">
        <v>86</v>
      </c>
      <c r="AV403" s="13" t="s">
        <v>84</v>
      </c>
      <c r="AW403" s="13" t="s">
        <v>32</v>
      </c>
      <c r="AX403" s="13" t="s">
        <v>76</v>
      </c>
      <c r="AY403" s="246" t="s">
        <v>126</v>
      </c>
    </row>
    <row r="404" s="13" customFormat="1">
      <c r="A404" s="13"/>
      <c r="B404" s="236"/>
      <c r="C404" s="237"/>
      <c r="D404" s="238" t="s">
        <v>137</v>
      </c>
      <c r="E404" s="239" t="s">
        <v>1</v>
      </c>
      <c r="F404" s="240" t="s">
        <v>217</v>
      </c>
      <c r="G404" s="237"/>
      <c r="H404" s="239" t="s">
        <v>1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137</v>
      </c>
      <c r="AU404" s="246" t="s">
        <v>86</v>
      </c>
      <c r="AV404" s="13" t="s">
        <v>84</v>
      </c>
      <c r="AW404" s="13" t="s">
        <v>32</v>
      </c>
      <c r="AX404" s="13" t="s">
        <v>76</v>
      </c>
      <c r="AY404" s="246" t="s">
        <v>126</v>
      </c>
    </row>
    <row r="405" s="13" customFormat="1">
      <c r="A405" s="13"/>
      <c r="B405" s="236"/>
      <c r="C405" s="237"/>
      <c r="D405" s="238" t="s">
        <v>137</v>
      </c>
      <c r="E405" s="239" t="s">
        <v>1</v>
      </c>
      <c r="F405" s="240" t="s">
        <v>497</v>
      </c>
      <c r="G405" s="237"/>
      <c r="H405" s="239" t="s">
        <v>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137</v>
      </c>
      <c r="AU405" s="246" t="s">
        <v>86</v>
      </c>
      <c r="AV405" s="13" t="s">
        <v>84</v>
      </c>
      <c r="AW405" s="13" t="s">
        <v>32</v>
      </c>
      <c r="AX405" s="13" t="s">
        <v>76</v>
      </c>
      <c r="AY405" s="246" t="s">
        <v>126</v>
      </c>
    </row>
    <row r="406" s="14" customFormat="1">
      <c r="A406" s="14"/>
      <c r="B406" s="247"/>
      <c r="C406" s="248"/>
      <c r="D406" s="238" t="s">
        <v>137</v>
      </c>
      <c r="E406" s="249" t="s">
        <v>1</v>
      </c>
      <c r="F406" s="250" t="s">
        <v>480</v>
      </c>
      <c r="G406" s="248"/>
      <c r="H406" s="251">
        <v>841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137</v>
      </c>
      <c r="AU406" s="257" t="s">
        <v>86</v>
      </c>
      <c r="AV406" s="14" t="s">
        <v>86</v>
      </c>
      <c r="AW406" s="14" t="s">
        <v>32</v>
      </c>
      <c r="AX406" s="14" t="s">
        <v>76</v>
      </c>
      <c r="AY406" s="257" t="s">
        <v>126</v>
      </c>
    </row>
    <row r="407" s="15" customFormat="1">
      <c r="A407" s="15"/>
      <c r="B407" s="268"/>
      <c r="C407" s="269"/>
      <c r="D407" s="238" t="s">
        <v>137</v>
      </c>
      <c r="E407" s="270" t="s">
        <v>1</v>
      </c>
      <c r="F407" s="271" t="s">
        <v>221</v>
      </c>
      <c r="G407" s="269"/>
      <c r="H407" s="272">
        <v>1725.0999999999999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137</v>
      </c>
      <c r="AU407" s="278" t="s">
        <v>86</v>
      </c>
      <c r="AV407" s="15" t="s">
        <v>133</v>
      </c>
      <c r="AW407" s="15" t="s">
        <v>32</v>
      </c>
      <c r="AX407" s="15" t="s">
        <v>84</v>
      </c>
      <c r="AY407" s="278" t="s">
        <v>126</v>
      </c>
    </row>
    <row r="408" s="2" customFormat="1" ht="24.15" customHeight="1">
      <c r="A408" s="38"/>
      <c r="B408" s="39"/>
      <c r="C408" s="258" t="s">
        <v>498</v>
      </c>
      <c r="D408" s="258" t="s">
        <v>170</v>
      </c>
      <c r="E408" s="259" t="s">
        <v>499</v>
      </c>
      <c r="F408" s="260" t="s">
        <v>493</v>
      </c>
      <c r="G408" s="261" t="s">
        <v>209</v>
      </c>
      <c r="H408" s="262">
        <v>33.005000000000003</v>
      </c>
      <c r="I408" s="263"/>
      <c r="J408" s="264">
        <f>ROUND(I408*H408,2)</f>
        <v>0</v>
      </c>
      <c r="K408" s="260" t="s">
        <v>1</v>
      </c>
      <c r="L408" s="265"/>
      <c r="M408" s="266" t="s">
        <v>1</v>
      </c>
      <c r="N408" s="267" t="s">
        <v>41</v>
      </c>
      <c r="O408" s="91"/>
      <c r="P408" s="227">
        <f>O408*H408</f>
        <v>0</v>
      </c>
      <c r="Q408" s="227">
        <v>0.02546</v>
      </c>
      <c r="R408" s="227">
        <f>Q408*H408</f>
        <v>0.84030730000000009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315</v>
      </c>
      <c r="AT408" s="229" t="s">
        <v>170</v>
      </c>
      <c r="AU408" s="229" t="s">
        <v>86</v>
      </c>
      <c r="AY408" s="17" t="s">
        <v>126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229</v>
      </c>
      <c r="BM408" s="229" t="s">
        <v>500</v>
      </c>
    </row>
    <row r="409" s="13" customFormat="1">
      <c r="A409" s="13"/>
      <c r="B409" s="236"/>
      <c r="C409" s="237"/>
      <c r="D409" s="238" t="s">
        <v>137</v>
      </c>
      <c r="E409" s="239" t="s">
        <v>1</v>
      </c>
      <c r="F409" s="240" t="s">
        <v>217</v>
      </c>
      <c r="G409" s="237"/>
      <c r="H409" s="239" t="s">
        <v>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137</v>
      </c>
      <c r="AU409" s="246" t="s">
        <v>86</v>
      </c>
      <c r="AV409" s="13" t="s">
        <v>84</v>
      </c>
      <c r="AW409" s="13" t="s">
        <v>32</v>
      </c>
      <c r="AX409" s="13" t="s">
        <v>76</v>
      </c>
      <c r="AY409" s="246" t="s">
        <v>126</v>
      </c>
    </row>
    <row r="410" s="13" customFormat="1">
      <c r="A410" s="13"/>
      <c r="B410" s="236"/>
      <c r="C410" s="237"/>
      <c r="D410" s="238" t="s">
        <v>137</v>
      </c>
      <c r="E410" s="239" t="s">
        <v>1</v>
      </c>
      <c r="F410" s="240" t="s">
        <v>501</v>
      </c>
      <c r="G410" s="237"/>
      <c r="H410" s="239" t="s">
        <v>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137</v>
      </c>
      <c r="AU410" s="246" t="s">
        <v>86</v>
      </c>
      <c r="AV410" s="13" t="s">
        <v>84</v>
      </c>
      <c r="AW410" s="13" t="s">
        <v>32</v>
      </c>
      <c r="AX410" s="13" t="s">
        <v>76</v>
      </c>
      <c r="AY410" s="246" t="s">
        <v>126</v>
      </c>
    </row>
    <row r="411" s="14" customFormat="1">
      <c r="A411" s="14"/>
      <c r="B411" s="247"/>
      <c r="C411" s="248"/>
      <c r="D411" s="238" t="s">
        <v>137</v>
      </c>
      <c r="E411" s="249" t="s">
        <v>1</v>
      </c>
      <c r="F411" s="250" t="s">
        <v>502</v>
      </c>
      <c r="G411" s="248"/>
      <c r="H411" s="251">
        <v>28.699999999999999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137</v>
      </c>
      <c r="AU411" s="257" t="s">
        <v>86</v>
      </c>
      <c r="AV411" s="14" t="s">
        <v>86</v>
      </c>
      <c r="AW411" s="14" t="s">
        <v>32</v>
      </c>
      <c r="AX411" s="14" t="s">
        <v>84</v>
      </c>
      <c r="AY411" s="257" t="s">
        <v>126</v>
      </c>
    </row>
    <row r="412" s="14" customFormat="1">
      <c r="A412" s="14"/>
      <c r="B412" s="247"/>
      <c r="C412" s="248"/>
      <c r="D412" s="238" t="s">
        <v>137</v>
      </c>
      <c r="E412" s="248"/>
      <c r="F412" s="250" t="s">
        <v>503</v>
      </c>
      <c r="G412" s="248"/>
      <c r="H412" s="251">
        <v>33.005000000000003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7" t="s">
        <v>137</v>
      </c>
      <c r="AU412" s="257" t="s">
        <v>86</v>
      </c>
      <c r="AV412" s="14" t="s">
        <v>86</v>
      </c>
      <c r="AW412" s="14" t="s">
        <v>4</v>
      </c>
      <c r="AX412" s="14" t="s">
        <v>84</v>
      </c>
      <c r="AY412" s="257" t="s">
        <v>126</v>
      </c>
    </row>
    <row r="413" s="2" customFormat="1" ht="21.75" customHeight="1">
      <c r="A413" s="38"/>
      <c r="B413" s="39"/>
      <c r="C413" s="258" t="s">
        <v>504</v>
      </c>
      <c r="D413" s="258" t="s">
        <v>170</v>
      </c>
      <c r="E413" s="259" t="s">
        <v>398</v>
      </c>
      <c r="F413" s="260" t="s">
        <v>388</v>
      </c>
      <c r="G413" s="261" t="s">
        <v>173</v>
      </c>
      <c r="H413" s="262">
        <v>0.20200000000000001</v>
      </c>
      <c r="I413" s="263"/>
      <c r="J413" s="264">
        <f>ROUND(I413*H413,2)</f>
        <v>0</v>
      </c>
      <c r="K413" s="260" t="s">
        <v>132</v>
      </c>
      <c r="L413" s="265"/>
      <c r="M413" s="266" t="s">
        <v>1</v>
      </c>
      <c r="N413" s="267" t="s">
        <v>41</v>
      </c>
      <c r="O413" s="91"/>
      <c r="P413" s="227">
        <f>O413*H413</f>
        <v>0</v>
      </c>
      <c r="Q413" s="227">
        <v>1</v>
      </c>
      <c r="R413" s="227">
        <f>Q413*H413</f>
        <v>0.20200000000000001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315</v>
      </c>
      <c r="AT413" s="229" t="s">
        <v>170</v>
      </c>
      <c r="AU413" s="229" t="s">
        <v>86</v>
      </c>
      <c r="AY413" s="17" t="s">
        <v>126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229</v>
      </c>
      <c r="BM413" s="229" t="s">
        <v>505</v>
      </c>
    </row>
    <row r="414" s="2" customFormat="1">
      <c r="A414" s="38"/>
      <c r="B414" s="39"/>
      <c r="C414" s="40"/>
      <c r="D414" s="238" t="s">
        <v>226</v>
      </c>
      <c r="E414" s="40"/>
      <c r="F414" s="279" t="s">
        <v>400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226</v>
      </c>
      <c r="AU414" s="17" t="s">
        <v>86</v>
      </c>
    </row>
    <row r="415" s="13" customFormat="1">
      <c r="A415" s="13"/>
      <c r="B415" s="236"/>
      <c r="C415" s="237"/>
      <c r="D415" s="238" t="s">
        <v>137</v>
      </c>
      <c r="E415" s="239" t="s">
        <v>1</v>
      </c>
      <c r="F415" s="240" t="s">
        <v>217</v>
      </c>
      <c r="G415" s="237"/>
      <c r="H415" s="239" t="s">
        <v>1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137</v>
      </c>
      <c r="AU415" s="246" t="s">
        <v>86</v>
      </c>
      <c r="AV415" s="13" t="s">
        <v>84</v>
      </c>
      <c r="AW415" s="13" t="s">
        <v>32</v>
      </c>
      <c r="AX415" s="13" t="s">
        <v>76</v>
      </c>
      <c r="AY415" s="246" t="s">
        <v>126</v>
      </c>
    </row>
    <row r="416" s="13" customFormat="1">
      <c r="A416" s="13"/>
      <c r="B416" s="236"/>
      <c r="C416" s="237"/>
      <c r="D416" s="238" t="s">
        <v>137</v>
      </c>
      <c r="E416" s="239" t="s">
        <v>1</v>
      </c>
      <c r="F416" s="240" t="s">
        <v>495</v>
      </c>
      <c r="G416" s="237"/>
      <c r="H416" s="239" t="s">
        <v>1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137</v>
      </c>
      <c r="AU416" s="246" t="s">
        <v>86</v>
      </c>
      <c r="AV416" s="13" t="s">
        <v>84</v>
      </c>
      <c r="AW416" s="13" t="s">
        <v>32</v>
      </c>
      <c r="AX416" s="13" t="s">
        <v>76</v>
      </c>
      <c r="AY416" s="246" t="s">
        <v>126</v>
      </c>
    </row>
    <row r="417" s="14" customFormat="1">
      <c r="A417" s="14"/>
      <c r="B417" s="247"/>
      <c r="C417" s="248"/>
      <c r="D417" s="238" t="s">
        <v>137</v>
      </c>
      <c r="E417" s="249" t="s">
        <v>1</v>
      </c>
      <c r="F417" s="250" t="s">
        <v>506</v>
      </c>
      <c r="G417" s="248"/>
      <c r="H417" s="251">
        <v>0.17599999999999999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137</v>
      </c>
      <c r="AU417" s="257" t="s">
        <v>86</v>
      </c>
      <c r="AV417" s="14" t="s">
        <v>86</v>
      </c>
      <c r="AW417" s="14" t="s">
        <v>32</v>
      </c>
      <c r="AX417" s="14" t="s">
        <v>84</v>
      </c>
      <c r="AY417" s="257" t="s">
        <v>126</v>
      </c>
    </row>
    <row r="418" s="14" customFormat="1">
      <c r="A418" s="14"/>
      <c r="B418" s="247"/>
      <c r="C418" s="248"/>
      <c r="D418" s="238" t="s">
        <v>137</v>
      </c>
      <c r="E418" s="248"/>
      <c r="F418" s="250" t="s">
        <v>507</v>
      </c>
      <c r="G418" s="248"/>
      <c r="H418" s="251">
        <v>0.20200000000000001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7" t="s">
        <v>137</v>
      </c>
      <c r="AU418" s="257" t="s">
        <v>86</v>
      </c>
      <c r="AV418" s="14" t="s">
        <v>86</v>
      </c>
      <c r="AW418" s="14" t="s">
        <v>4</v>
      </c>
      <c r="AX418" s="14" t="s">
        <v>84</v>
      </c>
      <c r="AY418" s="257" t="s">
        <v>126</v>
      </c>
    </row>
    <row r="419" s="2" customFormat="1" ht="21.75" customHeight="1">
      <c r="A419" s="38"/>
      <c r="B419" s="39"/>
      <c r="C419" s="258" t="s">
        <v>508</v>
      </c>
      <c r="D419" s="258" t="s">
        <v>170</v>
      </c>
      <c r="E419" s="259" t="s">
        <v>465</v>
      </c>
      <c r="F419" s="260" t="s">
        <v>460</v>
      </c>
      <c r="G419" s="261" t="s">
        <v>173</v>
      </c>
      <c r="H419" s="262">
        <v>0.96699999999999997</v>
      </c>
      <c r="I419" s="263"/>
      <c r="J419" s="264">
        <f>ROUND(I419*H419,2)</f>
        <v>0</v>
      </c>
      <c r="K419" s="260" t="s">
        <v>132</v>
      </c>
      <c r="L419" s="265"/>
      <c r="M419" s="266" t="s">
        <v>1</v>
      </c>
      <c r="N419" s="267" t="s">
        <v>41</v>
      </c>
      <c r="O419" s="91"/>
      <c r="P419" s="227">
        <f>O419*H419</f>
        <v>0</v>
      </c>
      <c r="Q419" s="227">
        <v>1</v>
      </c>
      <c r="R419" s="227">
        <f>Q419*H419</f>
        <v>0.96699999999999997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315</v>
      </c>
      <c r="AT419" s="229" t="s">
        <v>170</v>
      </c>
      <c r="AU419" s="229" t="s">
        <v>86</v>
      </c>
      <c r="AY419" s="17" t="s">
        <v>126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84</v>
      </c>
      <c r="BK419" s="230">
        <f>ROUND(I419*H419,2)</f>
        <v>0</v>
      </c>
      <c r="BL419" s="17" t="s">
        <v>229</v>
      </c>
      <c r="BM419" s="229" t="s">
        <v>509</v>
      </c>
    </row>
    <row r="420" s="2" customFormat="1">
      <c r="A420" s="38"/>
      <c r="B420" s="39"/>
      <c r="C420" s="40"/>
      <c r="D420" s="238" t="s">
        <v>226</v>
      </c>
      <c r="E420" s="40"/>
      <c r="F420" s="279" t="s">
        <v>467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226</v>
      </c>
      <c r="AU420" s="17" t="s">
        <v>86</v>
      </c>
    </row>
    <row r="421" s="13" customFormat="1">
      <c r="A421" s="13"/>
      <c r="B421" s="236"/>
      <c r="C421" s="237"/>
      <c r="D421" s="238" t="s">
        <v>137</v>
      </c>
      <c r="E421" s="239" t="s">
        <v>1</v>
      </c>
      <c r="F421" s="240" t="s">
        <v>217</v>
      </c>
      <c r="G421" s="237"/>
      <c r="H421" s="239" t="s">
        <v>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137</v>
      </c>
      <c r="AU421" s="246" t="s">
        <v>86</v>
      </c>
      <c r="AV421" s="13" t="s">
        <v>84</v>
      </c>
      <c r="AW421" s="13" t="s">
        <v>32</v>
      </c>
      <c r="AX421" s="13" t="s">
        <v>76</v>
      </c>
      <c r="AY421" s="246" t="s">
        <v>126</v>
      </c>
    </row>
    <row r="422" s="13" customFormat="1">
      <c r="A422" s="13"/>
      <c r="B422" s="236"/>
      <c r="C422" s="237"/>
      <c r="D422" s="238" t="s">
        <v>137</v>
      </c>
      <c r="E422" s="239" t="s">
        <v>1</v>
      </c>
      <c r="F422" s="240" t="s">
        <v>497</v>
      </c>
      <c r="G422" s="237"/>
      <c r="H422" s="239" t="s">
        <v>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137</v>
      </c>
      <c r="AU422" s="246" t="s">
        <v>86</v>
      </c>
      <c r="AV422" s="13" t="s">
        <v>84</v>
      </c>
      <c r="AW422" s="13" t="s">
        <v>32</v>
      </c>
      <c r="AX422" s="13" t="s">
        <v>76</v>
      </c>
      <c r="AY422" s="246" t="s">
        <v>126</v>
      </c>
    </row>
    <row r="423" s="14" customFormat="1">
      <c r="A423" s="14"/>
      <c r="B423" s="247"/>
      <c r="C423" s="248"/>
      <c r="D423" s="238" t="s">
        <v>137</v>
      </c>
      <c r="E423" s="249" t="s">
        <v>1</v>
      </c>
      <c r="F423" s="250" t="s">
        <v>485</v>
      </c>
      <c r="G423" s="248"/>
      <c r="H423" s="251">
        <v>0.84099999999999997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137</v>
      </c>
      <c r="AU423" s="257" t="s">
        <v>86</v>
      </c>
      <c r="AV423" s="14" t="s">
        <v>86</v>
      </c>
      <c r="AW423" s="14" t="s">
        <v>32</v>
      </c>
      <c r="AX423" s="14" t="s">
        <v>84</v>
      </c>
      <c r="AY423" s="257" t="s">
        <v>126</v>
      </c>
    </row>
    <row r="424" s="14" customFormat="1">
      <c r="A424" s="14"/>
      <c r="B424" s="247"/>
      <c r="C424" s="248"/>
      <c r="D424" s="238" t="s">
        <v>137</v>
      </c>
      <c r="E424" s="248"/>
      <c r="F424" s="250" t="s">
        <v>510</v>
      </c>
      <c r="G424" s="248"/>
      <c r="H424" s="251">
        <v>0.96699999999999997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137</v>
      </c>
      <c r="AU424" s="257" t="s">
        <v>86</v>
      </c>
      <c r="AV424" s="14" t="s">
        <v>86</v>
      </c>
      <c r="AW424" s="14" t="s">
        <v>4</v>
      </c>
      <c r="AX424" s="14" t="s">
        <v>84</v>
      </c>
      <c r="AY424" s="257" t="s">
        <v>126</v>
      </c>
    </row>
    <row r="425" s="2" customFormat="1" ht="24.15" customHeight="1">
      <c r="A425" s="38"/>
      <c r="B425" s="39"/>
      <c r="C425" s="218" t="s">
        <v>511</v>
      </c>
      <c r="D425" s="218" t="s">
        <v>128</v>
      </c>
      <c r="E425" s="219" t="s">
        <v>512</v>
      </c>
      <c r="F425" s="220" t="s">
        <v>513</v>
      </c>
      <c r="G425" s="221" t="s">
        <v>363</v>
      </c>
      <c r="H425" s="222">
        <v>2738.5999999999999</v>
      </c>
      <c r="I425" s="223"/>
      <c r="J425" s="224">
        <f>ROUND(I425*H425,2)</f>
        <v>0</v>
      </c>
      <c r="K425" s="220" t="s">
        <v>132</v>
      </c>
      <c r="L425" s="44"/>
      <c r="M425" s="225" t="s">
        <v>1</v>
      </c>
      <c r="N425" s="226" t="s">
        <v>41</v>
      </c>
      <c r="O425" s="91"/>
      <c r="P425" s="227">
        <f>O425*H425</f>
        <v>0</v>
      </c>
      <c r="Q425" s="227">
        <v>5.0000000000000002E-05</v>
      </c>
      <c r="R425" s="227">
        <f>Q425*H425</f>
        <v>0.13693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229</v>
      </c>
      <c r="AT425" s="229" t="s">
        <v>128</v>
      </c>
      <c r="AU425" s="229" t="s">
        <v>86</v>
      </c>
      <c r="AY425" s="17" t="s">
        <v>126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84</v>
      </c>
      <c r="BK425" s="230">
        <f>ROUND(I425*H425,2)</f>
        <v>0</v>
      </c>
      <c r="BL425" s="17" t="s">
        <v>229</v>
      </c>
      <c r="BM425" s="229" t="s">
        <v>514</v>
      </c>
    </row>
    <row r="426" s="2" customFormat="1">
      <c r="A426" s="38"/>
      <c r="B426" s="39"/>
      <c r="C426" s="40"/>
      <c r="D426" s="231" t="s">
        <v>135</v>
      </c>
      <c r="E426" s="40"/>
      <c r="F426" s="232" t="s">
        <v>515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135</v>
      </c>
      <c r="AU426" s="17" t="s">
        <v>86</v>
      </c>
    </row>
    <row r="427" s="13" customFormat="1">
      <c r="A427" s="13"/>
      <c r="B427" s="236"/>
      <c r="C427" s="237"/>
      <c r="D427" s="238" t="s">
        <v>137</v>
      </c>
      <c r="E427" s="239" t="s">
        <v>1</v>
      </c>
      <c r="F427" s="240" t="s">
        <v>516</v>
      </c>
      <c r="G427" s="237"/>
      <c r="H427" s="239" t="s">
        <v>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137</v>
      </c>
      <c r="AU427" s="246" t="s">
        <v>86</v>
      </c>
      <c r="AV427" s="13" t="s">
        <v>84</v>
      </c>
      <c r="AW427" s="13" t="s">
        <v>32</v>
      </c>
      <c r="AX427" s="13" t="s">
        <v>76</v>
      </c>
      <c r="AY427" s="246" t="s">
        <v>126</v>
      </c>
    </row>
    <row r="428" s="13" customFormat="1">
      <c r="A428" s="13"/>
      <c r="B428" s="236"/>
      <c r="C428" s="237"/>
      <c r="D428" s="238" t="s">
        <v>137</v>
      </c>
      <c r="E428" s="239" t="s">
        <v>1</v>
      </c>
      <c r="F428" s="240" t="s">
        <v>217</v>
      </c>
      <c r="G428" s="237"/>
      <c r="H428" s="239" t="s">
        <v>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137</v>
      </c>
      <c r="AU428" s="246" t="s">
        <v>86</v>
      </c>
      <c r="AV428" s="13" t="s">
        <v>84</v>
      </c>
      <c r="AW428" s="13" t="s">
        <v>32</v>
      </c>
      <c r="AX428" s="13" t="s">
        <v>76</v>
      </c>
      <c r="AY428" s="246" t="s">
        <v>126</v>
      </c>
    </row>
    <row r="429" s="13" customFormat="1">
      <c r="A429" s="13"/>
      <c r="B429" s="236"/>
      <c r="C429" s="237"/>
      <c r="D429" s="238" t="s">
        <v>137</v>
      </c>
      <c r="E429" s="239" t="s">
        <v>1</v>
      </c>
      <c r="F429" s="240" t="s">
        <v>517</v>
      </c>
      <c r="G429" s="237"/>
      <c r="H429" s="239" t="s">
        <v>1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137</v>
      </c>
      <c r="AU429" s="246" t="s">
        <v>86</v>
      </c>
      <c r="AV429" s="13" t="s">
        <v>84</v>
      </c>
      <c r="AW429" s="13" t="s">
        <v>32</v>
      </c>
      <c r="AX429" s="13" t="s">
        <v>76</v>
      </c>
      <c r="AY429" s="246" t="s">
        <v>126</v>
      </c>
    </row>
    <row r="430" s="14" customFormat="1">
      <c r="A430" s="14"/>
      <c r="B430" s="247"/>
      <c r="C430" s="248"/>
      <c r="D430" s="238" t="s">
        <v>137</v>
      </c>
      <c r="E430" s="249" t="s">
        <v>1</v>
      </c>
      <c r="F430" s="250" t="s">
        <v>518</v>
      </c>
      <c r="G430" s="248"/>
      <c r="H430" s="251">
        <v>1377.8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7" t="s">
        <v>137</v>
      </c>
      <c r="AU430" s="257" t="s">
        <v>86</v>
      </c>
      <c r="AV430" s="14" t="s">
        <v>86</v>
      </c>
      <c r="AW430" s="14" t="s">
        <v>32</v>
      </c>
      <c r="AX430" s="14" t="s">
        <v>76</v>
      </c>
      <c r="AY430" s="257" t="s">
        <v>126</v>
      </c>
    </row>
    <row r="431" s="13" customFormat="1">
      <c r="A431" s="13"/>
      <c r="B431" s="236"/>
      <c r="C431" s="237"/>
      <c r="D431" s="238" t="s">
        <v>137</v>
      </c>
      <c r="E431" s="239" t="s">
        <v>1</v>
      </c>
      <c r="F431" s="240" t="s">
        <v>519</v>
      </c>
      <c r="G431" s="237"/>
      <c r="H431" s="239" t="s">
        <v>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137</v>
      </c>
      <c r="AU431" s="246" t="s">
        <v>86</v>
      </c>
      <c r="AV431" s="13" t="s">
        <v>84</v>
      </c>
      <c r="AW431" s="13" t="s">
        <v>32</v>
      </c>
      <c r="AX431" s="13" t="s">
        <v>76</v>
      </c>
      <c r="AY431" s="246" t="s">
        <v>126</v>
      </c>
    </row>
    <row r="432" s="13" customFormat="1">
      <c r="A432" s="13"/>
      <c r="B432" s="236"/>
      <c r="C432" s="237"/>
      <c r="D432" s="238" t="s">
        <v>137</v>
      </c>
      <c r="E432" s="239" t="s">
        <v>1</v>
      </c>
      <c r="F432" s="240" t="s">
        <v>217</v>
      </c>
      <c r="G432" s="237"/>
      <c r="H432" s="239" t="s">
        <v>1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137</v>
      </c>
      <c r="AU432" s="246" t="s">
        <v>86</v>
      </c>
      <c r="AV432" s="13" t="s">
        <v>84</v>
      </c>
      <c r="AW432" s="13" t="s">
        <v>32</v>
      </c>
      <c r="AX432" s="13" t="s">
        <v>76</v>
      </c>
      <c r="AY432" s="246" t="s">
        <v>126</v>
      </c>
    </row>
    <row r="433" s="13" customFormat="1">
      <c r="A433" s="13"/>
      <c r="B433" s="236"/>
      <c r="C433" s="237"/>
      <c r="D433" s="238" t="s">
        <v>137</v>
      </c>
      <c r="E433" s="239" t="s">
        <v>1</v>
      </c>
      <c r="F433" s="240" t="s">
        <v>520</v>
      </c>
      <c r="G433" s="237"/>
      <c r="H433" s="239" t="s">
        <v>1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137</v>
      </c>
      <c r="AU433" s="246" t="s">
        <v>86</v>
      </c>
      <c r="AV433" s="13" t="s">
        <v>84</v>
      </c>
      <c r="AW433" s="13" t="s">
        <v>32</v>
      </c>
      <c r="AX433" s="13" t="s">
        <v>76</v>
      </c>
      <c r="AY433" s="246" t="s">
        <v>126</v>
      </c>
    </row>
    <row r="434" s="14" customFormat="1">
      <c r="A434" s="14"/>
      <c r="B434" s="247"/>
      <c r="C434" s="248"/>
      <c r="D434" s="238" t="s">
        <v>137</v>
      </c>
      <c r="E434" s="249" t="s">
        <v>1</v>
      </c>
      <c r="F434" s="250" t="s">
        <v>521</v>
      </c>
      <c r="G434" s="248"/>
      <c r="H434" s="251">
        <v>1232.7000000000001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137</v>
      </c>
      <c r="AU434" s="257" t="s">
        <v>86</v>
      </c>
      <c r="AV434" s="14" t="s">
        <v>86</v>
      </c>
      <c r="AW434" s="14" t="s">
        <v>32</v>
      </c>
      <c r="AX434" s="14" t="s">
        <v>76</v>
      </c>
      <c r="AY434" s="257" t="s">
        <v>126</v>
      </c>
    </row>
    <row r="435" s="13" customFormat="1">
      <c r="A435" s="13"/>
      <c r="B435" s="236"/>
      <c r="C435" s="237"/>
      <c r="D435" s="238" t="s">
        <v>137</v>
      </c>
      <c r="E435" s="239" t="s">
        <v>1</v>
      </c>
      <c r="F435" s="240" t="s">
        <v>224</v>
      </c>
      <c r="G435" s="237"/>
      <c r="H435" s="239" t="s">
        <v>1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137</v>
      </c>
      <c r="AU435" s="246" t="s">
        <v>86</v>
      </c>
      <c r="AV435" s="13" t="s">
        <v>84</v>
      </c>
      <c r="AW435" s="13" t="s">
        <v>32</v>
      </c>
      <c r="AX435" s="13" t="s">
        <v>76</v>
      </c>
      <c r="AY435" s="246" t="s">
        <v>126</v>
      </c>
    </row>
    <row r="436" s="13" customFormat="1">
      <c r="A436" s="13"/>
      <c r="B436" s="236"/>
      <c r="C436" s="237"/>
      <c r="D436" s="238" t="s">
        <v>137</v>
      </c>
      <c r="E436" s="239" t="s">
        <v>1</v>
      </c>
      <c r="F436" s="240" t="s">
        <v>217</v>
      </c>
      <c r="G436" s="237"/>
      <c r="H436" s="239" t="s">
        <v>1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137</v>
      </c>
      <c r="AU436" s="246" t="s">
        <v>86</v>
      </c>
      <c r="AV436" s="13" t="s">
        <v>84</v>
      </c>
      <c r="AW436" s="13" t="s">
        <v>32</v>
      </c>
      <c r="AX436" s="13" t="s">
        <v>76</v>
      </c>
      <c r="AY436" s="246" t="s">
        <v>126</v>
      </c>
    </row>
    <row r="437" s="13" customFormat="1">
      <c r="A437" s="13"/>
      <c r="B437" s="236"/>
      <c r="C437" s="237"/>
      <c r="D437" s="238" t="s">
        <v>137</v>
      </c>
      <c r="E437" s="239" t="s">
        <v>1</v>
      </c>
      <c r="F437" s="240" t="s">
        <v>522</v>
      </c>
      <c r="G437" s="237"/>
      <c r="H437" s="239" t="s">
        <v>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137</v>
      </c>
      <c r="AU437" s="246" t="s">
        <v>86</v>
      </c>
      <c r="AV437" s="13" t="s">
        <v>84</v>
      </c>
      <c r="AW437" s="13" t="s">
        <v>32</v>
      </c>
      <c r="AX437" s="13" t="s">
        <v>76</v>
      </c>
      <c r="AY437" s="246" t="s">
        <v>126</v>
      </c>
    </row>
    <row r="438" s="14" customFormat="1">
      <c r="A438" s="14"/>
      <c r="B438" s="247"/>
      <c r="C438" s="248"/>
      <c r="D438" s="238" t="s">
        <v>137</v>
      </c>
      <c r="E438" s="249" t="s">
        <v>1</v>
      </c>
      <c r="F438" s="250" t="s">
        <v>523</v>
      </c>
      <c r="G438" s="248"/>
      <c r="H438" s="251">
        <v>128.09999999999999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137</v>
      </c>
      <c r="AU438" s="257" t="s">
        <v>86</v>
      </c>
      <c r="AV438" s="14" t="s">
        <v>86</v>
      </c>
      <c r="AW438" s="14" t="s">
        <v>32</v>
      </c>
      <c r="AX438" s="14" t="s">
        <v>76</v>
      </c>
      <c r="AY438" s="257" t="s">
        <v>126</v>
      </c>
    </row>
    <row r="439" s="15" customFormat="1">
      <c r="A439" s="15"/>
      <c r="B439" s="268"/>
      <c r="C439" s="269"/>
      <c r="D439" s="238" t="s">
        <v>137</v>
      </c>
      <c r="E439" s="270" t="s">
        <v>1</v>
      </c>
      <c r="F439" s="271" t="s">
        <v>221</v>
      </c>
      <c r="G439" s="269"/>
      <c r="H439" s="272">
        <v>2738.5999999999999</v>
      </c>
      <c r="I439" s="273"/>
      <c r="J439" s="269"/>
      <c r="K439" s="269"/>
      <c r="L439" s="274"/>
      <c r="M439" s="275"/>
      <c r="N439" s="276"/>
      <c r="O439" s="276"/>
      <c r="P439" s="276"/>
      <c r="Q439" s="276"/>
      <c r="R439" s="276"/>
      <c r="S439" s="276"/>
      <c r="T439" s="27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8" t="s">
        <v>137</v>
      </c>
      <c r="AU439" s="278" t="s">
        <v>86</v>
      </c>
      <c r="AV439" s="15" t="s">
        <v>133</v>
      </c>
      <c r="AW439" s="15" t="s">
        <v>32</v>
      </c>
      <c r="AX439" s="15" t="s">
        <v>84</v>
      </c>
      <c r="AY439" s="278" t="s">
        <v>126</v>
      </c>
    </row>
    <row r="440" s="2" customFormat="1" ht="24.15" customHeight="1">
      <c r="A440" s="38"/>
      <c r="B440" s="39"/>
      <c r="C440" s="258" t="s">
        <v>524</v>
      </c>
      <c r="D440" s="258" t="s">
        <v>170</v>
      </c>
      <c r="E440" s="259" t="s">
        <v>525</v>
      </c>
      <c r="F440" s="260" t="s">
        <v>526</v>
      </c>
      <c r="G440" s="261" t="s">
        <v>209</v>
      </c>
      <c r="H440" s="262">
        <v>53.82</v>
      </c>
      <c r="I440" s="263"/>
      <c r="J440" s="264">
        <f>ROUND(I440*H440,2)</f>
        <v>0</v>
      </c>
      <c r="K440" s="260" t="s">
        <v>1</v>
      </c>
      <c r="L440" s="265"/>
      <c r="M440" s="266" t="s">
        <v>1</v>
      </c>
      <c r="N440" s="267" t="s">
        <v>41</v>
      </c>
      <c r="O440" s="91"/>
      <c r="P440" s="227">
        <f>O440*H440</f>
        <v>0</v>
      </c>
      <c r="Q440" s="227">
        <v>0.029440000000000001</v>
      </c>
      <c r="R440" s="227">
        <f>Q440*H440</f>
        <v>1.5844608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315</v>
      </c>
      <c r="AT440" s="229" t="s">
        <v>170</v>
      </c>
      <c r="AU440" s="229" t="s">
        <v>86</v>
      </c>
      <c r="AY440" s="17" t="s">
        <v>126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84</v>
      </c>
      <c r="BK440" s="230">
        <f>ROUND(I440*H440,2)</f>
        <v>0</v>
      </c>
      <c r="BL440" s="17" t="s">
        <v>229</v>
      </c>
      <c r="BM440" s="229" t="s">
        <v>527</v>
      </c>
    </row>
    <row r="441" s="13" customFormat="1">
      <c r="A441" s="13"/>
      <c r="B441" s="236"/>
      <c r="C441" s="237"/>
      <c r="D441" s="238" t="s">
        <v>137</v>
      </c>
      <c r="E441" s="239" t="s">
        <v>1</v>
      </c>
      <c r="F441" s="240" t="s">
        <v>217</v>
      </c>
      <c r="G441" s="237"/>
      <c r="H441" s="239" t="s">
        <v>1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137</v>
      </c>
      <c r="AU441" s="246" t="s">
        <v>86</v>
      </c>
      <c r="AV441" s="13" t="s">
        <v>84</v>
      </c>
      <c r="AW441" s="13" t="s">
        <v>32</v>
      </c>
      <c r="AX441" s="13" t="s">
        <v>76</v>
      </c>
      <c r="AY441" s="246" t="s">
        <v>126</v>
      </c>
    </row>
    <row r="442" s="13" customFormat="1">
      <c r="A442" s="13"/>
      <c r="B442" s="236"/>
      <c r="C442" s="237"/>
      <c r="D442" s="238" t="s">
        <v>137</v>
      </c>
      <c r="E442" s="239" t="s">
        <v>1</v>
      </c>
      <c r="F442" s="240" t="s">
        <v>517</v>
      </c>
      <c r="G442" s="237"/>
      <c r="H442" s="239" t="s">
        <v>1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137</v>
      </c>
      <c r="AU442" s="246" t="s">
        <v>86</v>
      </c>
      <c r="AV442" s="13" t="s">
        <v>84</v>
      </c>
      <c r="AW442" s="13" t="s">
        <v>32</v>
      </c>
      <c r="AX442" s="13" t="s">
        <v>76</v>
      </c>
      <c r="AY442" s="246" t="s">
        <v>126</v>
      </c>
    </row>
    <row r="443" s="14" customFormat="1">
      <c r="A443" s="14"/>
      <c r="B443" s="247"/>
      <c r="C443" s="248"/>
      <c r="D443" s="238" t="s">
        <v>137</v>
      </c>
      <c r="E443" s="249" t="s">
        <v>1</v>
      </c>
      <c r="F443" s="250" t="s">
        <v>528</v>
      </c>
      <c r="G443" s="248"/>
      <c r="H443" s="251">
        <v>46.799999999999997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137</v>
      </c>
      <c r="AU443" s="257" t="s">
        <v>86</v>
      </c>
      <c r="AV443" s="14" t="s">
        <v>86</v>
      </c>
      <c r="AW443" s="14" t="s">
        <v>32</v>
      </c>
      <c r="AX443" s="14" t="s">
        <v>84</v>
      </c>
      <c r="AY443" s="257" t="s">
        <v>126</v>
      </c>
    </row>
    <row r="444" s="14" customFormat="1">
      <c r="A444" s="14"/>
      <c r="B444" s="247"/>
      <c r="C444" s="248"/>
      <c r="D444" s="238" t="s">
        <v>137</v>
      </c>
      <c r="E444" s="248"/>
      <c r="F444" s="250" t="s">
        <v>529</v>
      </c>
      <c r="G444" s="248"/>
      <c r="H444" s="251">
        <v>53.82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137</v>
      </c>
      <c r="AU444" s="257" t="s">
        <v>86</v>
      </c>
      <c r="AV444" s="14" t="s">
        <v>86</v>
      </c>
      <c r="AW444" s="14" t="s">
        <v>4</v>
      </c>
      <c r="AX444" s="14" t="s">
        <v>84</v>
      </c>
      <c r="AY444" s="257" t="s">
        <v>126</v>
      </c>
    </row>
    <row r="445" s="2" customFormat="1" ht="24.15" customHeight="1">
      <c r="A445" s="38"/>
      <c r="B445" s="39"/>
      <c r="C445" s="258" t="s">
        <v>530</v>
      </c>
      <c r="D445" s="258" t="s">
        <v>170</v>
      </c>
      <c r="E445" s="259" t="s">
        <v>531</v>
      </c>
      <c r="F445" s="260" t="s">
        <v>532</v>
      </c>
      <c r="G445" s="261" t="s">
        <v>209</v>
      </c>
      <c r="H445" s="262">
        <v>58.649999999999999</v>
      </c>
      <c r="I445" s="263"/>
      <c r="J445" s="264">
        <f>ROUND(I445*H445,2)</f>
        <v>0</v>
      </c>
      <c r="K445" s="260" t="s">
        <v>1</v>
      </c>
      <c r="L445" s="265"/>
      <c r="M445" s="266" t="s">
        <v>1</v>
      </c>
      <c r="N445" s="267" t="s">
        <v>41</v>
      </c>
      <c r="O445" s="91"/>
      <c r="P445" s="227">
        <f>O445*H445</f>
        <v>0</v>
      </c>
      <c r="Q445" s="227">
        <v>0.024170000000000001</v>
      </c>
      <c r="R445" s="227">
        <f>Q445*H445</f>
        <v>1.4175705000000001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315</v>
      </c>
      <c r="AT445" s="229" t="s">
        <v>170</v>
      </c>
      <c r="AU445" s="229" t="s">
        <v>86</v>
      </c>
      <c r="AY445" s="17" t="s">
        <v>126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84</v>
      </c>
      <c r="BK445" s="230">
        <f>ROUND(I445*H445,2)</f>
        <v>0</v>
      </c>
      <c r="BL445" s="17" t="s">
        <v>229</v>
      </c>
      <c r="BM445" s="229" t="s">
        <v>533</v>
      </c>
    </row>
    <row r="446" s="13" customFormat="1">
      <c r="A446" s="13"/>
      <c r="B446" s="236"/>
      <c r="C446" s="237"/>
      <c r="D446" s="238" t="s">
        <v>137</v>
      </c>
      <c r="E446" s="239" t="s">
        <v>1</v>
      </c>
      <c r="F446" s="240" t="s">
        <v>217</v>
      </c>
      <c r="G446" s="237"/>
      <c r="H446" s="239" t="s">
        <v>1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137</v>
      </c>
      <c r="AU446" s="246" t="s">
        <v>86</v>
      </c>
      <c r="AV446" s="13" t="s">
        <v>84</v>
      </c>
      <c r="AW446" s="13" t="s">
        <v>32</v>
      </c>
      <c r="AX446" s="13" t="s">
        <v>76</v>
      </c>
      <c r="AY446" s="246" t="s">
        <v>126</v>
      </c>
    </row>
    <row r="447" s="13" customFormat="1">
      <c r="A447" s="13"/>
      <c r="B447" s="236"/>
      <c r="C447" s="237"/>
      <c r="D447" s="238" t="s">
        <v>137</v>
      </c>
      <c r="E447" s="239" t="s">
        <v>1</v>
      </c>
      <c r="F447" s="240" t="s">
        <v>520</v>
      </c>
      <c r="G447" s="237"/>
      <c r="H447" s="239" t="s">
        <v>1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137</v>
      </c>
      <c r="AU447" s="246" t="s">
        <v>86</v>
      </c>
      <c r="AV447" s="13" t="s">
        <v>84</v>
      </c>
      <c r="AW447" s="13" t="s">
        <v>32</v>
      </c>
      <c r="AX447" s="13" t="s">
        <v>76</v>
      </c>
      <c r="AY447" s="246" t="s">
        <v>126</v>
      </c>
    </row>
    <row r="448" s="14" customFormat="1">
      <c r="A448" s="14"/>
      <c r="B448" s="247"/>
      <c r="C448" s="248"/>
      <c r="D448" s="238" t="s">
        <v>137</v>
      </c>
      <c r="E448" s="249" t="s">
        <v>1</v>
      </c>
      <c r="F448" s="250" t="s">
        <v>534</v>
      </c>
      <c r="G448" s="248"/>
      <c r="H448" s="251">
        <v>51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137</v>
      </c>
      <c r="AU448" s="257" t="s">
        <v>86</v>
      </c>
      <c r="AV448" s="14" t="s">
        <v>86</v>
      </c>
      <c r="AW448" s="14" t="s">
        <v>32</v>
      </c>
      <c r="AX448" s="14" t="s">
        <v>84</v>
      </c>
      <c r="AY448" s="257" t="s">
        <v>126</v>
      </c>
    </row>
    <row r="449" s="14" customFormat="1">
      <c r="A449" s="14"/>
      <c r="B449" s="247"/>
      <c r="C449" s="248"/>
      <c r="D449" s="238" t="s">
        <v>137</v>
      </c>
      <c r="E449" s="248"/>
      <c r="F449" s="250" t="s">
        <v>535</v>
      </c>
      <c r="G449" s="248"/>
      <c r="H449" s="251">
        <v>58.649999999999999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137</v>
      </c>
      <c r="AU449" s="257" t="s">
        <v>86</v>
      </c>
      <c r="AV449" s="14" t="s">
        <v>86</v>
      </c>
      <c r="AW449" s="14" t="s">
        <v>4</v>
      </c>
      <c r="AX449" s="14" t="s">
        <v>84</v>
      </c>
      <c r="AY449" s="257" t="s">
        <v>126</v>
      </c>
    </row>
    <row r="450" s="2" customFormat="1" ht="21.75" customHeight="1">
      <c r="A450" s="38"/>
      <c r="B450" s="39"/>
      <c r="C450" s="258" t="s">
        <v>536</v>
      </c>
      <c r="D450" s="258" t="s">
        <v>170</v>
      </c>
      <c r="E450" s="259" t="s">
        <v>223</v>
      </c>
      <c r="F450" s="260" t="s">
        <v>224</v>
      </c>
      <c r="G450" s="261" t="s">
        <v>173</v>
      </c>
      <c r="H450" s="262">
        <v>0.14699999999999999</v>
      </c>
      <c r="I450" s="263"/>
      <c r="J450" s="264">
        <f>ROUND(I450*H450,2)</f>
        <v>0</v>
      </c>
      <c r="K450" s="260" t="s">
        <v>132</v>
      </c>
      <c r="L450" s="265"/>
      <c r="M450" s="266" t="s">
        <v>1</v>
      </c>
      <c r="N450" s="267" t="s">
        <v>41</v>
      </c>
      <c r="O450" s="91"/>
      <c r="P450" s="227">
        <f>O450*H450</f>
        <v>0</v>
      </c>
      <c r="Q450" s="227">
        <v>1</v>
      </c>
      <c r="R450" s="227">
        <f>Q450*H450</f>
        <v>0.14699999999999999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315</v>
      </c>
      <c r="AT450" s="229" t="s">
        <v>170</v>
      </c>
      <c r="AU450" s="229" t="s">
        <v>86</v>
      </c>
      <c r="AY450" s="17" t="s">
        <v>126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84</v>
      </c>
      <c r="BK450" s="230">
        <f>ROUND(I450*H450,2)</f>
        <v>0</v>
      </c>
      <c r="BL450" s="17" t="s">
        <v>229</v>
      </c>
      <c r="BM450" s="229" t="s">
        <v>537</v>
      </c>
    </row>
    <row r="451" s="2" customFormat="1">
      <c r="A451" s="38"/>
      <c r="B451" s="39"/>
      <c r="C451" s="40"/>
      <c r="D451" s="238" t="s">
        <v>226</v>
      </c>
      <c r="E451" s="40"/>
      <c r="F451" s="279" t="s">
        <v>227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226</v>
      </c>
      <c r="AU451" s="17" t="s">
        <v>86</v>
      </c>
    </row>
    <row r="452" s="13" customFormat="1">
      <c r="A452" s="13"/>
      <c r="B452" s="236"/>
      <c r="C452" s="237"/>
      <c r="D452" s="238" t="s">
        <v>137</v>
      </c>
      <c r="E452" s="239" t="s">
        <v>1</v>
      </c>
      <c r="F452" s="240" t="s">
        <v>217</v>
      </c>
      <c r="G452" s="237"/>
      <c r="H452" s="239" t="s">
        <v>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137</v>
      </c>
      <c r="AU452" s="246" t="s">
        <v>86</v>
      </c>
      <c r="AV452" s="13" t="s">
        <v>84</v>
      </c>
      <c r="AW452" s="13" t="s">
        <v>32</v>
      </c>
      <c r="AX452" s="13" t="s">
        <v>76</v>
      </c>
      <c r="AY452" s="246" t="s">
        <v>126</v>
      </c>
    </row>
    <row r="453" s="13" customFormat="1">
      <c r="A453" s="13"/>
      <c r="B453" s="236"/>
      <c r="C453" s="237"/>
      <c r="D453" s="238" t="s">
        <v>137</v>
      </c>
      <c r="E453" s="239" t="s">
        <v>1</v>
      </c>
      <c r="F453" s="240" t="s">
        <v>522</v>
      </c>
      <c r="G453" s="237"/>
      <c r="H453" s="239" t="s">
        <v>1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137</v>
      </c>
      <c r="AU453" s="246" t="s">
        <v>86</v>
      </c>
      <c r="AV453" s="13" t="s">
        <v>84</v>
      </c>
      <c r="AW453" s="13" t="s">
        <v>32</v>
      </c>
      <c r="AX453" s="13" t="s">
        <v>76</v>
      </c>
      <c r="AY453" s="246" t="s">
        <v>126</v>
      </c>
    </row>
    <row r="454" s="14" customFormat="1">
      <c r="A454" s="14"/>
      <c r="B454" s="247"/>
      <c r="C454" s="248"/>
      <c r="D454" s="238" t="s">
        <v>137</v>
      </c>
      <c r="E454" s="249" t="s">
        <v>1</v>
      </c>
      <c r="F454" s="250" t="s">
        <v>538</v>
      </c>
      <c r="G454" s="248"/>
      <c r="H454" s="251">
        <v>0.128</v>
      </c>
      <c r="I454" s="252"/>
      <c r="J454" s="248"/>
      <c r="K454" s="248"/>
      <c r="L454" s="253"/>
      <c r="M454" s="254"/>
      <c r="N454" s="255"/>
      <c r="O454" s="255"/>
      <c r="P454" s="255"/>
      <c r="Q454" s="255"/>
      <c r="R454" s="255"/>
      <c r="S454" s="255"/>
      <c r="T454" s="25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7" t="s">
        <v>137</v>
      </c>
      <c r="AU454" s="257" t="s">
        <v>86</v>
      </c>
      <c r="AV454" s="14" t="s">
        <v>86</v>
      </c>
      <c r="AW454" s="14" t="s">
        <v>32</v>
      </c>
      <c r="AX454" s="14" t="s">
        <v>84</v>
      </c>
      <c r="AY454" s="257" t="s">
        <v>126</v>
      </c>
    </row>
    <row r="455" s="14" customFormat="1">
      <c r="A455" s="14"/>
      <c r="B455" s="247"/>
      <c r="C455" s="248"/>
      <c r="D455" s="238" t="s">
        <v>137</v>
      </c>
      <c r="E455" s="248"/>
      <c r="F455" s="250" t="s">
        <v>539</v>
      </c>
      <c r="G455" s="248"/>
      <c r="H455" s="251">
        <v>0.14699999999999999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137</v>
      </c>
      <c r="AU455" s="257" t="s">
        <v>86</v>
      </c>
      <c r="AV455" s="14" t="s">
        <v>86</v>
      </c>
      <c r="AW455" s="14" t="s">
        <v>4</v>
      </c>
      <c r="AX455" s="14" t="s">
        <v>84</v>
      </c>
      <c r="AY455" s="257" t="s">
        <v>126</v>
      </c>
    </row>
    <row r="456" s="2" customFormat="1" ht="24.15" customHeight="1">
      <c r="A456" s="38"/>
      <c r="B456" s="39"/>
      <c r="C456" s="218" t="s">
        <v>540</v>
      </c>
      <c r="D456" s="218" t="s">
        <v>128</v>
      </c>
      <c r="E456" s="219" t="s">
        <v>541</v>
      </c>
      <c r="F456" s="220" t="s">
        <v>542</v>
      </c>
      <c r="G456" s="221" t="s">
        <v>363</v>
      </c>
      <c r="H456" s="222">
        <v>4419.6999999999998</v>
      </c>
      <c r="I456" s="223"/>
      <c r="J456" s="224">
        <f>ROUND(I456*H456,2)</f>
        <v>0</v>
      </c>
      <c r="K456" s="220" t="s">
        <v>132</v>
      </c>
      <c r="L456" s="44"/>
      <c r="M456" s="225" t="s">
        <v>1</v>
      </c>
      <c r="N456" s="226" t="s">
        <v>41</v>
      </c>
      <c r="O456" s="91"/>
      <c r="P456" s="227">
        <f>O456*H456</f>
        <v>0</v>
      </c>
      <c r="Q456" s="227">
        <v>5.0000000000000002E-05</v>
      </c>
      <c r="R456" s="227">
        <f>Q456*H456</f>
        <v>0.22098500000000002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229</v>
      </c>
      <c r="AT456" s="229" t="s">
        <v>128</v>
      </c>
      <c r="AU456" s="229" t="s">
        <v>86</v>
      </c>
      <c r="AY456" s="17" t="s">
        <v>126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84</v>
      </c>
      <c r="BK456" s="230">
        <f>ROUND(I456*H456,2)</f>
        <v>0</v>
      </c>
      <c r="BL456" s="17" t="s">
        <v>229</v>
      </c>
      <c r="BM456" s="229" t="s">
        <v>543</v>
      </c>
    </row>
    <row r="457" s="2" customFormat="1">
      <c r="A457" s="38"/>
      <c r="B457" s="39"/>
      <c r="C457" s="40"/>
      <c r="D457" s="231" t="s">
        <v>135</v>
      </c>
      <c r="E457" s="40"/>
      <c r="F457" s="232" t="s">
        <v>544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135</v>
      </c>
      <c r="AU457" s="17" t="s">
        <v>86</v>
      </c>
    </row>
    <row r="458" s="13" customFormat="1">
      <c r="A458" s="13"/>
      <c r="B458" s="236"/>
      <c r="C458" s="237"/>
      <c r="D458" s="238" t="s">
        <v>137</v>
      </c>
      <c r="E458" s="239" t="s">
        <v>1</v>
      </c>
      <c r="F458" s="240" t="s">
        <v>545</v>
      </c>
      <c r="G458" s="237"/>
      <c r="H458" s="239" t="s">
        <v>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137</v>
      </c>
      <c r="AU458" s="246" t="s">
        <v>86</v>
      </c>
      <c r="AV458" s="13" t="s">
        <v>84</v>
      </c>
      <c r="AW458" s="13" t="s">
        <v>32</v>
      </c>
      <c r="AX458" s="13" t="s">
        <v>76</v>
      </c>
      <c r="AY458" s="246" t="s">
        <v>126</v>
      </c>
    </row>
    <row r="459" s="14" customFormat="1">
      <c r="A459" s="14"/>
      <c r="B459" s="247"/>
      <c r="C459" s="248"/>
      <c r="D459" s="238" t="s">
        <v>137</v>
      </c>
      <c r="E459" s="249" t="s">
        <v>1</v>
      </c>
      <c r="F459" s="250" t="s">
        <v>546</v>
      </c>
      <c r="G459" s="248"/>
      <c r="H459" s="251">
        <v>425.60000000000002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137</v>
      </c>
      <c r="AU459" s="257" t="s">
        <v>86</v>
      </c>
      <c r="AV459" s="14" t="s">
        <v>86</v>
      </c>
      <c r="AW459" s="14" t="s">
        <v>32</v>
      </c>
      <c r="AX459" s="14" t="s">
        <v>76</v>
      </c>
      <c r="AY459" s="257" t="s">
        <v>126</v>
      </c>
    </row>
    <row r="460" s="13" customFormat="1">
      <c r="A460" s="13"/>
      <c r="B460" s="236"/>
      <c r="C460" s="237"/>
      <c r="D460" s="238" t="s">
        <v>137</v>
      </c>
      <c r="E460" s="239" t="s">
        <v>1</v>
      </c>
      <c r="F460" s="240" t="s">
        <v>547</v>
      </c>
      <c r="G460" s="237"/>
      <c r="H460" s="239" t="s">
        <v>1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137</v>
      </c>
      <c r="AU460" s="246" t="s">
        <v>86</v>
      </c>
      <c r="AV460" s="13" t="s">
        <v>84</v>
      </c>
      <c r="AW460" s="13" t="s">
        <v>32</v>
      </c>
      <c r="AX460" s="13" t="s">
        <v>76</v>
      </c>
      <c r="AY460" s="246" t="s">
        <v>126</v>
      </c>
    </row>
    <row r="461" s="13" customFormat="1">
      <c r="A461" s="13"/>
      <c r="B461" s="236"/>
      <c r="C461" s="237"/>
      <c r="D461" s="238" t="s">
        <v>137</v>
      </c>
      <c r="E461" s="239" t="s">
        <v>1</v>
      </c>
      <c r="F461" s="240" t="s">
        <v>388</v>
      </c>
      <c r="G461" s="237"/>
      <c r="H461" s="239" t="s">
        <v>1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137</v>
      </c>
      <c r="AU461" s="246" t="s">
        <v>86</v>
      </c>
      <c r="AV461" s="13" t="s">
        <v>84</v>
      </c>
      <c r="AW461" s="13" t="s">
        <v>32</v>
      </c>
      <c r="AX461" s="13" t="s">
        <v>76</v>
      </c>
      <c r="AY461" s="246" t="s">
        <v>126</v>
      </c>
    </row>
    <row r="462" s="13" customFormat="1">
      <c r="A462" s="13"/>
      <c r="B462" s="236"/>
      <c r="C462" s="237"/>
      <c r="D462" s="238" t="s">
        <v>137</v>
      </c>
      <c r="E462" s="239" t="s">
        <v>1</v>
      </c>
      <c r="F462" s="240" t="s">
        <v>217</v>
      </c>
      <c r="G462" s="237"/>
      <c r="H462" s="239" t="s">
        <v>1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137</v>
      </c>
      <c r="AU462" s="246" t="s">
        <v>86</v>
      </c>
      <c r="AV462" s="13" t="s">
        <v>84</v>
      </c>
      <c r="AW462" s="13" t="s">
        <v>32</v>
      </c>
      <c r="AX462" s="13" t="s">
        <v>76</v>
      </c>
      <c r="AY462" s="246" t="s">
        <v>126</v>
      </c>
    </row>
    <row r="463" s="13" customFormat="1">
      <c r="A463" s="13"/>
      <c r="B463" s="236"/>
      <c r="C463" s="237"/>
      <c r="D463" s="238" t="s">
        <v>137</v>
      </c>
      <c r="E463" s="239" t="s">
        <v>1</v>
      </c>
      <c r="F463" s="240" t="s">
        <v>548</v>
      </c>
      <c r="G463" s="237"/>
      <c r="H463" s="239" t="s">
        <v>1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6" t="s">
        <v>137</v>
      </c>
      <c r="AU463" s="246" t="s">
        <v>86</v>
      </c>
      <c r="AV463" s="13" t="s">
        <v>84</v>
      </c>
      <c r="AW463" s="13" t="s">
        <v>32</v>
      </c>
      <c r="AX463" s="13" t="s">
        <v>76</v>
      </c>
      <c r="AY463" s="246" t="s">
        <v>126</v>
      </c>
    </row>
    <row r="464" s="14" customFormat="1">
      <c r="A464" s="14"/>
      <c r="B464" s="247"/>
      <c r="C464" s="248"/>
      <c r="D464" s="238" t="s">
        <v>137</v>
      </c>
      <c r="E464" s="249" t="s">
        <v>1</v>
      </c>
      <c r="F464" s="250" t="s">
        <v>549</v>
      </c>
      <c r="G464" s="248"/>
      <c r="H464" s="251">
        <v>272.39999999999998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137</v>
      </c>
      <c r="AU464" s="257" t="s">
        <v>86</v>
      </c>
      <c r="AV464" s="14" t="s">
        <v>86</v>
      </c>
      <c r="AW464" s="14" t="s">
        <v>32</v>
      </c>
      <c r="AX464" s="14" t="s">
        <v>76</v>
      </c>
      <c r="AY464" s="257" t="s">
        <v>126</v>
      </c>
    </row>
    <row r="465" s="13" customFormat="1">
      <c r="A465" s="13"/>
      <c r="B465" s="236"/>
      <c r="C465" s="237"/>
      <c r="D465" s="238" t="s">
        <v>137</v>
      </c>
      <c r="E465" s="239" t="s">
        <v>1</v>
      </c>
      <c r="F465" s="240" t="s">
        <v>548</v>
      </c>
      <c r="G465" s="237"/>
      <c r="H465" s="239" t="s">
        <v>1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137</v>
      </c>
      <c r="AU465" s="246" t="s">
        <v>86</v>
      </c>
      <c r="AV465" s="13" t="s">
        <v>84</v>
      </c>
      <c r="AW465" s="13" t="s">
        <v>32</v>
      </c>
      <c r="AX465" s="13" t="s">
        <v>76</v>
      </c>
      <c r="AY465" s="246" t="s">
        <v>126</v>
      </c>
    </row>
    <row r="466" s="14" customFormat="1">
      <c r="A466" s="14"/>
      <c r="B466" s="247"/>
      <c r="C466" s="248"/>
      <c r="D466" s="238" t="s">
        <v>137</v>
      </c>
      <c r="E466" s="249" t="s">
        <v>1</v>
      </c>
      <c r="F466" s="250" t="s">
        <v>550</v>
      </c>
      <c r="G466" s="248"/>
      <c r="H466" s="251">
        <v>611.29999999999995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137</v>
      </c>
      <c r="AU466" s="257" t="s">
        <v>86</v>
      </c>
      <c r="AV466" s="14" t="s">
        <v>86</v>
      </c>
      <c r="AW466" s="14" t="s">
        <v>32</v>
      </c>
      <c r="AX466" s="14" t="s">
        <v>76</v>
      </c>
      <c r="AY466" s="257" t="s">
        <v>126</v>
      </c>
    </row>
    <row r="467" s="13" customFormat="1">
      <c r="A467" s="13"/>
      <c r="B467" s="236"/>
      <c r="C467" s="237"/>
      <c r="D467" s="238" t="s">
        <v>137</v>
      </c>
      <c r="E467" s="239" t="s">
        <v>1</v>
      </c>
      <c r="F467" s="240" t="s">
        <v>217</v>
      </c>
      <c r="G467" s="237"/>
      <c r="H467" s="239" t="s">
        <v>1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6" t="s">
        <v>137</v>
      </c>
      <c r="AU467" s="246" t="s">
        <v>86</v>
      </c>
      <c r="AV467" s="13" t="s">
        <v>84</v>
      </c>
      <c r="AW467" s="13" t="s">
        <v>32</v>
      </c>
      <c r="AX467" s="13" t="s">
        <v>76</v>
      </c>
      <c r="AY467" s="246" t="s">
        <v>126</v>
      </c>
    </row>
    <row r="468" s="13" customFormat="1">
      <c r="A468" s="13"/>
      <c r="B468" s="236"/>
      <c r="C468" s="237"/>
      <c r="D468" s="238" t="s">
        <v>137</v>
      </c>
      <c r="E468" s="239" t="s">
        <v>1</v>
      </c>
      <c r="F468" s="240" t="s">
        <v>551</v>
      </c>
      <c r="G468" s="237"/>
      <c r="H468" s="239" t="s">
        <v>1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137</v>
      </c>
      <c r="AU468" s="246" t="s">
        <v>86</v>
      </c>
      <c r="AV468" s="13" t="s">
        <v>84</v>
      </c>
      <c r="AW468" s="13" t="s">
        <v>32</v>
      </c>
      <c r="AX468" s="13" t="s">
        <v>76</v>
      </c>
      <c r="AY468" s="246" t="s">
        <v>126</v>
      </c>
    </row>
    <row r="469" s="14" customFormat="1">
      <c r="A469" s="14"/>
      <c r="B469" s="247"/>
      <c r="C469" s="248"/>
      <c r="D469" s="238" t="s">
        <v>137</v>
      </c>
      <c r="E469" s="249" t="s">
        <v>1</v>
      </c>
      <c r="F469" s="250" t="s">
        <v>552</v>
      </c>
      <c r="G469" s="248"/>
      <c r="H469" s="251">
        <v>3110.4000000000001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137</v>
      </c>
      <c r="AU469" s="257" t="s">
        <v>86</v>
      </c>
      <c r="AV469" s="14" t="s">
        <v>86</v>
      </c>
      <c r="AW469" s="14" t="s">
        <v>32</v>
      </c>
      <c r="AX469" s="14" t="s">
        <v>76</v>
      </c>
      <c r="AY469" s="257" t="s">
        <v>126</v>
      </c>
    </row>
    <row r="470" s="15" customFormat="1">
      <c r="A470" s="15"/>
      <c r="B470" s="268"/>
      <c r="C470" s="269"/>
      <c r="D470" s="238" t="s">
        <v>137</v>
      </c>
      <c r="E470" s="270" t="s">
        <v>1</v>
      </c>
      <c r="F470" s="271" t="s">
        <v>221</v>
      </c>
      <c r="G470" s="269"/>
      <c r="H470" s="272">
        <v>4419.6999999999998</v>
      </c>
      <c r="I470" s="273"/>
      <c r="J470" s="269"/>
      <c r="K470" s="269"/>
      <c r="L470" s="274"/>
      <c r="M470" s="275"/>
      <c r="N470" s="276"/>
      <c r="O470" s="276"/>
      <c r="P470" s="276"/>
      <c r="Q470" s="276"/>
      <c r="R470" s="276"/>
      <c r="S470" s="276"/>
      <c r="T470" s="27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8" t="s">
        <v>137</v>
      </c>
      <c r="AU470" s="278" t="s">
        <v>86</v>
      </c>
      <c r="AV470" s="15" t="s">
        <v>133</v>
      </c>
      <c r="AW470" s="15" t="s">
        <v>32</v>
      </c>
      <c r="AX470" s="15" t="s">
        <v>84</v>
      </c>
      <c r="AY470" s="278" t="s">
        <v>126</v>
      </c>
    </row>
    <row r="471" s="2" customFormat="1" ht="24.15" customHeight="1">
      <c r="A471" s="38"/>
      <c r="B471" s="39"/>
      <c r="C471" s="258" t="s">
        <v>553</v>
      </c>
      <c r="D471" s="258" t="s">
        <v>170</v>
      </c>
      <c r="E471" s="259" t="s">
        <v>554</v>
      </c>
      <c r="F471" s="260" t="s">
        <v>545</v>
      </c>
      <c r="G471" s="261" t="s">
        <v>209</v>
      </c>
      <c r="H471" s="262">
        <v>1.6790000000000001</v>
      </c>
      <c r="I471" s="263"/>
      <c r="J471" s="264">
        <f>ROUND(I471*H471,2)</f>
        <v>0</v>
      </c>
      <c r="K471" s="260" t="s">
        <v>1</v>
      </c>
      <c r="L471" s="265"/>
      <c r="M471" s="266" t="s">
        <v>1</v>
      </c>
      <c r="N471" s="267" t="s">
        <v>41</v>
      </c>
      <c r="O471" s="91"/>
      <c r="P471" s="227">
        <f>O471*H471</f>
        <v>0</v>
      </c>
      <c r="Q471" s="227">
        <v>0.29149999999999998</v>
      </c>
      <c r="R471" s="227">
        <f>Q471*H471</f>
        <v>0.48942849999999999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315</v>
      </c>
      <c r="AT471" s="229" t="s">
        <v>170</v>
      </c>
      <c r="AU471" s="229" t="s">
        <v>86</v>
      </c>
      <c r="AY471" s="17" t="s">
        <v>126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84</v>
      </c>
      <c r="BK471" s="230">
        <f>ROUND(I471*H471,2)</f>
        <v>0</v>
      </c>
      <c r="BL471" s="17" t="s">
        <v>229</v>
      </c>
      <c r="BM471" s="229" t="s">
        <v>555</v>
      </c>
    </row>
    <row r="472" s="13" customFormat="1">
      <c r="A472" s="13"/>
      <c r="B472" s="236"/>
      <c r="C472" s="237"/>
      <c r="D472" s="238" t="s">
        <v>137</v>
      </c>
      <c r="E472" s="239" t="s">
        <v>1</v>
      </c>
      <c r="F472" s="240" t="s">
        <v>217</v>
      </c>
      <c r="G472" s="237"/>
      <c r="H472" s="239" t="s">
        <v>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137</v>
      </c>
      <c r="AU472" s="246" t="s">
        <v>86</v>
      </c>
      <c r="AV472" s="13" t="s">
        <v>84</v>
      </c>
      <c r="AW472" s="13" t="s">
        <v>32</v>
      </c>
      <c r="AX472" s="13" t="s">
        <v>76</v>
      </c>
      <c r="AY472" s="246" t="s">
        <v>126</v>
      </c>
    </row>
    <row r="473" s="13" customFormat="1">
      <c r="A473" s="13"/>
      <c r="B473" s="236"/>
      <c r="C473" s="237"/>
      <c r="D473" s="238" t="s">
        <v>137</v>
      </c>
      <c r="E473" s="239" t="s">
        <v>1</v>
      </c>
      <c r="F473" s="240" t="s">
        <v>556</v>
      </c>
      <c r="G473" s="237"/>
      <c r="H473" s="239" t="s">
        <v>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137</v>
      </c>
      <c r="AU473" s="246" t="s">
        <v>86</v>
      </c>
      <c r="AV473" s="13" t="s">
        <v>84</v>
      </c>
      <c r="AW473" s="13" t="s">
        <v>32</v>
      </c>
      <c r="AX473" s="13" t="s">
        <v>76</v>
      </c>
      <c r="AY473" s="246" t="s">
        <v>126</v>
      </c>
    </row>
    <row r="474" s="14" customFormat="1">
      <c r="A474" s="14"/>
      <c r="B474" s="247"/>
      <c r="C474" s="248"/>
      <c r="D474" s="238" t="s">
        <v>137</v>
      </c>
      <c r="E474" s="249" t="s">
        <v>1</v>
      </c>
      <c r="F474" s="250" t="s">
        <v>557</v>
      </c>
      <c r="G474" s="248"/>
      <c r="H474" s="251">
        <v>1.46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137</v>
      </c>
      <c r="AU474" s="257" t="s">
        <v>86</v>
      </c>
      <c r="AV474" s="14" t="s">
        <v>86</v>
      </c>
      <c r="AW474" s="14" t="s">
        <v>32</v>
      </c>
      <c r="AX474" s="14" t="s">
        <v>84</v>
      </c>
      <c r="AY474" s="257" t="s">
        <v>126</v>
      </c>
    </row>
    <row r="475" s="14" customFormat="1">
      <c r="A475" s="14"/>
      <c r="B475" s="247"/>
      <c r="C475" s="248"/>
      <c r="D475" s="238" t="s">
        <v>137</v>
      </c>
      <c r="E475" s="248"/>
      <c r="F475" s="250" t="s">
        <v>558</v>
      </c>
      <c r="G475" s="248"/>
      <c r="H475" s="251">
        <v>1.6790000000000001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137</v>
      </c>
      <c r="AU475" s="257" t="s">
        <v>86</v>
      </c>
      <c r="AV475" s="14" t="s">
        <v>86</v>
      </c>
      <c r="AW475" s="14" t="s">
        <v>4</v>
      </c>
      <c r="AX475" s="14" t="s">
        <v>84</v>
      </c>
      <c r="AY475" s="257" t="s">
        <v>126</v>
      </c>
    </row>
    <row r="476" s="2" customFormat="1" ht="24.15" customHeight="1">
      <c r="A476" s="38"/>
      <c r="B476" s="39"/>
      <c r="C476" s="258" t="s">
        <v>559</v>
      </c>
      <c r="D476" s="258" t="s">
        <v>170</v>
      </c>
      <c r="E476" s="259" t="s">
        <v>560</v>
      </c>
      <c r="F476" s="260" t="s">
        <v>547</v>
      </c>
      <c r="G476" s="261" t="s">
        <v>173</v>
      </c>
      <c r="H476" s="262">
        <v>1.0149999999999999</v>
      </c>
      <c r="I476" s="263"/>
      <c r="J476" s="264">
        <f>ROUND(I476*H476,2)</f>
        <v>0</v>
      </c>
      <c r="K476" s="260" t="s">
        <v>1</v>
      </c>
      <c r="L476" s="265"/>
      <c r="M476" s="266" t="s">
        <v>1</v>
      </c>
      <c r="N476" s="267" t="s">
        <v>41</v>
      </c>
      <c r="O476" s="91"/>
      <c r="P476" s="227">
        <f>O476*H476</f>
        <v>0</v>
      </c>
      <c r="Q476" s="227">
        <v>0.29149999999999998</v>
      </c>
      <c r="R476" s="227">
        <f>Q476*H476</f>
        <v>0.29587249999999993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315</v>
      </c>
      <c r="AT476" s="229" t="s">
        <v>170</v>
      </c>
      <c r="AU476" s="229" t="s">
        <v>86</v>
      </c>
      <c r="AY476" s="17" t="s">
        <v>126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84</v>
      </c>
      <c r="BK476" s="230">
        <f>ROUND(I476*H476,2)</f>
        <v>0</v>
      </c>
      <c r="BL476" s="17" t="s">
        <v>229</v>
      </c>
      <c r="BM476" s="229" t="s">
        <v>561</v>
      </c>
    </row>
    <row r="477" s="13" customFormat="1">
      <c r="A477" s="13"/>
      <c r="B477" s="236"/>
      <c r="C477" s="237"/>
      <c r="D477" s="238" t="s">
        <v>137</v>
      </c>
      <c r="E477" s="239" t="s">
        <v>1</v>
      </c>
      <c r="F477" s="240" t="s">
        <v>217</v>
      </c>
      <c r="G477" s="237"/>
      <c r="H477" s="239" t="s">
        <v>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137</v>
      </c>
      <c r="AU477" s="246" t="s">
        <v>86</v>
      </c>
      <c r="AV477" s="13" t="s">
        <v>84</v>
      </c>
      <c r="AW477" s="13" t="s">
        <v>32</v>
      </c>
      <c r="AX477" s="13" t="s">
        <v>76</v>
      </c>
      <c r="AY477" s="246" t="s">
        <v>126</v>
      </c>
    </row>
    <row r="478" s="13" customFormat="1">
      <c r="A478" s="13"/>
      <c r="B478" s="236"/>
      <c r="C478" s="237"/>
      <c r="D478" s="238" t="s">
        <v>137</v>
      </c>
      <c r="E478" s="239" t="s">
        <v>1</v>
      </c>
      <c r="F478" s="240" t="s">
        <v>548</v>
      </c>
      <c r="G478" s="237"/>
      <c r="H478" s="239" t="s">
        <v>1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6" t="s">
        <v>137</v>
      </c>
      <c r="AU478" s="246" t="s">
        <v>86</v>
      </c>
      <c r="AV478" s="13" t="s">
        <v>84</v>
      </c>
      <c r="AW478" s="13" t="s">
        <v>32</v>
      </c>
      <c r="AX478" s="13" t="s">
        <v>76</v>
      </c>
      <c r="AY478" s="246" t="s">
        <v>126</v>
      </c>
    </row>
    <row r="479" s="14" customFormat="1">
      <c r="A479" s="14"/>
      <c r="B479" s="247"/>
      <c r="C479" s="248"/>
      <c r="D479" s="238" t="s">
        <v>137</v>
      </c>
      <c r="E479" s="249" t="s">
        <v>1</v>
      </c>
      <c r="F479" s="250" t="s">
        <v>562</v>
      </c>
      <c r="G479" s="248"/>
      <c r="H479" s="251">
        <v>0.27200000000000002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137</v>
      </c>
      <c r="AU479" s="257" t="s">
        <v>86</v>
      </c>
      <c r="AV479" s="14" t="s">
        <v>86</v>
      </c>
      <c r="AW479" s="14" t="s">
        <v>32</v>
      </c>
      <c r="AX479" s="14" t="s">
        <v>76</v>
      </c>
      <c r="AY479" s="257" t="s">
        <v>126</v>
      </c>
    </row>
    <row r="480" s="13" customFormat="1">
      <c r="A480" s="13"/>
      <c r="B480" s="236"/>
      <c r="C480" s="237"/>
      <c r="D480" s="238" t="s">
        <v>137</v>
      </c>
      <c r="E480" s="239" t="s">
        <v>1</v>
      </c>
      <c r="F480" s="240" t="s">
        <v>548</v>
      </c>
      <c r="G480" s="237"/>
      <c r="H480" s="239" t="s">
        <v>1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6" t="s">
        <v>137</v>
      </c>
      <c r="AU480" s="246" t="s">
        <v>86</v>
      </c>
      <c r="AV480" s="13" t="s">
        <v>84</v>
      </c>
      <c r="AW480" s="13" t="s">
        <v>32</v>
      </c>
      <c r="AX480" s="13" t="s">
        <v>76</v>
      </c>
      <c r="AY480" s="246" t="s">
        <v>126</v>
      </c>
    </row>
    <row r="481" s="14" customFormat="1">
      <c r="A481" s="14"/>
      <c r="B481" s="247"/>
      <c r="C481" s="248"/>
      <c r="D481" s="238" t="s">
        <v>137</v>
      </c>
      <c r="E481" s="249" t="s">
        <v>1</v>
      </c>
      <c r="F481" s="250" t="s">
        <v>563</v>
      </c>
      <c r="G481" s="248"/>
      <c r="H481" s="251">
        <v>0.61099999999999999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137</v>
      </c>
      <c r="AU481" s="257" t="s">
        <v>86</v>
      </c>
      <c r="AV481" s="14" t="s">
        <v>86</v>
      </c>
      <c r="AW481" s="14" t="s">
        <v>32</v>
      </c>
      <c r="AX481" s="14" t="s">
        <v>76</v>
      </c>
      <c r="AY481" s="257" t="s">
        <v>126</v>
      </c>
    </row>
    <row r="482" s="15" customFormat="1">
      <c r="A482" s="15"/>
      <c r="B482" s="268"/>
      <c r="C482" s="269"/>
      <c r="D482" s="238" t="s">
        <v>137</v>
      </c>
      <c r="E482" s="270" t="s">
        <v>1</v>
      </c>
      <c r="F482" s="271" t="s">
        <v>221</v>
      </c>
      <c r="G482" s="269"/>
      <c r="H482" s="272">
        <v>0.88300000000000001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8" t="s">
        <v>137</v>
      </c>
      <c r="AU482" s="278" t="s">
        <v>86</v>
      </c>
      <c r="AV482" s="15" t="s">
        <v>133</v>
      </c>
      <c r="AW482" s="15" t="s">
        <v>32</v>
      </c>
      <c r="AX482" s="15" t="s">
        <v>84</v>
      </c>
      <c r="AY482" s="278" t="s">
        <v>126</v>
      </c>
    </row>
    <row r="483" s="14" customFormat="1">
      <c r="A483" s="14"/>
      <c r="B483" s="247"/>
      <c r="C483" s="248"/>
      <c r="D483" s="238" t="s">
        <v>137</v>
      </c>
      <c r="E483" s="248"/>
      <c r="F483" s="250" t="s">
        <v>564</v>
      </c>
      <c r="G483" s="248"/>
      <c r="H483" s="251">
        <v>1.0149999999999999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137</v>
      </c>
      <c r="AU483" s="257" t="s">
        <v>86</v>
      </c>
      <c r="AV483" s="14" t="s">
        <v>86</v>
      </c>
      <c r="AW483" s="14" t="s">
        <v>4</v>
      </c>
      <c r="AX483" s="14" t="s">
        <v>84</v>
      </c>
      <c r="AY483" s="257" t="s">
        <v>126</v>
      </c>
    </row>
    <row r="484" s="2" customFormat="1" ht="21.75" customHeight="1">
      <c r="A484" s="38"/>
      <c r="B484" s="39"/>
      <c r="C484" s="258" t="s">
        <v>565</v>
      </c>
      <c r="D484" s="258" t="s">
        <v>170</v>
      </c>
      <c r="E484" s="259" t="s">
        <v>398</v>
      </c>
      <c r="F484" s="260" t="s">
        <v>388</v>
      </c>
      <c r="G484" s="261" t="s">
        <v>173</v>
      </c>
      <c r="H484" s="262">
        <v>3.577</v>
      </c>
      <c r="I484" s="263"/>
      <c r="J484" s="264">
        <f>ROUND(I484*H484,2)</f>
        <v>0</v>
      </c>
      <c r="K484" s="260" t="s">
        <v>132</v>
      </c>
      <c r="L484" s="265"/>
      <c r="M484" s="266" t="s">
        <v>1</v>
      </c>
      <c r="N484" s="267" t="s">
        <v>41</v>
      </c>
      <c r="O484" s="91"/>
      <c r="P484" s="227">
        <f>O484*H484</f>
        <v>0</v>
      </c>
      <c r="Q484" s="227">
        <v>1</v>
      </c>
      <c r="R484" s="227">
        <f>Q484*H484</f>
        <v>3.577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315</v>
      </c>
      <c r="AT484" s="229" t="s">
        <v>170</v>
      </c>
      <c r="AU484" s="229" t="s">
        <v>86</v>
      </c>
      <c r="AY484" s="17" t="s">
        <v>126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84</v>
      </c>
      <c r="BK484" s="230">
        <f>ROUND(I484*H484,2)</f>
        <v>0</v>
      </c>
      <c r="BL484" s="17" t="s">
        <v>229</v>
      </c>
      <c r="BM484" s="229" t="s">
        <v>566</v>
      </c>
    </row>
    <row r="485" s="2" customFormat="1">
      <c r="A485" s="38"/>
      <c r="B485" s="39"/>
      <c r="C485" s="40"/>
      <c r="D485" s="238" t="s">
        <v>226</v>
      </c>
      <c r="E485" s="40"/>
      <c r="F485" s="279" t="s">
        <v>400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226</v>
      </c>
      <c r="AU485" s="17" t="s">
        <v>86</v>
      </c>
    </row>
    <row r="486" s="13" customFormat="1">
      <c r="A486" s="13"/>
      <c r="B486" s="236"/>
      <c r="C486" s="237"/>
      <c r="D486" s="238" t="s">
        <v>137</v>
      </c>
      <c r="E486" s="239" t="s">
        <v>1</v>
      </c>
      <c r="F486" s="240" t="s">
        <v>217</v>
      </c>
      <c r="G486" s="237"/>
      <c r="H486" s="239" t="s">
        <v>1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137</v>
      </c>
      <c r="AU486" s="246" t="s">
        <v>86</v>
      </c>
      <c r="AV486" s="13" t="s">
        <v>84</v>
      </c>
      <c r="AW486" s="13" t="s">
        <v>32</v>
      </c>
      <c r="AX486" s="13" t="s">
        <v>76</v>
      </c>
      <c r="AY486" s="246" t="s">
        <v>126</v>
      </c>
    </row>
    <row r="487" s="13" customFormat="1">
      <c r="A487" s="13"/>
      <c r="B487" s="236"/>
      <c r="C487" s="237"/>
      <c r="D487" s="238" t="s">
        <v>137</v>
      </c>
      <c r="E487" s="239" t="s">
        <v>1</v>
      </c>
      <c r="F487" s="240" t="s">
        <v>551</v>
      </c>
      <c r="G487" s="237"/>
      <c r="H487" s="239" t="s">
        <v>1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6" t="s">
        <v>137</v>
      </c>
      <c r="AU487" s="246" t="s">
        <v>86</v>
      </c>
      <c r="AV487" s="13" t="s">
        <v>84</v>
      </c>
      <c r="AW487" s="13" t="s">
        <v>32</v>
      </c>
      <c r="AX487" s="13" t="s">
        <v>76</v>
      </c>
      <c r="AY487" s="246" t="s">
        <v>126</v>
      </c>
    </row>
    <row r="488" s="14" customFormat="1">
      <c r="A488" s="14"/>
      <c r="B488" s="247"/>
      <c r="C488" s="248"/>
      <c r="D488" s="238" t="s">
        <v>137</v>
      </c>
      <c r="E488" s="249" t="s">
        <v>1</v>
      </c>
      <c r="F488" s="250" t="s">
        <v>567</v>
      </c>
      <c r="G488" s="248"/>
      <c r="H488" s="251">
        <v>3.1099999999999999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7" t="s">
        <v>137</v>
      </c>
      <c r="AU488" s="257" t="s">
        <v>86</v>
      </c>
      <c r="AV488" s="14" t="s">
        <v>86</v>
      </c>
      <c r="AW488" s="14" t="s">
        <v>32</v>
      </c>
      <c r="AX488" s="14" t="s">
        <v>84</v>
      </c>
      <c r="AY488" s="257" t="s">
        <v>126</v>
      </c>
    </row>
    <row r="489" s="14" customFormat="1">
      <c r="A489" s="14"/>
      <c r="B489" s="247"/>
      <c r="C489" s="248"/>
      <c r="D489" s="238" t="s">
        <v>137</v>
      </c>
      <c r="E489" s="248"/>
      <c r="F489" s="250" t="s">
        <v>568</v>
      </c>
      <c r="G489" s="248"/>
      <c r="H489" s="251">
        <v>3.577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137</v>
      </c>
      <c r="AU489" s="257" t="s">
        <v>86</v>
      </c>
      <c r="AV489" s="14" t="s">
        <v>86</v>
      </c>
      <c r="AW489" s="14" t="s">
        <v>4</v>
      </c>
      <c r="AX489" s="14" t="s">
        <v>84</v>
      </c>
      <c r="AY489" s="257" t="s">
        <v>126</v>
      </c>
    </row>
    <row r="490" s="2" customFormat="1" ht="16.5" customHeight="1">
      <c r="A490" s="38"/>
      <c r="B490" s="39"/>
      <c r="C490" s="218" t="s">
        <v>569</v>
      </c>
      <c r="D490" s="218" t="s">
        <v>128</v>
      </c>
      <c r="E490" s="219" t="s">
        <v>570</v>
      </c>
      <c r="F490" s="220" t="s">
        <v>571</v>
      </c>
      <c r="G490" s="221" t="s">
        <v>363</v>
      </c>
      <c r="H490" s="222">
        <v>15123.995000000001</v>
      </c>
      <c r="I490" s="223"/>
      <c r="J490" s="224">
        <f>ROUND(I490*H490,2)</f>
        <v>0</v>
      </c>
      <c r="K490" s="220" t="s">
        <v>1</v>
      </c>
      <c r="L490" s="44"/>
      <c r="M490" s="225" t="s">
        <v>1</v>
      </c>
      <c r="N490" s="226" t="s">
        <v>41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229</v>
      </c>
      <c r="AT490" s="229" t="s">
        <v>128</v>
      </c>
      <c r="AU490" s="229" t="s">
        <v>86</v>
      </c>
      <c r="AY490" s="17" t="s">
        <v>126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84</v>
      </c>
      <c r="BK490" s="230">
        <f>ROUND(I490*H490,2)</f>
        <v>0</v>
      </c>
      <c r="BL490" s="17" t="s">
        <v>229</v>
      </c>
      <c r="BM490" s="229" t="s">
        <v>572</v>
      </c>
    </row>
    <row r="491" s="13" customFormat="1">
      <c r="A491" s="13"/>
      <c r="B491" s="236"/>
      <c r="C491" s="237"/>
      <c r="D491" s="238" t="s">
        <v>137</v>
      </c>
      <c r="E491" s="239" t="s">
        <v>1</v>
      </c>
      <c r="F491" s="240" t="s">
        <v>217</v>
      </c>
      <c r="G491" s="237"/>
      <c r="H491" s="239" t="s">
        <v>1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6" t="s">
        <v>137</v>
      </c>
      <c r="AU491" s="246" t="s">
        <v>86</v>
      </c>
      <c r="AV491" s="13" t="s">
        <v>84</v>
      </c>
      <c r="AW491" s="13" t="s">
        <v>32</v>
      </c>
      <c r="AX491" s="13" t="s">
        <v>76</v>
      </c>
      <c r="AY491" s="246" t="s">
        <v>126</v>
      </c>
    </row>
    <row r="492" s="14" customFormat="1">
      <c r="A492" s="14"/>
      <c r="B492" s="247"/>
      <c r="C492" s="248"/>
      <c r="D492" s="238" t="s">
        <v>137</v>
      </c>
      <c r="E492" s="249" t="s">
        <v>1</v>
      </c>
      <c r="F492" s="250" t="s">
        <v>573</v>
      </c>
      <c r="G492" s="248"/>
      <c r="H492" s="251">
        <v>13151.299999999999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7" t="s">
        <v>137</v>
      </c>
      <c r="AU492" s="257" t="s">
        <v>86</v>
      </c>
      <c r="AV492" s="14" t="s">
        <v>86</v>
      </c>
      <c r="AW492" s="14" t="s">
        <v>32</v>
      </c>
      <c r="AX492" s="14" t="s">
        <v>84</v>
      </c>
      <c r="AY492" s="257" t="s">
        <v>126</v>
      </c>
    </row>
    <row r="493" s="14" customFormat="1">
      <c r="A493" s="14"/>
      <c r="B493" s="247"/>
      <c r="C493" s="248"/>
      <c r="D493" s="238" t="s">
        <v>137</v>
      </c>
      <c r="E493" s="248"/>
      <c r="F493" s="250" t="s">
        <v>574</v>
      </c>
      <c r="G493" s="248"/>
      <c r="H493" s="251">
        <v>15123.995000000001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137</v>
      </c>
      <c r="AU493" s="257" t="s">
        <v>86</v>
      </c>
      <c r="AV493" s="14" t="s">
        <v>86</v>
      </c>
      <c r="AW493" s="14" t="s">
        <v>4</v>
      </c>
      <c r="AX493" s="14" t="s">
        <v>84</v>
      </c>
      <c r="AY493" s="257" t="s">
        <v>126</v>
      </c>
    </row>
    <row r="494" s="2" customFormat="1" ht="24.15" customHeight="1">
      <c r="A494" s="38"/>
      <c r="B494" s="39"/>
      <c r="C494" s="218" t="s">
        <v>575</v>
      </c>
      <c r="D494" s="218" t="s">
        <v>128</v>
      </c>
      <c r="E494" s="219" t="s">
        <v>576</v>
      </c>
      <c r="F494" s="220" t="s">
        <v>577</v>
      </c>
      <c r="G494" s="221" t="s">
        <v>173</v>
      </c>
      <c r="H494" s="222">
        <v>12.853</v>
      </c>
      <c r="I494" s="223"/>
      <c r="J494" s="224">
        <f>ROUND(I494*H494,2)</f>
        <v>0</v>
      </c>
      <c r="K494" s="220" t="s">
        <v>132</v>
      </c>
      <c r="L494" s="44"/>
      <c r="M494" s="225" t="s">
        <v>1</v>
      </c>
      <c r="N494" s="226" t="s">
        <v>41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229</v>
      </c>
      <c r="AT494" s="229" t="s">
        <v>128</v>
      </c>
      <c r="AU494" s="229" t="s">
        <v>86</v>
      </c>
      <c r="AY494" s="17" t="s">
        <v>126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84</v>
      </c>
      <c r="BK494" s="230">
        <f>ROUND(I494*H494,2)</f>
        <v>0</v>
      </c>
      <c r="BL494" s="17" t="s">
        <v>229</v>
      </c>
      <c r="BM494" s="229" t="s">
        <v>578</v>
      </c>
    </row>
    <row r="495" s="2" customFormat="1">
      <c r="A495" s="38"/>
      <c r="B495" s="39"/>
      <c r="C495" s="40"/>
      <c r="D495" s="231" t="s">
        <v>135</v>
      </c>
      <c r="E495" s="40"/>
      <c r="F495" s="232" t="s">
        <v>579</v>
      </c>
      <c r="G495" s="40"/>
      <c r="H495" s="40"/>
      <c r="I495" s="233"/>
      <c r="J495" s="40"/>
      <c r="K495" s="40"/>
      <c r="L495" s="44"/>
      <c r="M495" s="234"/>
      <c r="N495" s="235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135</v>
      </c>
      <c r="AU495" s="17" t="s">
        <v>86</v>
      </c>
    </row>
    <row r="496" s="12" customFormat="1" ht="22.8" customHeight="1">
      <c r="A496" s="12"/>
      <c r="B496" s="202"/>
      <c r="C496" s="203"/>
      <c r="D496" s="204" t="s">
        <v>75</v>
      </c>
      <c r="E496" s="216" t="s">
        <v>580</v>
      </c>
      <c r="F496" s="216" t="s">
        <v>581</v>
      </c>
      <c r="G496" s="203"/>
      <c r="H496" s="203"/>
      <c r="I496" s="206"/>
      <c r="J496" s="217">
        <f>BK496</f>
        <v>0</v>
      </c>
      <c r="K496" s="203"/>
      <c r="L496" s="208"/>
      <c r="M496" s="209"/>
      <c r="N496" s="210"/>
      <c r="O496" s="210"/>
      <c r="P496" s="211">
        <f>SUM(P497:P511)</f>
        <v>0</v>
      </c>
      <c r="Q496" s="210"/>
      <c r="R496" s="211">
        <f>SUM(R497:R511)</f>
        <v>0.07926213</v>
      </c>
      <c r="S496" s="210"/>
      <c r="T496" s="212">
        <f>SUM(T497:T511)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3" t="s">
        <v>86</v>
      </c>
      <c r="AT496" s="214" t="s">
        <v>75</v>
      </c>
      <c r="AU496" s="214" t="s">
        <v>84</v>
      </c>
      <c r="AY496" s="213" t="s">
        <v>126</v>
      </c>
      <c r="BK496" s="215">
        <f>SUM(BK497:BK511)</f>
        <v>0</v>
      </c>
    </row>
    <row r="497" s="2" customFormat="1" ht="21.75" customHeight="1">
      <c r="A497" s="38"/>
      <c r="B497" s="39"/>
      <c r="C497" s="218" t="s">
        <v>582</v>
      </c>
      <c r="D497" s="218" t="s">
        <v>128</v>
      </c>
      <c r="E497" s="219" t="s">
        <v>583</v>
      </c>
      <c r="F497" s="220" t="s">
        <v>584</v>
      </c>
      <c r="G497" s="221" t="s">
        <v>131</v>
      </c>
      <c r="H497" s="222">
        <v>18.369</v>
      </c>
      <c r="I497" s="223"/>
      <c r="J497" s="224">
        <f>ROUND(I497*H497,2)</f>
        <v>0</v>
      </c>
      <c r="K497" s="220" t="s">
        <v>1</v>
      </c>
      <c r="L497" s="44"/>
      <c r="M497" s="225" t="s">
        <v>1</v>
      </c>
      <c r="N497" s="226" t="s">
        <v>41</v>
      </c>
      <c r="O497" s="91"/>
      <c r="P497" s="227">
        <f>O497*H497</f>
        <v>0</v>
      </c>
      <c r="Q497" s="227">
        <v>0.00036999999999999999</v>
      </c>
      <c r="R497" s="227">
        <f>Q497*H497</f>
        <v>0.0067965299999999994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229</v>
      </c>
      <c r="AT497" s="229" t="s">
        <v>128</v>
      </c>
      <c r="AU497" s="229" t="s">
        <v>86</v>
      </c>
      <c r="AY497" s="17" t="s">
        <v>126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84</v>
      </c>
      <c r="BK497" s="230">
        <f>ROUND(I497*H497,2)</f>
        <v>0</v>
      </c>
      <c r="BL497" s="17" t="s">
        <v>229</v>
      </c>
      <c r="BM497" s="229" t="s">
        <v>585</v>
      </c>
    </row>
    <row r="498" s="13" customFormat="1">
      <c r="A498" s="13"/>
      <c r="B498" s="236"/>
      <c r="C498" s="237"/>
      <c r="D498" s="238" t="s">
        <v>137</v>
      </c>
      <c r="E498" s="239" t="s">
        <v>1</v>
      </c>
      <c r="F498" s="240" t="s">
        <v>341</v>
      </c>
      <c r="G498" s="237"/>
      <c r="H498" s="239" t="s">
        <v>1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6" t="s">
        <v>137</v>
      </c>
      <c r="AU498" s="246" t="s">
        <v>86</v>
      </c>
      <c r="AV498" s="13" t="s">
        <v>84</v>
      </c>
      <c r="AW498" s="13" t="s">
        <v>32</v>
      </c>
      <c r="AX498" s="13" t="s">
        <v>76</v>
      </c>
      <c r="AY498" s="246" t="s">
        <v>126</v>
      </c>
    </row>
    <row r="499" s="14" customFormat="1">
      <c r="A499" s="14"/>
      <c r="B499" s="247"/>
      <c r="C499" s="248"/>
      <c r="D499" s="238" t="s">
        <v>137</v>
      </c>
      <c r="E499" s="249" t="s">
        <v>1</v>
      </c>
      <c r="F499" s="250" t="s">
        <v>342</v>
      </c>
      <c r="G499" s="248"/>
      <c r="H499" s="251">
        <v>18.369</v>
      </c>
      <c r="I499" s="252"/>
      <c r="J499" s="248"/>
      <c r="K499" s="248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137</v>
      </c>
      <c r="AU499" s="257" t="s">
        <v>86</v>
      </c>
      <c r="AV499" s="14" t="s">
        <v>86</v>
      </c>
      <c r="AW499" s="14" t="s">
        <v>32</v>
      </c>
      <c r="AX499" s="14" t="s">
        <v>84</v>
      </c>
      <c r="AY499" s="257" t="s">
        <v>126</v>
      </c>
    </row>
    <row r="500" s="2" customFormat="1" ht="24.15" customHeight="1">
      <c r="A500" s="38"/>
      <c r="B500" s="39"/>
      <c r="C500" s="218" t="s">
        <v>586</v>
      </c>
      <c r="D500" s="218" t="s">
        <v>128</v>
      </c>
      <c r="E500" s="219" t="s">
        <v>587</v>
      </c>
      <c r="F500" s="220" t="s">
        <v>588</v>
      </c>
      <c r="G500" s="221" t="s">
        <v>131</v>
      </c>
      <c r="H500" s="222">
        <v>233.75999999999999</v>
      </c>
      <c r="I500" s="223"/>
      <c r="J500" s="224">
        <f>ROUND(I500*H500,2)</f>
        <v>0</v>
      </c>
      <c r="K500" s="220" t="s">
        <v>132</v>
      </c>
      <c r="L500" s="44"/>
      <c r="M500" s="225" t="s">
        <v>1</v>
      </c>
      <c r="N500" s="226" t="s">
        <v>41</v>
      </c>
      <c r="O500" s="91"/>
      <c r="P500" s="227">
        <f>O500*H500</f>
        <v>0</v>
      </c>
      <c r="Q500" s="227">
        <v>8.0000000000000007E-05</v>
      </c>
      <c r="R500" s="227">
        <f>Q500*H500</f>
        <v>0.0187008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229</v>
      </c>
      <c r="AT500" s="229" t="s">
        <v>128</v>
      </c>
      <c r="AU500" s="229" t="s">
        <v>86</v>
      </c>
      <c r="AY500" s="17" t="s">
        <v>126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84</v>
      </c>
      <c r="BK500" s="230">
        <f>ROUND(I500*H500,2)</f>
        <v>0</v>
      </c>
      <c r="BL500" s="17" t="s">
        <v>229</v>
      </c>
      <c r="BM500" s="229" t="s">
        <v>589</v>
      </c>
    </row>
    <row r="501" s="2" customFormat="1">
      <c r="A501" s="38"/>
      <c r="B501" s="39"/>
      <c r="C501" s="40"/>
      <c r="D501" s="231" t="s">
        <v>135</v>
      </c>
      <c r="E501" s="40"/>
      <c r="F501" s="232" t="s">
        <v>590</v>
      </c>
      <c r="G501" s="40"/>
      <c r="H501" s="40"/>
      <c r="I501" s="233"/>
      <c r="J501" s="40"/>
      <c r="K501" s="40"/>
      <c r="L501" s="44"/>
      <c r="M501" s="234"/>
      <c r="N501" s="235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135</v>
      </c>
      <c r="AU501" s="17" t="s">
        <v>86</v>
      </c>
    </row>
    <row r="502" s="13" customFormat="1">
      <c r="A502" s="13"/>
      <c r="B502" s="236"/>
      <c r="C502" s="237"/>
      <c r="D502" s="238" t="s">
        <v>137</v>
      </c>
      <c r="E502" s="239" t="s">
        <v>1</v>
      </c>
      <c r="F502" s="240" t="s">
        <v>234</v>
      </c>
      <c r="G502" s="237"/>
      <c r="H502" s="239" t="s">
        <v>1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137</v>
      </c>
      <c r="AU502" s="246" t="s">
        <v>86</v>
      </c>
      <c r="AV502" s="13" t="s">
        <v>84</v>
      </c>
      <c r="AW502" s="13" t="s">
        <v>32</v>
      </c>
      <c r="AX502" s="13" t="s">
        <v>76</v>
      </c>
      <c r="AY502" s="246" t="s">
        <v>126</v>
      </c>
    </row>
    <row r="503" s="14" customFormat="1">
      <c r="A503" s="14"/>
      <c r="B503" s="247"/>
      <c r="C503" s="248"/>
      <c r="D503" s="238" t="s">
        <v>137</v>
      </c>
      <c r="E503" s="249" t="s">
        <v>1</v>
      </c>
      <c r="F503" s="250" t="s">
        <v>591</v>
      </c>
      <c r="G503" s="248"/>
      <c r="H503" s="251">
        <v>233.75999999999999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137</v>
      </c>
      <c r="AU503" s="257" t="s">
        <v>86</v>
      </c>
      <c r="AV503" s="14" t="s">
        <v>86</v>
      </c>
      <c r="AW503" s="14" t="s">
        <v>32</v>
      </c>
      <c r="AX503" s="14" t="s">
        <v>84</v>
      </c>
      <c r="AY503" s="257" t="s">
        <v>126</v>
      </c>
    </row>
    <row r="504" s="2" customFormat="1" ht="24.15" customHeight="1">
      <c r="A504" s="38"/>
      <c r="B504" s="39"/>
      <c r="C504" s="218" t="s">
        <v>592</v>
      </c>
      <c r="D504" s="218" t="s">
        <v>128</v>
      </c>
      <c r="E504" s="219" t="s">
        <v>593</v>
      </c>
      <c r="F504" s="220" t="s">
        <v>594</v>
      </c>
      <c r="G504" s="221" t="s">
        <v>131</v>
      </c>
      <c r="H504" s="222">
        <v>233.75999999999999</v>
      </c>
      <c r="I504" s="223"/>
      <c r="J504" s="224">
        <f>ROUND(I504*H504,2)</f>
        <v>0</v>
      </c>
      <c r="K504" s="220" t="s">
        <v>132</v>
      </c>
      <c r="L504" s="44"/>
      <c r="M504" s="225" t="s">
        <v>1</v>
      </c>
      <c r="N504" s="226" t="s">
        <v>41</v>
      </c>
      <c r="O504" s="91"/>
      <c r="P504" s="227">
        <f>O504*H504</f>
        <v>0</v>
      </c>
      <c r="Q504" s="227">
        <v>0.00013999999999999999</v>
      </c>
      <c r="R504" s="227">
        <f>Q504*H504</f>
        <v>0.032726399999999996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229</v>
      </c>
      <c r="AT504" s="229" t="s">
        <v>128</v>
      </c>
      <c r="AU504" s="229" t="s">
        <v>86</v>
      </c>
      <c r="AY504" s="17" t="s">
        <v>126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84</v>
      </c>
      <c r="BK504" s="230">
        <f>ROUND(I504*H504,2)</f>
        <v>0</v>
      </c>
      <c r="BL504" s="17" t="s">
        <v>229</v>
      </c>
      <c r="BM504" s="229" t="s">
        <v>595</v>
      </c>
    </row>
    <row r="505" s="2" customFormat="1">
      <c r="A505" s="38"/>
      <c r="B505" s="39"/>
      <c r="C505" s="40"/>
      <c r="D505" s="231" t="s">
        <v>135</v>
      </c>
      <c r="E505" s="40"/>
      <c r="F505" s="232" t="s">
        <v>596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135</v>
      </c>
      <c r="AU505" s="17" t="s">
        <v>86</v>
      </c>
    </row>
    <row r="506" s="13" customFormat="1">
      <c r="A506" s="13"/>
      <c r="B506" s="236"/>
      <c r="C506" s="237"/>
      <c r="D506" s="238" t="s">
        <v>137</v>
      </c>
      <c r="E506" s="239" t="s">
        <v>1</v>
      </c>
      <c r="F506" s="240" t="s">
        <v>234</v>
      </c>
      <c r="G506" s="237"/>
      <c r="H506" s="239" t="s">
        <v>1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137</v>
      </c>
      <c r="AU506" s="246" t="s">
        <v>86</v>
      </c>
      <c r="AV506" s="13" t="s">
        <v>84</v>
      </c>
      <c r="AW506" s="13" t="s">
        <v>32</v>
      </c>
      <c r="AX506" s="13" t="s">
        <v>76</v>
      </c>
      <c r="AY506" s="246" t="s">
        <v>126</v>
      </c>
    </row>
    <row r="507" s="14" customFormat="1">
      <c r="A507" s="14"/>
      <c r="B507" s="247"/>
      <c r="C507" s="248"/>
      <c r="D507" s="238" t="s">
        <v>137</v>
      </c>
      <c r="E507" s="249" t="s">
        <v>1</v>
      </c>
      <c r="F507" s="250" t="s">
        <v>591</v>
      </c>
      <c r="G507" s="248"/>
      <c r="H507" s="251">
        <v>233.75999999999999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137</v>
      </c>
      <c r="AU507" s="257" t="s">
        <v>86</v>
      </c>
      <c r="AV507" s="14" t="s">
        <v>86</v>
      </c>
      <c r="AW507" s="14" t="s">
        <v>32</v>
      </c>
      <c r="AX507" s="14" t="s">
        <v>84</v>
      </c>
      <c r="AY507" s="257" t="s">
        <v>126</v>
      </c>
    </row>
    <row r="508" s="2" customFormat="1" ht="24.15" customHeight="1">
      <c r="A508" s="38"/>
      <c r="B508" s="39"/>
      <c r="C508" s="218" t="s">
        <v>409</v>
      </c>
      <c r="D508" s="218" t="s">
        <v>128</v>
      </c>
      <c r="E508" s="219" t="s">
        <v>597</v>
      </c>
      <c r="F508" s="220" t="s">
        <v>598</v>
      </c>
      <c r="G508" s="221" t="s">
        <v>131</v>
      </c>
      <c r="H508" s="222">
        <v>233.75999999999999</v>
      </c>
      <c r="I508" s="223"/>
      <c r="J508" s="224">
        <f>ROUND(I508*H508,2)</f>
        <v>0</v>
      </c>
      <c r="K508" s="220" t="s">
        <v>132</v>
      </c>
      <c r="L508" s="44"/>
      <c r="M508" s="225" t="s">
        <v>1</v>
      </c>
      <c r="N508" s="226" t="s">
        <v>41</v>
      </c>
      <c r="O508" s="91"/>
      <c r="P508" s="227">
        <f>O508*H508</f>
        <v>0</v>
      </c>
      <c r="Q508" s="227">
        <v>9.0000000000000006E-05</v>
      </c>
      <c r="R508" s="227">
        <f>Q508*H508</f>
        <v>0.021038400000000002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229</v>
      </c>
      <c r="AT508" s="229" t="s">
        <v>128</v>
      </c>
      <c r="AU508" s="229" t="s">
        <v>86</v>
      </c>
      <c r="AY508" s="17" t="s">
        <v>126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84</v>
      </c>
      <c r="BK508" s="230">
        <f>ROUND(I508*H508,2)</f>
        <v>0</v>
      </c>
      <c r="BL508" s="17" t="s">
        <v>229</v>
      </c>
      <c r="BM508" s="229" t="s">
        <v>599</v>
      </c>
    </row>
    <row r="509" s="2" customFormat="1">
      <c r="A509" s="38"/>
      <c r="B509" s="39"/>
      <c r="C509" s="40"/>
      <c r="D509" s="231" t="s">
        <v>135</v>
      </c>
      <c r="E509" s="40"/>
      <c r="F509" s="232" t="s">
        <v>600</v>
      </c>
      <c r="G509" s="40"/>
      <c r="H509" s="40"/>
      <c r="I509" s="233"/>
      <c r="J509" s="40"/>
      <c r="K509" s="40"/>
      <c r="L509" s="44"/>
      <c r="M509" s="234"/>
      <c r="N509" s="235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135</v>
      </c>
      <c r="AU509" s="17" t="s">
        <v>86</v>
      </c>
    </row>
    <row r="510" s="13" customFormat="1">
      <c r="A510" s="13"/>
      <c r="B510" s="236"/>
      <c r="C510" s="237"/>
      <c r="D510" s="238" t="s">
        <v>137</v>
      </c>
      <c r="E510" s="239" t="s">
        <v>1</v>
      </c>
      <c r="F510" s="240" t="s">
        <v>234</v>
      </c>
      <c r="G510" s="237"/>
      <c r="H510" s="239" t="s">
        <v>1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137</v>
      </c>
      <c r="AU510" s="246" t="s">
        <v>86</v>
      </c>
      <c r="AV510" s="13" t="s">
        <v>84</v>
      </c>
      <c r="AW510" s="13" t="s">
        <v>32</v>
      </c>
      <c r="AX510" s="13" t="s">
        <v>76</v>
      </c>
      <c r="AY510" s="246" t="s">
        <v>126</v>
      </c>
    </row>
    <row r="511" s="14" customFormat="1">
      <c r="A511" s="14"/>
      <c r="B511" s="247"/>
      <c r="C511" s="248"/>
      <c r="D511" s="238" t="s">
        <v>137</v>
      </c>
      <c r="E511" s="249" t="s">
        <v>1</v>
      </c>
      <c r="F511" s="250" t="s">
        <v>591</v>
      </c>
      <c r="G511" s="248"/>
      <c r="H511" s="251">
        <v>233.75999999999999</v>
      </c>
      <c r="I511" s="252"/>
      <c r="J511" s="248"/>
      <c r="K511" s="248"/>
      <c r="L511" s="253"/>
      <c r="M511" s="281"/>
      <c r="N511" s="282"/>
      <c r="O511" s="282"/>
      <c r="P511" s="282"/>
      <c r="Q511" s="282"/>
      <c r="R511" s="282"/>
      <c r="S511" s="282"/>
      <c r="T511" s="28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137</v>
      </c>
      <c r="AU511" s="257" t="s">
        <v>86</v>
      </c>
      <c r="AV511" s="14" t="s">
        <v>86</v>
      </c>
      <c r="AW511" s="14" t="s">
        <v>32</v>
      </c>
      <c r="AX511" s="14" t="s">
        <v>84</v>
      </c>
      <c r="AY511" s="257" t="s">
        <v>126</v>
      </c>
    </row>
    <row r="512" s="2" customFormat="1" ht="6.96" customHeight="1">
      <c r="A512" s="38"/>
      <c r="B512" s="66"/>
      <c r="C512" s="67"/>
      <c r="D512" s="67"/>
      <c r="E512" s="67"/>
      <c r="F512" s="67"/>
      <c r="G512" s="67"/>
      <c r="H512" s="67"/>
      <c r="I512" s="67"/>
      <c r="J512" s="67"/>
      <c r="K512" s="67"/>
      <c r="L512" s="44"/>
      <c r="M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</row>
  </sheetData>
  <sheetProtection sheet="1" autoFilter="0" formatColumns="0" formatRows="0" objects="1" scenarios="1" spinCount="100000" saltValue="GeD2ZJRRl7p2ixS+i5xQ1KB3eoecWg/GtFwow9sd8KG7GZ3n/aJfs0b6oba1W1wSb1hrkpoBJtmXWFgklu3e0g==" hashValue="NqApA3Z14qocX+LYVYmzYp3IZlGuWGzYcJ4fVWN7exkEXXOlIWaxuF7qwf/jmRM+E2fl003vVxX69HXEcVFh+w==" algorithmName="SHA-512" password="FBEC"/>
  <autoFilter ref="C128:K51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3" r:id="rId1" display="https://podminky.urs.cz/item/CS_URS_2025_01/113106151"/>
    <hyperlink ref="F137" r:id="rId2" display="https://podminky.urs.cz/item/CS_URS_2025_01/131213701"/>
    <hyperlink ref="F141" r:id="rId3" display="https://podminky.urs.cz/item/CS_URS_2025_01/162751117"/>
    <hyperlink ref="F143" r:id="rId4" display="https://podminky.urs.cz/item/CS_URS_2025_01/162751119"/>
    <hyperlink ref="F146" r:id="rId5" display="https://podminky.urs.cz/item/CS_URS_2025_01/167151101"/>
    <hyperlink ref="F148" r:id="rId6" display="https://podminky.urs.cz/item/CS_URS_2025_01/171151112"/>
    <hyperlink ref="F154" r:id="rId7" display="https://podminky.urs.cz/item/CS_URS_2025_01/171201231"/>
    <hyperlink ref="F157" r:id="rId8" display="https://podminky.urs.cz/item/CS_URS_2025_01/184818233"/>
    <hyperlink ref="F160" r:id="rId9" display="https://podminky.urs.cz/item/CS_URS_2025_01/275313711"/>
    <hyperlink ref="F165" r:id="rId10" display="https://podminky.urs.cz/item/CS_URS_2025_01/591111111"/>
    <hyperlink ref="F173" r:id="rId11" display="https://podminky.urs.cz/item/CS_URS_2025_01/953946131"/>
    <hyperlink ref="F188" r:id="rId12" display="https://podminky.urs.cz/item/CS_URS_2025_01/953961115"/>
    <hyperlink ref="F192" r:id="rId13" display="https://podminky.urs.cz/item/CS_URS_2025_01/953965141"/>
    <hyperlink ref="F196" r:id="rId14" display="https://podminky.urs.cz/item/CS_URS_2025_01/979071111"/>
    <hyperlink ref="F201" r:id="rId15" display="https://podminky.urs.cz/item/CS_URS_2025_01/997221571"/>
    <hyperlink ref="F204" r:id="rId16" display="https://podminky.urs.cz/item/CS_URS_2025_01/997221579"/>
    <hyperlink ref="F207" r:id="rId17" display="https://podminky.urs.cz/item/CS_URS_2025_01/997221612"/>
    <hyperlink ref="F210" r:id="rId18" display="https://podminky.urs.cz/item/CS_URS_2025_01/998018001"/>
    <hyperlink ref="F213" r:id="rId19" display="https://podminky.urs.cz/item/CS_URS_2025_01/998229112"/>
    <hyperlink ref="F222" r:id="rId20" display="https://podminky.urs.cz/item/CS_URS_2025_01/998712311"/>
    <hyperlink ref="F227" r:id="rId21" display="https://podminky.urs.cz/item/CS_URS_2025_01/762952014"/>
    <hyperlink ref="F234" r:id="rId22" display="https://podminky.urs.cz/item/CS_URS_2025_01/762953002"/>
    <hyperlink ref="F239" r:id="rId23" display="https://podminky.urs.cz/item/CS_URS_2025_01/998762121"/>
    <hyperlink ref="F244" r:id="rId24" display="https://podminky.urs.cz/item/CS_URS_2025_01/766412234"/>
    <hyperlink ref="F251" r:id="rId25" display="https://podminky.urs.cz/item/CS_URS_2025_01/998766121"/>
    <hyperlink ref="F256" r:id="rId26" display="https://podminky.urs.cz/item/CS_URS_2025_01/767995101"/>
    <hyperlink ref="F273" r:id="rId27" display="https://podminky.urs.cz/item/CS_URS_2025_01/767995102"/>
    <hyperlink ref="F296" r:id="rId28" display="https://podminky.urs.cz/item/CS_URS_2025_01/767995111"/>
    <hyperlink ref="F308" r:id="rId29" display="https://podminky.urs.cz/item/CS_URS_2025_01/767995112"/>
    <hyperlink ref="F359" r:id="rId30" display="https://podminky.urs.cz/item/CS_URS_2025_01/767995113"/>
    <hyperlink ref="F380" r:id="rId31" display="https://podminky.urs.cz/item/CS_URS_2025_01/767995114"/>
    <hyperlink ref="F397" r:id="rId32" display="https://podminky.urs.cz/item/CS_URS_2025_01/767995115"/>
    <hyperlink ref="F426" r:id="rId33" display="https://podminky.urs.cz/item/CS_URS_2025_01/767995116"/>
    <hyperlink ref="F457" r:id="rId34" display="https://podminky.urs.cz/item/CS_URS_2025_01/767995117"/>
    <hyperlink ref="F495" r:id="rId35" display="https://podminky.urs.cz/item/CS_URS_2025_01/998767121"/>
    <hyperlink ref="F501" r:id="rId36" display="https://podminky.urs.cz/item/CS_URS_2025_01/783301311"/>
    <hyperlink ref="F505" r:id="rId37" display="https://podminky.urs.cz/item/CS_URS_2025_01/783344201"/>
    <hyperlink ref="F509" r:id="rId38" display="https://podminky.urs.cz/item/CS_URS_2025_01/78334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VENKOVNÍ SCÉNA TOULOVCOVO NÁMĚSTÍ, LITOMYŠL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602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ROUND((SUM(BE117:BE141)),  2)</f>
        <v>0</v>
      </c>
      <c r="G33" s="38"/>
      <c r="H33" s="38"/>
      <c r="I33" s="155">
        <v>0.20999999999999999</v>
      </c>
      <c r="J33" s="154">
        <f>ROUND(((SUM(BE117:BE141))*I33),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ROUND((SUM(BF117:BF141)),  2)</f>
        <v>0</v>
      </c>
      <c r="G34" s="38"/>
      <c r="H34" s="38"/>
      <c r="I34" s="155">
        <v>0.12</v>
      </c>
      <c r="J34" s="154">
        <f>ROUND(((SUM(BF117:BF141))*I34),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ROUND((SUM(BH117:BH141)),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VENKOVNÍ SCÉNA TOULOVCOVO NÁMĚSTÍ, LITOMYŠL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a ostatní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LITOMYŠL, BŘÍ ŠŤASTNÝCH 1000 LITOMYŠL 570 20</v>
      </c>
      <c r="G91" s="40"/>
      <c r="H91" s="40"/>
      <c r="I91" s="32" t="s">
        <v>30</v>
      </c>
      <c r="J91" s="36" t="str">
        <f>E21</f>
        <v>BURIAN-KŘIVINKA ARCHITECTS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Mgr. Martina Věženská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603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VENKOVNÍ SCÉNA TOULOVCOVO NÁMĚSTÍ, LITOMYŠL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- Vedlejší a ostatní náklady stavby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LITOMYŠL</v>
      </c>
      <c r="G111" s="40"/>
      <c r="H111" s="40"/>
      <c r="I111" s="32" t="s">
        <v>22</v>
      </c>
      <c r="J111" s="79" t="str">
        <f>IF(J12="","",J12)</f>
        <v>21. 6. 2025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MĚSTO LITOMYŠL, BŘÍ ŠŤASTNÝCH 1000 LITOMYŠL 570 20</v>
      </c>
      <c r="G113" s="40"/>
      <c r="H113" s="40"/>
      <c r="I113" s="32" t="s">
        <v>30</v>
      </c>
      <c r="J113" s="36" t="str">
        <f>E21</f>
        <v>BURIAN-KŘIVINKA ARCHITECTS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Mgr. Martina Věženská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112</v>
      </c>
      <c r="D116" s="194" t="s">
        <v>61</v>
      </c>
      <c r="E116" s="194" t="s">
        <v>57</v>
      </c>
      <c r="F116" s="194" t="s">
        <v>58</v>
      </c>
      <c r="G116" s="194" t="s">
        <v>113</v>
      </c>
      <c r="H116" s="194" t="s">
        <v>114</v>
      </c>
      <c r="I116" s="194" t="s">
        <v>115</v>
      </c>
      <c r="J116" s="194" t="s">
        <v>95</v>
      </c>
      <c r="K116" s="195" t="s">
        <v>116</v>
      </c>
      <c r="L116" s="196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97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75</v>
      </c>
      <c r="E118" s="205" t="s">
        <v>87</v>
      </c>
      <c r="F118" s="205" t="s">
        <v>604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SUM(P119:P141)</f>
        <v>0</v>
      </c>
      <c r="Q118" s="210"/>
      <c r="R118" s="211">
        <f>SUM(R119:R141)</f>
        <v>0</v>
      </c>
      <c r="S118" s="210"/>
      <c r="T118" s="212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157</v>
      </c>
      <c r="AT118" s="214" t="s">
        <v>75</v>
      </c>
      <c r="AU118" s="214" t="s">
        <v>76</v>
      </c>
      <c r="AY118" s="213" t="s">
        <v>126</v>
      </c>
      <c r="BK118" s="215">
        <f>SUM(BK119:BK141)</f>
        <v>0</v>
      </c>
    </row>
    <row r="119" s="2" customFormat="1" ht="24.15" customHeight="1">
      <c r="A119" s="38"/>
      <c r="B119" s="39"/>
      <c r="C119" s="218" t="s">
        <v>84</v>
      </c>
      <c r="D119" s="218" t="s">
        <v>128</v>
      </c>
      <c r="E119" s="219" t="s">
        <v>605</v>
      </c>
      <c r="F119" s="220" t="s">
        <v>606</v>
      </c>
      <c r="G119" s="221" t="s">
        <v>284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41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607</v>
      </c>
      <c r="AT119" s="229" t="s">
        <v>128</v>
      </c>
      <c r="AU119" s="229" t="s">
        <v>84</v>
      </c>
      <c r="AY119" s="17" t="s">
        <v>126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84</v>
      </c>
      <c r="BK119" s="230">
        <f>ROUND(I119*H119,2)</f>
        <v>0</v>
      </c>
      <c r="BL119" s="17" t="s">
        <v>607</v>
      </c>
      <c r="BM119" s="229" t="s">
        <v>608</v>
      </c>
    </row>
    <row r="120" s="2" customFormat="1">
      <c r="A120" s="38"/>
      <c r="B120" s="39"/>
      <c r="C120" s="40"/>
      <c r="D120" s="238" t="s">
        <v>226</v>
      </c>
      <c r="E120" s="40"/>
      <c r="F120" s="279" t="s">
        <v>609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226</v>
      </c>
      <c r="AU120" s="17" t="s">
        <v>84</v>
      </c>
    </row>
    <row r="121" s="2" customFormat="1" ht="16.5" customHeight="1">
      <c r="A121" s="38"/>
      <c r="B121" s="39"/>
      <c r="C121" s="218" t="s">
        <v>86</v>
      </c>
      <c r="D121" s="218" t="s">
        <v>128</v>
      </c>
      <c r="E121" s="219" t="s">
        <v>610</v>
      </c>
      <c r="F121" s="220" t="s">
        <v>611</v>
      </c>
      <c r="G121" s="221" t="s">
        <v>284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607</v>
      </c>
      <c r="AT121" s="229" t="s">
        <v>128</v>
      </c>
      <c r="AU121" s="229" t="s">
        <v>84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607</v>
      </c>
      <c r="BM121" s="229" t="s">
        <v>612</v>
      </c>
    </row>
    <row r="122" s="2" customFormat="1">
      <c r="A122" s="38"/>
      <c r="B122" s="39"/>
      <c r="C122" s="40"/>
      <c r="D122" s="238" t="s">
        <v>226</v>
      </c>
      <c r="E122" s="40"/>
      <c r="F122" s="279" t="s">
        <v>613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226</v>
      </c>
      <c r="AU122" s="17" t="s">
        <v>84</v>
      </c>
    </row>
    <row r="123" s="2" customFormat="1" ht="24.15" customHeight="1">
      <c r="A123" s="38"/>
      <c r="B123" s="39"/>
      <c r="C123" s="218" t="s">
        <v>147</v>
      </c>
      <c r="D123" s="218" t="s">
        <v>128</v>
      </c>
      <c r="E123" s="219" t="s">
        <v>614</v>
      </c>
      <c r="F123" s="220" t="s">
        <v>615</v>
      </c>
      <c r="G123" s="221" t="s">
        <v>284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607</v>
      </c>
      <c r="AT123" s="229" t="s">
        <v>128</v>
      </c>
      <c r="AU123" s="229" t="s">
        <v>84</v>
      </c>
      <c r="AY123" s="17" t="s">
        <v>126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607</v>
      </c>
      <c r="BM123" s="229" t="s">
        <v>616</v>
      </c>
    </row>
    <row r="124" s="2" customFormat="1">
      <c r="A124" s="38"/>
      <c r="B124" s="39"/>
      <c r="C124" s="40"/>
      <c r="D124" s="238" t="s">
        <v>226</v>
      </c>
      <c r="E124" s="40"/>
      <c r="F124" s="279" t="s">
        <v>617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226</v>
      </c>
      <c r="AU124" s="17" t="s">
        <v>84</v>
      </c>
    </row>
    <row r="125" s="2" customFormat="1" ht="21.75" customHeight="1">
      <c r="A125" s="38"/>
      <c r="B125" s="39"/>
      <c r="C125" s="218" t="s">
        <v>133</v>
      </c>
      <c r="D125" s="218" t="s">
        <v>128</v>
      </c>
      <c r="E125" s="219" t="s">
        <v>618</v>
      </c>
      <c r="F125" s="220" t="s">
        <v>619</v>
      </c>
      <c r="G125" s="221" t="s">
        <v>284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607</v>
      </c>
      <c r="AT125" s="229" t="s">
        <v>128</v>
      </c>
      <c r="AU125" s="229" t="s">
        <v>84</v>
      </c>
      <c r="AY125" s="17" t="s">
        <v>126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607</v>
      </c>
      <c r="BM125" s="229" t="s">
        <v>620</v>
      </c>
    </row>
    <row r="126" s="2" customFormat="1">
      <c r="A126" s="38"/>
      <c r="B126" s="39"/>
      <c r="C126" s="40"/>
      <c r="D126" s="238" t="s">
        <v>226</v>
      </c>
      <c r="E126" s="40"/>
      <c r="F126" s="279" t="s">
        <v>621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226</v>
      </c>
      <c r="AU126" s="17" t="s">
        <v>84</v>
      </c>
    </row>
    <row r="127" s="2" customFormat="1" ht="16.5" customHeight="1">
      <c r="A127" s="38"/>
      <c r="B127" s="39"/>
      <c r="C127" s="218" t="s">
        <v>157</v>
      </c>
      <c r="D127" s="218" t="s">
        <v>128</v>
      </c>
      <c r="E127" s="219" t="s">
        <v>622</v>
      </c>
      <c r="F127" s="220" t="s">
        <v>623</v>
      </c>
      <c r="G127" s="221" t="s">
        <v>284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607</v>
      </c>
      <c r="AT127" s="229" t="s">
        <v>128</v>
      </c>
      <c r="AU127" s="229" t="s">
        <v>84</v>
      </c>
      <c r="AY127" s="17" t="s">
        <v>126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607</v>
      </c>
      <c r="BM127" s="229" t="s">
        <v>624</v>
      </c>
    </row>
    <row r="128" s="2" customFormat="1">
      <c r="A128" s="38"/>
      <c r="B128" s="39"/>
      <c r="C128" s="40"/>
      <c r="D128" s="238" t="s">
        <v>226</v>
      </c>
      <c r="E128" s="40"/>
      <c r="F128" s="279" t="s">
        <v>625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226</v>
      </c>
      <c r="AU128" s="17" t="s">
        <v>84</v>
      </c>
    </row>
    <row r="129" s="2" customFormat="1" ht="16.5" customHeight="1">
      <c r="A129" s="38"/>
      <c r="B129" s="39"/>
      <c r="C129" s="218" t="s">
        <v>162</v>
      </c>
      <c r="D129" s="218" t="s">
        <v>128</v>
      </c>
      <c r="E129" s="219" t="s">
        <v>626</v>
      </c>
      <c r="F129" s="220" t="s">
        <v>627</v>
      </c>
      <c r="G129" s="221" t="s">
        <v>284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607</v>
      </c>
      <c r="AT129" s="229" t="s">
        <v>128</v>
      </c>
      <c r="AU129" s="229" t="s">
        <v>84</v>
      </c>
      <c r="AY129" s="17" t="s">
        <v>126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607</v>
      </c>
      <c r="BM129" s="229" t="s">
        <v>628</v>
      </c>
    </row>
    <row r="130" s="2" customFormat="1">
      <c r="A130" s="38"/>
      <c r="B130" s="39"/>
      <c r="C130" s="40"/>
      <c r="D130" s="238" t="s">
        <v>226</v>
      </c>
      <c r="E130" s="40"/>
      <c r="F130" s="279" t="s">
        <v>629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226</v>
      </c>
      <c r="AU130" s="17" t="s">
        <v>84</v>
      </c>
    </row>
    <row r="131" s="2" customFormat="1" ht="16.5" customHeight="1">
      <c r="A131" s="38"/>
      <c r="B131" s="39"/>
      <c r="C131" s="218" t="s">
        <v>169</v>
      </c>
      <c r="D131" s="218" t="s">
        <v>128</v>
      </c>
      <c r="E131" s="219" t="s">
        <v>630</v>
      </c>
      <c r="F131" s="220" t="s">
        <v>631</v>
      </c>
      <c r="G131" s="221" t="s">
        <v>284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607</v>
      </c>
      <c r="AT131" s="229" t="s">
        <v>128</v>
      </c>
      <c r="AU131" s="229" t="s">
        <v>84</v>
      </c>
      <c r="AY131" s="17" t="s">
        <v>126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607</v>
      </c>
      <c r="BM131" s="229" t="s">
        <v>632</v>
      </c>
    </row>
    <row r="132" s="2" customFormat="1">
      <c r="A132" s="38"/>
      <c r="B132" s="39"/>
      <c r="C132" s="40"/>
      <c r="D132" s="238" t="s">
        <v>226</v>
      </c>
      <c r="E132" s="40"/>
      <c r="F132" s="279" t="s">
        <v>633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226</v>
      </c>
      <c r="AU132" s="17" t="s">
        <v>84</v>
      </c>
    </row>
    <row r="133" s="2" customFormat="1" ht="16.5" customHeight="1">
      <c r="A133" s="38"/>
      <c r="B133" s="39"/>
      <c r="C133" s="218" t="s">
        <v>174</v>
      </c>
      <c r="D133" s="218" t="s">
        <v>128</v>
      </c>
      <c r="E133" s="219" t="s">
        <v>634</v>
      </c>
      <c r="F133" s="220" t="s">
        <v>635</v>
      </c>
      <c r="G133" s="221" t="s">
        <v>284</v>
      </c>
      <c r="H133" s="222">
        <v>1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607</v>
      </c>
      <c r="AT133" s="229" t="s">
        <v>128</v>
      </c>
      <c r="AU133" s="229" t="s">
        <v>84</v>
      </c>
      <c r="AY133" s="17" t="s">
        <v>126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607</v>
      </c>
      <c r="BM133" s="229" t="s">
        <v>636</v>
      </c>
    </row>
    <row r="134" s="2" customFormat="1">
      <c r="A134" s="38"/>
      <c r="B134" s="39"/>
      <c r="C134" s="40"/>
      <c r="D134" s="231" t="s">
        <v>135</v>
      </c>
      <c r="E134" s="40"/>
      <c r="F134" s="232" t="s">
        <v>637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84</v>
      </c>
    </row>
    <row r="135" s="2" customFormat="1" ht="24.15" customHeight="1">
      <c r="A135" s="38"/>
      <c r="B135" s="39"/>
      <c r="C135" s="218" t="s">
        <v>182</v>
      </c>
      <c r="D135" s="218" t="s">
        <v>128</v>
      </c>
      <c r="E135" s="219" t="s">
        <v>638</v>
      </c>
      <c r="F135" s="220" t="s">
        <v>639</v>
      </c>
      <c r="G135" s="221" t="s">
        <v>284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607</v>
      </c>
      <c r="AT135" s="229" t="s">
        <v>128</v>
      </c>
      <c r="AU135" s="229" t="s">
        <v>84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607</v>
      </c>
      <c r="BM135" s="229" t="s">
        <v>640</v>
      </c>
    </row>
    <row r="136" s="2" customFormat="1" ht="16.5" customHeight="1">
      <c r="A136" s="38"/>
      <c r="B136" s="39"/>
      <c r="C136" s="218" t="s">
        <v>189</v>
      </c>
      <c r="D136" s="218" t="s">
        <v>128</v>
      </c>
      <c r="E136" s="219" t="s">
        <v>641</v>
      </c>
      <c r="F136" s="220" t="s">
        <v>642</v>
      </c>
      <c r="G136" s="221" t="s">
        <v>284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607</v>
      </c>
      <c r="AT136" s="229" t="s">
        <v>128</v>
      </c>
      <c r="AU136" s="229" t="s">
        <v>84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607</v>
      </c>
      <c r="BM136" s="229" t="s">
        <v>643</v>
      </c>
    </row>
    <row r="137" s="2" customFormat="1">
      <c r="A137" s="38"/>
      <c r="B137" s="39"/>
      <c r="C137" s="40"/>
      <c r="D137" s="238" t="s">
        <v>226</v>
      </c>
      <c r="E137" s="40"/>
      <c r="F137" s="279" t="s">
        <v>644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226</v>
      </c>
      <c r="AU137" s="17" t="s">
        <v>84</v>
      </c>
    </row>
    <row r="138" s="2" customFormat="1" ht="16.5" customHeight="1">
      <c r="A138" s="38"/>
      <c r="B138" s="39"/>
      <c r="C138" s="218" t="s">
        <v>195</v>
      </c>
      <c r="D138" s="218" t="s">
        <v>128</v>
      </c>
      <c r="E138" s="219" t="s">
        <v>645</v>
      </c>
      <c r="F138" s="220" t="s">
        <v>646</v>
      </c>
      <c r="G138" s="221" t="s">
        <v>284</v>
      </c>
      <c r="H138" s="222">
        <v>1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607</v>
      </c>
      <c r="AT138" s="229" t="s">
        <v>128</v>
      </c>
      <c r="AU138" s="229" t="s">
        <v>84</v>
      </c>
      <c r="AY138" s="17" t="s">
        <v>126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607</v>
      </c>
      <c r="BM138" s="229" t="s">
        <v>647</v>
      </c>
    </row>
    <row r="139" s="2" customFormat="1">
      <c r="A139" s="38"/>
      <c r="B139" s="39"/>
      <c r="C139" s="40"/>
      <c r="D139" s="231" t="s">
        <v>135</v>
      </c>
      <c r="E139" s="40"/>
      <c r="F139" s="232" t="s">
        <v>648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84</v>
      </c>
    </row>
    <row r="140" s="2" customFormat="1" ht="24.15" customHeight="1">
      <c r="A140" s="38"/>
      <c r="B140" s="39"/>
      <c r="C140" s="218" t="s">
        <v>8</v>
      </c>
      <c r="D140" s="218" t="s">
        <v>128</v>
      </c>
      <c r="E140" s="219" t="s">
        <v>649</v>
      </c>
      <c r="F140" s="220" t="s">
        <v>650</v>
      </c>
      <c r="G140" s="221" t="s">
        <v>284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607</v>
      </c>
      <c r="AT140" s="229" t="s">
        <v>128</v>
      </c>
      <c r="AU140" s="229" t="s">
        <v>84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607</v>
      </c>
      <c r="BM140" s="229" t="s">
        <v>651</v>
      </c>
    </row>
    <row r="141" s="2" customFormat="1">
      <c r="A141" s="38"/>
      <c r="B141" s="39"/>
      <c r="C141" s="40"/>
      <c r="D141" s="238" t="s">
        <v>226</v>
      </c>
      <c r="E141" s="40"/>
      <c r="F141" s="279" t="s">
        <v>652</v>
      </c>
      <c r="G141" s="40"/>
      <c r="H141" s="40"/>
      <c r="I141" s="233"/>
      <c r="J141" s="40"/>
      <c r="K141" s="40"/>
      <c r="L141" s="44"/>
      <c r="M141" s="284"/>
      <c r="N141" s="285"/>
      <c r="O141" s="286"/>
      <c r="P141" s="286"/>
      <c r="Q141" s="286"/>
      <c r="R141" s="286"/>
      <c r="S141" s="286"/>
      <c r="T141" s="287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226</v>
      </c>
      <c r="AU141" s="17" t="s">
        <v>84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u/QWYmcKDmBkJrbFcg+9vL8zSRc9OU/Xg8POSXx8Rv0Ljeru7PGitiv9YY8xcoQxruTmYcRBe4YnhdUeoZkHwg==" hashValue="d9TSmpvv1UB7igwPhBCsveBtZNAZtpyztaKpJLjsVhjfv5PA1k8KhHVXTw0xSsiXuzkpvQP6EsEG2jXhG6m3LQ==" algorithmName="SHA-512" password="FBEC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34" r:id="rId1" display="https://podminky.urs.cz/item/CS_URS_2025_01/034103000"/>
    <hyperlink ref="F139" r:id="rId2" display="https://podminky.urs.cz/item/CS_URS_2025_01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DESKTOP-RBAEJ1B\Uživatel</dc:creator>
  <cp:lastModifiedBy>DESKTOP-RBAEJ1B\Uživatel</cp:lastModifiedBy>
  <dcterms:created xsi:type="dcterms:W3CDTF">2025-06-22T17:31:19Z</dcterms:created>
  <dcterms:modified xsi:type="dcterms:W3CDTF">2025-06-22T17:31:32Z</dcterms:modified>
</cp:coreProperties>
</file>