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1 - Bourané konstrukce" sheetId="2" r:id="rId2"/>
    <sheet name="01.2 - Nové konstrukce" sheetId="3" r:id="rId3"/>
    <sheet name="01.3 - Výrobky" sheetId="4" r:id="rId4"/>
    <sheet name="IO01 - Přípojky vody a ka..." sheetId="5" r:id="rId5"/>
    <sheet name="SO01.4a - Elektrické vytá..." sheetId="6" r:id="rId6"/>
    <sheet name="SO01.4c - Vzduchotechnika" sheetId="7" r:id="rId7"/>
    <sheet name="So01.4d - Měření a regulace" sheetId="8" r:id="rId8"/>
    <sheet name="SO01.4e - Zařízení zdravo..." sheetId="9" r:id="rId9"/>
    <sheet name="SO01.4f - Zařízení silnop..." sheetId="10" r:id="rId10"/>
    <sheet name="SO01.4g - Zařízení slabop..." sheetId="11" r:id="rId11"/>
    <sheet name="03 - VRN" sheetId="12" r:id="rId12"/>
    <sheet name="Seznam figur" sheetId="13" r:id="rId13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'01.1 - Bourané konstrukce'!$C$136:$K$548</definedName>
    <definedName name="_xlnm.Print_Area" localSheetId="1">'01.1 - Bourané konstrukce'!$C$4:$J$76,'01.1 - Bourané konstrukce'!$C$82:$J$114,'01.1 - Bourané konstrukce'!$C$120:$K$548</definedName>
    <definedName name="_xlnm.Print_Titles" localSheetId="1">'01.1 - Bourané konstrukce'!$136:$136</definedName>
    <definedName name="_xlnm._FilterDatabase" localSheetId="2" hidden="1">'01.2 - Nové konstrukce'!$C$146:$K$2513</definedName>
    <definedName name="_xlnm.Print_Area" localSheetId="2">'01.2 - Nové konstrukce'!$C$4:$J$76,'01.2 - Nové konstrukce'!$C$82:$J$124,'01.2 - Nové konstrukce'!$C$130:$K$2513</definedName>
    <definedName name="_xlnm.Print_Titles" localSheetId="2">'01.2 - Nové konstrukce'!$146:$146</definedName>
    <definedName name="_xlnm._FilterDatabase" localSheetId="3" hidden="1">'01.3 - Výrobky'!$C$129:$K$304</definedName>
    <definedName name="_xlnm.Print_Area" localSheetId="3">'01.3 - Výrobky'!$C$4:$J$76,'01.3 - Výrobky'!$C$82:$J$107,'01.3 - Výrobky'!$C$113:$K$304</definedName>
    <definedName name="_xlnm.Print_Titles" localSheetId="3">'01.3 - Výrobky'!$129:$129</definedName>
    <definedName name="_xlnm._FilterDatabase" localSheetId="4" hidden="1">'IO01 - Přípojky vody a ka...'!$C$128:$K$174</definedName>
    <definedName name="_xlnm.Print_Area" localSheetId="4">'IO01 - Přípojky vody a ka...'!$C$4:$J$76,'IO01 - Přípojky vody a ka...'!$C$82:$J$106,'IO01 - Přípojky vody a ka...'!$C$112:$K$174</definedName>
    <definedName name="_xlnm.Print_Titles" localSheetId="4">'IO01 - Přípojky vody a ka...'!$128:$128</definedName>
    <definedName name="_xlnm._FilterDatabase" localSheetId="5" hidden="1">'SO01.4a - Elektrické vytá...'!$C$127:$K$174</definedName>
    <definedName name="_xlnm.Print_Area" localSheetId="5">'SO01.4a - Elektrické vytá...'!$C$4:$J$76,'SO01.4a - Elektrické vytá...'!$C$82:$J$105,'SO01.4a - Elektrické vytá...'!$C$111:$K$174</definedName>
    <definedName name="_xlnm.Print_Titles" localSheetId="5">'SO01.4a - Elektrické vytá...'!$127:$127</definedName>
    <definedName name="_xlnm._FilterDatabase" localSheetId="6" hidden="1">'SO01.4c - Vzduchotechnika'!$C$131:$K$286</definedName>
    <definedName name="_xlnm.Print_Area" localSheetId="6">'SO01.4c - Vzduchotechnika'!$C$4:$J$76,'SO01.4c - Vzduchotechnika'!$C$82:$J$109,'SO01.4c - Vzduchotechnika'!$C$115:$K$286</definedName>
    <definedName name="_xlnm.Print_Titles" localSheetId="6">'SO01.4c - Vzduchotechnika'!$131:$131</definedName>
    <definedName name="_xlnm._FilterDatabase" localSheetId="7" hidden="1">'So01.4d - Měření a regulace'!$C$131:$K$235</definedName>
    <definedName name="_xlnm.Print_Area" localSheetId="7">'So01.4d - Měření a regulace'!$C$4:$J$76,'So01.4d - Měření a regulace'!$C$82:$J$109,'So01.4d - Měření a regulace'!$C$115:$K$235</definedName>
    <definedName name="_xlnm.Print_Titles" localSheetId="7">'So01.4d - Měření a regulace'!$131:$131</definedName>
    <definedName name="_xlnm._FilterDatabase" localSheetId="8" hidden="1">'SO01.4e - Zařízení zdravo...'!$C$131:$K$314</definedName>
    <definedName name="_xlnm.Print_Area" localSheetId="8">'SO01.4e - Zařízení zdravo...'!$C$4:$J$76,'SO01.4e - Zařízení zdravo...'!$C$82:$J$109,'SO01.4e - Zařízení zdravo...'!$C$115:$K$314</definedName>
    <definedName name="_xlnm.Print_Titles" localSheetId="8">'SO01.4e - Zařízení zdravo...'!$131:$131</definedName>
    <definedName name="_xlnm._FilterDatabase" localSheetId="9" hidden="1">'SO01.4f - Zařízení silnop...'!$C$130:$K$256</definedName>
    <definedName name="_xlnm.Print_Area" localSheetId="9">'SO01.4f - Zařízení silnop...'!$C$4:$J$76,'SO01.4f - Zařízení silnop...'!$C$82:$J$108,'SO01.4f - Zařízení silnop...'!$C$114:$K$256</definedName>
    <definedName name="_xlnm.Print_Titles" localSheetId="9">'SO01.4f - Zařízení silnop...'!$130:$130</definedName>
    <definedName name="_xlnm._FilterDatabase" localSheetId="10" hidden="1">'SO01.4g - Zařízení slabop...'!$C$131:$K$243</definedName>
    <definedName name="_xlnm.Print_Area" localSheetId="10">'SO01.4g - Zařízení slabop...'!$C$4:$J$76,'SO01.4g - Zařízení slabop...'!$C$82:$J$109,'SO01.4g - Zařízení slabop...'!$C$115:$K$243</definedName>
    <definedName name="_xlnm.Print_Titles" localSheetId="10">'SO01.4g - Zařízení slabop...'!$131:$131</definedName>
    <definedName name="_xlnm._FilterDatabase" localSheetId="11" hidden="1">'03 - VRN'!$C$120:$K$132</definedName>
    <definedName name="_xlnm.Print_Area" localSheetId="11">'03 - VRN'!$C$4:$J$76,'03 - VRN'!$C$82:$J$100,'03 - VRN'!$C$106:$K$132</definedName>
    <definedName name="_xlnm.Print_Titles" localSheetId="11">'03 - VRN'!$120:$120</definedName>
    <definedName name="_xlnm.Print_Area" localSheetId="12">'Seznam figur'!$C$4:$G$667</definedName>
    <definedName name="_xlnm.Print_Titles" localSheetId="12">'Seznam figur'!$9:$9</definedName>
  </definedNames>
  <calcPr/>
</workbook>
</file>

<file path=xl/calcChain.xml><?xml version="1.0" encoding="utf-8"?>
<calcChain xmlns="http://schemas.openxmlformats.org/spreadsheetml/2006/main">
  <c i="13" l="1" r="D7"/>
  <c i="12" r="J39"/>
  <c r="J38"/>
  <c i="1" r="AY108"/>
  <c i="12" r="J37"/>
  <c i="1" r="AX108"/>
  <c i="12"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91"/>
  <c r="E7"/>
  <c r="E109"/>
  <c i="11" r="J41"/>
  <c r="J40"/>
  <c i="1" r="AY107"/>
  <c i="11" r="J39"/>
  <c i="1" r="AX107"/>
  <c i="11"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6"/>
  <c r="J95"/>
  <c r="F95"/>
  <c r="F93"/>
  <c r="E91"/>
  <c r="J22"/>
  <c r="E22"/>
  <c r="F96"/>
  <c r="J21"/>
  <c r="J16"/>
  <c r="J126"/>
  <c r="E7"/>
  <c r="E118"/>
  <c i="10" r="J41"/>
  <c r="J40"/>
  <c i="1" r="AY106"/>
  <c i="10" r="J39"/>
  <c i="1" r="AX106"/>
  <c i="10"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117"/>
  <c i="9" r="J41"/>
  <c r="J40"/>
  <c i="1" r="AY105"/>
  <c i="9" r="J39"/>
  <c i="1" r="AX105"/>
  <c i="9" r="BI314"/>
  <c r="BH314"/>
  <c r="BG314"/>
  <c r="BF314"/>
  <c r="T314"/>
  <c r="T313"/>
  <c r="R314"/>
  <c r="R313"/>
  <c r="P314"/>
  <c r="P313"/>
  <c r="BI312"/>
  <c r="BH312"/>
  <c r="BG312"/>
  <c r="BF312"/>
  <c r="T312"/>
  <c r="T311"/>
  <c r="R312"/>
  <c r="R311"/>
  <c r="P312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J129"/>
  <c r="J128"/>
  <c r="F128"/>
  <c r="F126"/>
  <c r="E124"/>
  <c r="J96"/>
  <c r="J95"/>
  <c r="F95"/>
  <c r="F93"/>
  <c r="E91"/>
  <c r="J22"/>
  <c r="E22"/>
  <c r="F129"/>
  <c r="J21"/>
  <c r="J16"/>
  <c r="J126"/>
  <c r="E7"/>
  <c r="E118"/>
  <c i="8" r="J41"/>
  <c r="J40"/>
  <c i="1" r="AY104"/>
  <c i="8" r="J39"/>
  <c i="1" r="AX104"/>
  <c i="8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6"/>
  <c r="J95"/>
  <c r="F95"/>
  <c r="F93"/>
  <c r="E91"/>
  <c r="J22"/>
  <c r="E22"/>
  <c r="F96"/>
  <c r="J21"/>
  <c r="J16"/>
  <c r="J126"/>
  <c r="E7"/>
  <c r="E118"/>
  <c i="7" r="J41"/>
  <c r="J40"/>
  <c i="1" r="AY103"/>
  <c i="7" r="J39"/>
  <c i="1" r="AX103"/>
  <c i="7"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6"/>
  <c r="J95"/>
  <c r="F95"/>
  <c r="F93"/>
  <c r="E91"/>
  <c r="J22"/>
  <c r="E22"/>
  <c r="F129"/>
  <c r="J21"/>
  <c r="J16"/>
  <c r="J93"/>
  <c r="E7"/>
  <c r="E85"/>
  <c i="6" r="J41"/>
  <c r="J40"/>
  <c i="1" r="AY102"/>
  <c i="6" r="J39"/>
  <c i="1" r="AX102"/>
  <c i="6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6"/>
  <c r="J95"/>
  <c r="F95"/>
  <c r="F93"/>
  <c r="E91"/>
  <c r="J22"/>
  <c r="E22"/>
  <c r="F96"/>
  <c r="J21"/>
  <c r="J16"/>
  <c r="J122"/>
  <c r="E7"/>
  <c r="E85"/>
  <c i="5" r="J41"/>
  <c r="J40"/>
  <c i="1" r="AY101"/>
  <c i="5" r="J39"/>
  <c i="1" r="AX101"/>
  <c i="5"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6"/>
  <c r="J95"/>
  <c r="F95"/>
  <c r="F93"/>
  <c r="E91"/>
  <c r="J22"/>
  <c r="E22"/>
  <c r="F96"/>
  <c r="J21"/>
  <c r="J16"/>
  <c r="J123"/>
  <c r="E7"/>
  <c r="E85"/>
  <c i="4" r="J41"/>
  <c r="J40"/>
  <c i="1" r="AY99"/>
  <c i="4" r="J39"/>
  <c i="1" r="AX99"/>
  <c i="4"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6"/>
  <c r="J95"/>
  <c r="F95"/>
  <c r="F93"/>
  <c r="E91"/>
  <c r="J22"/>
  <c r="E22"/>
  <c r="F127"/>
  <c r="J21"/>
  <c r="J16"/>
  <c r="J93"/>
  <c r="E7"/>
  <c r="E85"/>
  <c i="3" r="J41"/>
  <c r="J40"/>
  <c i="1" r="AY98"/>
  <c i="3" r="J39"/>
  <c i="1" r="AX98"/>
  <c i="3" r="BI2512"/>
  <c r="BH2512"/>
  <c r="BG2512"/>
  <c r="BF2512"/>
  <c r="T2512"/>
  <c r="T2511"/>
  <c r="R2512"/>
  <c r="R2511"/>
  <c r="P2512"/>
  <c r="P2511"/>
  <c r="BI2505"/>
  <c r="BH2505"/>
  <c r="BG2505"/>
  <c r="BF2505"/>
  <c r="T2505"/>
  <c r="R2505"/>
  <c r="P2505"/>
  <c r="BI2504"/>
  <c r="BH2504"/>
  <c r="BG2504"/>
  <c r="BF2504"/>
  <c r="T2504"/>
  <c r="R2504"/>
  <c r="P2504"/>
  <c r="BI2503"/>
  <c r="BH2503"/>
  <c r="BG2503"/>
  <c r="BF2503"/>
  <c r="T2503"/>
  <c r="R2503"/>
  <c r="P2503"/>
  <c r="BI2495"/>
  <c r="BH2495"/>
  <c r="BG2495"/>
  <c r="BF2495"/>
  <c r="T2495"/>
  <c r="R2495"/>
  <c r="P2495"/>
  <c r="BI2486"/>
  <c r="BH2486"/>
  <c r="BG2486"/>
  <c r="BF2486"/>
  <c r="T2486"/>
  <c r="R2486"/>
  <c r="P2486"/>
  <c r="BI2479"/>
  <c r="BH2479"/>
  <c r="BG2479"/>
  <c r="BF2479"/>
  <c r="T2479"/>
  <c r="R2479"/>
  <c r="P2479"/>
  <c r="BI2460"/>
  <c r="BH2460"/>
  <c r="BG2460"/>
  <c r="BF2460"/>
  <c r="T2460"/>
  <c r="R2460"/>
  <c r="P2460"/>
  <c r="BI2441"/>
  <c r="BH2441"/>
  <c r="BG2441"/>
  <c r="BF2441"/>
  <c r="T2441"/>
  <c r="R2441"/>
  <c r="P2441"/>
  <c r="BI2422"/>
  <c r="BH2422"/>
  <c r="BG2422"/>
  <c r="BF2422"/>
  <c r="T2422"/>
  <c r="R2422"/>
  <c r="P2422"/>
  <c r="BI2393"/>
  <c r="BH2393"/>
  <c r="BG2393"/>
  <c r="BF2393"/>
  <c r="T2393"/>
  <c r="R2393"/>
  <c r="P2393"/>
  <c r="BI2374"/>
  <c r="BH2374"/>
  <c r="BG2374"/>
  <c r="BF2374"/>
  <c r="T2374"/>
  <c r="R2374"/>
  <c r="P2374"/>
  <c r="BI2349"/>
  <c r="BH2349"/>
  <c r="BG2349"/>
  <c r="BF2349"/>
  <c r="T2349"/>
  <c r="R2349"/>
  <c r="P2349"/>
  <c r="BI2348"/>
  <c r="BH2348"/>
  <c r="BG2348"/>
  <c r="BF2348"/>
  <c r="T2348"/>
  <c r="R2348"/>
  <c r="P2348"/>
  <c r="BI2329"/>
  <c r="BH2329"/>
  <c r="BG2329"/>
  <c r="BF2329"/>
  <c r="T2329"/>
  <c r="R2329"/>
  <c r="P2329"/>
  <c r="BI2322"/>
  <c r="BH2322"/>
  <c r="BG2322"/>
  <c r="BF2322"/>
  <c r="T2322"/>
  <c r="R2322"/>
  <c r="P2322"/>
  <c r="BI2316"/>
  <c r="BH2316"/>
  <c r="BG2316"/>
  <c r="BF2316"/>
  <c r="T2316"/>
  <c r="R2316"/>
  <c r="P2316"/>
  <c r="BI2294"/>
  <c r="BH2294"/>
  <c r="BG2294"/>
  <c r="BF2294"/>
  <c r="T2294"/>
  <c r="R2294"/>
  <c r="P2294"/>
  <c r="BI2292"/>
  <c r="BH2292"/>
  <c r="BG2292"/>
  <c r="BF2292"/>
  <c r="T2292"/>
  <c r="R2292"/>
  <c r="P2292"/>
  <c r="BI2291"/>
  <c r="BH2291"/>
  <c r="BG2291"/>
  <c r="BF2291"/>
  <c r="T2291"/>
  <c r="R2291"/>
  <c r="P2291"/>
  <c r="BI2284"/>
  <c r="BH2284"/>
  <c r="BG2284"/>
  <c r="BF2284"/>
  <c r="T2284"/>
  <c r="R2284"/>
  <c r="P2284"/>
  <c r="BI2278"/>
  <c r="BH2278"/>
  <c r="BG2278"/>
  <c r="BF2278"/>
  <c r="T2278"/>
  <c r="R2278"/>
  <c r="P2278"/>
  <c r="BI2272"/>
  <c r="BH2272"/>
  <c r="BG2272"/>
  <c r="BF2272"/>
  <c r="T2272"/>
  <c r="R2272"/>
  <c r="P2272"/>
  <c r="BI2266"/>
  <c r="BH2266"/>
  <c r="BG2266"/>
  <c r="BF2266"/>
  <c r="T2266"/>
  <c r="R2266"/>
  <c r="P2266"/>
  <c r="BI2260"/>
  <c r="BH2260"/>
  <c r="BG2260"/>
  <c r="BF2260"/>
  <c r="T2260"/>
  <c r="R2260"/>
  <c r="P2260"/>
  <c r="BI2258"/>
  <c r="BH2258"/>
  <c r="BG2258"/>
  <c r="BF2258"/>
  <c r="T2258"/>
  <c r="R2258"/>
  <c r="P2258"/>
  <c r="BI2257"/>
  <c r="BH2257"/>
  <c r="BG2257"/>
  <c r="BF2257"/>
  <c r="T2257"/>
  <c r="R2257"/>
  <c r="P2257"/>
  <c r="BI2239"/>
  <c r="BH2239"/>
  <c r="BG2239"/>
  <c r="BF2239"/>
  <c r="T2239"/>
  <c r="R2239"/>
  <c r="P2239"/>
  <c r="BI2237"/>
  <c r="BH2237"/>
  <c r="BG2237"/>
  <c r="BF2237"/>
  <c r="T2237"/>
  <c r="R2237"/>
  <c r="P2237"/>
  <c r="BI2236"/>
  <c r="BH2236"/>
  <c r="BG2236"/>
  <c r="BF2236"/>
  <c r="T2236"/>
  <c r="R2236"/>
  <c r="P2236"/>
  <c r="BI2213"/>
  <c r="BH2213"/>
  <c r="BG2213"/>
  <c r="BF2213"/>
  <c r="T2213"/>
  <c r="R2213"/>
  <c r="P2213"/>
  <c r="BI2211"/>
  <c r="BH2211"/>
  <c r="BG2211"/>
  <c r="BF2211"/>
  <c r="T2211"/>
  <c r="R2211"/>
  <c r="P2211"/>
  <c r="BI2209"/>
  <c r="BH2209"/>
  <c r="BG2209"/>
  <c r="BF2209"/>
  <c r="T2209"/>
  <c r="R2209"/>
  <c r="P2209"/>
  <c r="BI2207"/>
  <c r="BH2207"/>
  <c r="BG2207"/>
  <c r="BF2207"/>
  <c r="T2207"/>
  <c r="R2207"/>
  <c r="P2207"/>
  <c r="BI2205"/>
  <c r="BH2205"/>
  <c r="BG2205"/>
  <c r="BF2205"/>
  <c r="T2205"/>
  <c r="R2205"/>
  <c r="P2205"/>
  <c r="BI2203"/>
  <c r="BH2203"/>
  <c r="BG2203"/>
  <c r="BF2203"/>
  <c r="T2203"/>
  <c r="R2203"/>
  <c r="P2203"/>
  <c r="BI2202"/>
  <c r="BH2202"/>
  <c r="BG2202"/>
  <c r="BF2202"/>
  <c r="T2202"/>
  <c r="R2202"/>
  <c r="P2202"/>
  <c r="BI2201"/>
  <c r="BH2201"/>
  <c r="BG2201"/>
  <c r="BF2201"/>
  <c r="T2201"/>
  <c r="R2201"/>
  <c r="P2201"/>
  <c r="BI2178"/>
  <c r="BH2178"/>
  <c r="BG2178"/>
  <c r="BF2178"/>
  <c r="T2178"/>
  <c r="R2178"/>
  <c r="P2178"/>
  <c r="BI2160"/>
  <c r="BH2160"/>
  <c r="BG2160"/>
  <c r="BF2160"/>
  <c r="T2160"/>
  <c r="R2160"/>
  <c r="P2160"/>
  <c r="BI2142"/>
  <c r="BH2142"/>
  <c r="BG2142"/>
  <c r="BF2142"/>
  <c r="T2142"/>
  <c r="R2142"/>
  <c r="P2142"/>
  <c r="BI2124"/>
  <c r="BH2124"/>
  <c r="BG2124"/>
  <c r="BF2124"/>
  <c r="T2124"/>
  <c r="R2124"/>
  <c r="P2124"/>
  <c r="BI2106"/>
  <c r="BH2106"/>
  <c r="BG2106"/>
  <c r="BF2106"/>
  <c r="T2106"/>
  <c r="R2106"/>
  <c r="P2106"/>
  <c r="BI2104"/>
  <c r="BH2104"/>
  <c r="BG2104"/>
  <c r="BF2104"/>
  <c r="T2104"/>
  <c r="R2104"/>
  <c r="P2104"/>
  <c r="BI2103"/>
  <c r="BH2103"/>
  <c r="BG2103"/>
  <c r="BF2103"/>
  <c r="T2103"/>
  <c r="R2103"/>
  <c r="P2103"/>
  <c r="BI2101"/>
  <c r="BH2101"/>
  <c r="BG2101"/>
  <c r="BF2101"/>
  <c r="T2101"/>
  <c r="R2101"/>
  <c r="P2101"/>
  <c r="BI2086"/>
  <c r="BH2086"/>
  <c r="BG2086"/>
  <c r="BF2086"/>
  <c r="T2086"/>
  <c r="R2086"/>
  <c r="P2086"/>
  <c r="BI2084"/>
  <c r="BH2084"/>
  <c r="BG2084"/>
  <c r="BF2084"/>
  <c r="T2084"/>
  <c r="R2084"/>
  <c r="P2084"/>
  <c r="BI2083"/>
  <c r="BH2083"/>
  <c r="BG2083"/>
  <c r="BF2083"/>
  <c r="T2083"/>
  <c r="R2083"/>
  <c r="P2083"/>
  <c r="BI2075"/>
  <c r="BH2075"/>
  <c r="BG2075"/>
  <c r="BF2075"/>
  <c r="T2075"/>
  <c r="R2075"/>
  <c r="P2075"/>
  <c r="BI2069"/>
  <c r="BH2069"/>
  <c r="BG2069"/>
  <c r="BF2069"/>
  <c r="T2069"/>
  <c r="R2069"/>
  <c r="P2069"/>
  <c r="BI2063"/>
  <c r="BH2063"/>
  <c r="BG2063"/>
  <c r="BF2063"/>
  <c r="T2063"/>
  <c r="R2063"/>
  <c r="P2063"/>
  <c r="BI2057"/>
  <c r="BH2057"/>
  <c r="BG2057"/>
  <c r="BF2057"/>
  <c r="T2057"/>
  <c r="R2057"/>
  <c r="P2057"/>
  <c r="BI2055"/>
  <c r="BH2055"/>
  <c r="BG2055"/>
  <c r="BF2055"/>
  <c r="T2055"/>
  <c r="R2055"/>
  <c r="P2055"/>
  <c r="BI2053"/>
  <c r="BH2053"/>
  <c r="BG2053"/>
  <c r="BF2053"/>
  <c r="T2053"/>
  <c r="R2053"/>
  <c r="P2053"/>
  <c r="BI2052"/>
  <c r="BH2052"/>
  <c r="BG2052"/>
  <c r="BF2052"/>
  <c r="T2052"/>
  <c r="R2052"/>
  <c r="P2052"/>
  <c r="BI2047"/>
  <c r="BH2047"/>
  <c r="BG2047"/>
  <c r="BF2047"/>
  <c r="T2047"/>
  <c r="R2047"/>
  <c r="P2047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9"/>
  <c r="BH2039"/>
  <c r="BG2039"/>
  <c r="BF2039"/>
  <c r="T2039"/>
  <c r="R2039"/>
  <c r="P2039"/>
  <c r="BI2038"/>
  <c r="BH2038"/>
  <c r="BG2038"/>
  <c r="BF2038"/>
  <c r="T2038"/>
  <c r="R2038"/>
  <c r="P2038"/>
  <c r="BI2033"/>
  <c r="BH2033"/>
  <c r="BG2033"/>
  <c r="BF2033"/>
  <c r="T2033"/>
  <c r="R2033"/>
  <c r="P2033"/>
  <c r="BI2031"/>
  <c r="BH2031"/>
  <c r="BG2031"/>
  <c r="BF2031"/>
  <c r="T2031"/>
  <c r="R2031"/>
  <c r="P2031"/>
  <c r="BI2026"/>
  <c r="BH2026"/>
  <c r="BG2026"/>
  <c r="BF2026"/>
  <c r="T2026"/>
  <c r="R2026"/>
  <c r="P2026"/>
  <c r="BI2014"/>
  <c r="BH2014"/>
  <c r="BG2014"/>
  <c r="BF2014"/>
  <c r="T2014"/>
  <c r="R2014"/>
  <c r="P2014"/>
  <c r="BI2012"/>
  <c r="BH2012"/>
  <c r="BG2012"/>
  <c r="BF2012"/>
  <c r="T2012"/>
  <c r="R2012"/>
  <c r="P2012"/>
  <c r="BI2011"/>
  <c r="BH2011"/>
  <c r="BG2011"/>
  <c r="BF2011"/>
  <c r="T2011"/>
  <c r="R2011"/>
  <c r="P2011"/>
  <c r="BI2005"/>
  <c r="BH2005"/>
  <c r="BG2005"/>
  <c r="BF2005"/>
  <c r="T2005"/>
  <c r="R2005"/>
  <c r="P2005"/>
  <c r="BI1996"/>
  <c r="BH1996"/>
  <c r="BG1996"/>
  <c r="BF1996"/>
  <c r="T1996"/>
  <c r="R1996"/>
  <c r="P1996"/>
  <c r="BI1994"/>
  <c r="BH1994"/>
  <c r="BG1994"/>
  <c r="BF1994"/>
  <c r="T1994"/>
  <c r="R1994"/>
  <c r="P1994"/>
  <c r="BI1988"/>
  <c r="BH1988"/>
  <c r="BG1988"/>
  <c r="BF1988"/>
  <c r="T1988"/>
  <c r="R1988"/>
  <c r="P1988"/>
  <c r="BI1980"/>
  <c r="BH1980"/>
  <c r="BG1980"/>
  <c r="BF1980"/>
  <c r="T1980"/>
  <c r="R1980"/>
  <c r="P1980"/>
  <c r="BI1974"/>
  <c r="BH1974"/>
  <c r="BG1974"/>
  <c r="BF1974"/>
  <c r="T1974"/>
  <c r="R1974"/>
  <c r="P1974"/>
  <c r="BI1968"/>
  <c r="BH1968"/>
  <c r="BG1968"/>
  <c r="BF1968"/>
  <c r="T1968"/>
  <c r="R1968"/>
  <c r="P1968"/>
  <c r="BI1962"/>
  <c r="BH1962"/>
  <c r="BG1962"/>
  <c r="BF1962"/>
  <c r="T1962"/>
  <c r="R1962"/>
  <c r="P1962"/>
  <c r="BI1956"/>
  <c r="BH1956"/>
  <c r="BG1956"/>
  <c r="BF1956"/>
  <c r="T1956"/>
  <c r="R1956"/>
  <c r="P1956"/>
  <c r="BI1950"/>
  <c r="BH1950"/>
  <c r="BG1950"/>
  <c r="BF1950"/>
  <c r="T1950"/>
  <c r="R1950"/>
  <c r="P1950"/>
  <c r="BI1948"/>
  <c r="BH1948"/>
  <c r="BG1948"/>
  <c r="BF1948"/>
  <c r="T1948"/>
  <c r="R1948"/>
  <c r="P1948"/>
  <c r="BI1939"/>
  <c r="BH1939"/>
  <c r="BG1939"/>
  <c r="BF1939"/>
  <c r="T1939"/>
  <c r="R1939"/>
  <c r="P1939"/>
  <c r="BI1912"/>
  <c r="BH1912"/>
  <c r="BG1912"/>
  <c r="BF1912"/>
  <c r="T1912"/>
  <c r="R1912"/>
  <c r="P1912"/>
  <c r="BI1900"/>
  <c r="BH1900"/>
  <c r="BG1900"/>
  <c r="BF1900"/>
  <c r="T1900"/>
  <c r="R1900"/>
  <c r="P1900"/>
  <c r="BI1886"/>
  <c r="BH1886"/>
  <c r="BG1886"/>
  <c r="BF1886"/>
  <c r="T1886"/>
  <c r="R1886"/>
  <c r="P1886"/>
  <c r="BI1885"/>
  <c r="BH1885"/>
  <c r="BG1885"/>
  <c r="BF1885"/>
  <c r="T1885"/>
  <c r="R1885"/>
  <c r="P1885"/>
  <c r="BI1874"/>
  <c r="BH1874"/>
  <c r="BG1874"/>
  <c r="BF1874"/>
  <c r="T1874"/>
  <c r="R1874"/>
  <c r="P1874"/>
  <c r="BI1873"/>
  <c r="BH1873"/>
  <c r="BG1873"/>
  <c r="BF1873"/>
  <c r="T1873"/>
  <c r="R1873"/>
  <c r="P1873"/>
  <c r="BI1862"/>
  <c r="BH1862"/>
  <c r="BG1862"/>
  <c r="BF1862"/>
  <c r="T1862"/>
  <c r="R1862"/>
  <c r="P1862"/>
  <c r="BI1834"/>
  <c r="BH1834"/>
  <c r="BG1834"/>
  <c r="BF1834"/>
  <c r="T1834"/>
  <c r="R1834"/>
  <c r="P1834"/>
  <c r="BI1828"/>
  <c r="BH1828"/>
  <c r="BG1828"/>
  <c r="BF1828"/>
  <c r="T1828"/>
  <c r="R1828"/>
  <c r="P1828"/>
  <c r="BI1827"/>
  <c r="BH1827"/>
  <c r="BG1827"/>
  <c r="BF1827"/>
  <c r="T1827"/>
  <c r="R1827"/>
  <c r="P1827"/>
  <c r="BI1820"/>
  <c r="BH1820"/>
  <c r="BG1820"/>
  <c r="BF1820"/>
  <c r="T1820"/>
  <c r="R1820"/>
  <c r="P1820"/>
  <c r="BI1813"/>
  <c r="BH1813"/>
  <c r="BG1813"/>
  <c r="BF1813"/>
  <c r="T1813"/>
  <c r="R1813"/>
  <c r="P1813"/>
  <c r="BI1785"/>
  <c r="BH1785"/>
  <c r="BG1785"/>
  <c r="BF1785"/>
  <c r="T1785"/>
  <c r="R1785"/>
  <c r="P1785"/>
  <c r="BI1779"/>
  <c r="BH1779"/>
  <c r="BG1779"/>
  <c r="BF1779"/>
  <c r="T1779"/>
  <c r="R1779"/>
  <c r="P1779"/>
  <c r="BI1777"/>
  <c r="BH1777"/>
  <c r="BG1777"/>
  <c r="BF1777"/>
  <c r="T1777"/>
  <c r="R1777"/>
  <c r="P1777"/>
  <c r="BI1776"/>
  <c r="BH1776"/>
  <c r="BG1776"/>
  <c r="BF1776"/>
  <c r="T1776"/>
  <c r="R1776"/>
  <c r="P1776"/>
  <c r="BI1770"/>
  <c r="BH1770"/>
  <c r="BG1770"/>
  <c r="BF1770"/>
  <c r="T1770"/>
  <c r="R1770"/>
  <c r="P1770"/>
  <c r="BI1768"/>
  <c r="BH1768"/>
  <c r="BG1768"/>
  <c r="BF1768"/>
  <c r="T1768"/>
  <c r="R1768"/>
  <c r="P1768"/>
  <c r="BI1761"/>
  <c r="BH1761"/>
  <c r="BG1761"/>
  <c r="BF1761"/>
  <c r="T1761"/>
  <c r="R1761"/>
  <c r="P1761"/>
  <c r="BI1750"/>
  <c r="BH1750"/>
  <c r="BG1750"/>
  <c r="BF1750"/>
  <c r="T1750"/>
  <c r="R1750"/>
  <c r="P1750"/>
  <c r="BI1723"/>
  <c r="BH1723"/>
  <c r="BG1723"/>
  <c r="BF1723"/>
  <c r="T1723"/>
  <c r="R1723"/>
  <c r="P1723"/>
  <c r="BI1714"/>
  <c r="BH1714"/>
  <c r="BG1714"/>
  <c r="BF1714"/>
  <c r="T1714"/>
  <c r="R1714"/>
  <c r="P1714"/>
  <c r="BI1704"/>
  <c r="BH1704"/>
  <c r="BG1704"/>
  <c r="BF1704"/>
  <c r="T1704"/>
  <c r="R1704"/>
  <c r="P1704"/>
  <c r="BI1695"/>
  <c r="BH1695"/>
  <c r="BG1695"/>
  <c r="BF1695"/>
  <c r="T1695"/>
  <c r="R1695"/>
  <c r="P1695"/>
  <c r="BI1694"/>
  <c r="BH1694"/>
  <c r="BG1694"/>
  <c r="BF1694"/>
  <c r="T1694"/>
  <c r="R1694"/>
  <c r="P1694"/>
  <c r="BI1693"/>
  <c r="BH1693"/>
  <c r="BG1693"/>
  <c r="BF1693"/>
  <c r="T1693"/>
  <c r="R1693"/>
  <c r="P1693"/>
  <c r="BI1692"/>
  <c r="BH1692"/>
  <c r="BG1692"/>
  <c r="BF1692"/>
  <c r="T1692"/>
  <c r="R1692"/>
  <c r="P1692"/>
  <c r="BI1691"/>
  <c r="BH1691"/>
  <c r="BG1691"/>
  <c r="BF1691"/>
  <c r="T1691"/>
  <c r="R1691"/>
  <c r="P1691"/>
  <c r="BI1681"/>
  <c r="BH1681"/>
  <c r="BG1681"/>
  <c r="BF1681"/>
  <c r="T1681"/>
  <c r="R1681"/>
  <c r="P1681"/>
  <c r="BI1672"/>
  <c r="BH1672"/>
  <c r="BG1672"/>
  <c r="BF1672"/>
  <c r="T1672"/>
  <c r="R1672"/>
  <c r="P1672"/>
  <c r="BI1659"/>
  <c r="BH1659"/>
  <c r="BG1659"/>
  <c r="BF1659"/>
  <c r="T1659"/>
  <c r="R1659"/>
  <c r="P1659"/>
  <c r="BI1652"/>
  <c r="BH1652"/>
  <c r="BG1652"/>
  <c r="BF1652"/>
  <c r="T1652"/>
  <c r="R1652"/>
  <c r="P1652"/>
  <c r="BI1643"/>
  <c r="BH1643"/>
  <c r="BG1643"/>
  <c r="BF1643"/>
  <c r="T1643"/>
  <c r="R1643"/>
  <c r="P1643"/>
  <c r="BI1641"/>
  <c r="BH1641"/>
  <c r="BG1641"/>
  <c r="BF1641"/>
  <c r="T1641"/>
  <c r="R1641"/>
  <c r="P1641"/>
  <c r="BI1634"/>
  <c r="BH1634"/>
  <c r="BG1634"/>
  <c r="BF1634"/>
  <c r="T1634"/>
  <c r="R1634"/>
  <c r="P1634"/>
  <c r="BI1628"/>
  <c r="BH1628"/>
  <c r="BG1628"/>
  <c r="BF1628"/>
  <c r="T1628"/>
  <c r="R1628"/>
  <c r="P1628"/>
  <c r="BI1623"/>
  <c r="BH1623"/>
  <c r="BG1623"/>
  <c r="BF1623"/>
  <c r="T1623"/>
  <c r="R1623"/>
  <c r="P1623"/>
  <c r="BI1606"/>
  <c r="BH1606"/>
  <c r="BG1606"/>
  <c r="BF1606"/>
  <c r="T1606"/>
  <c r="R1606"/>
  <c r="P1606"/>
  <c r="BI1590"/>
  <c r="BH1590"/>
  <c r="BG1590"/>
  <c r="BF1590"/>
  <c r="T1590"/>
  <c r="R1590"/>
  <c r="P1590"/>
  <c r="BI1584"/>
  <c r="BH1584"/>
  <c r="BG1584"/>
  <c r="BF1584"/>
  <c r="T1584"/>
  <c r="R1584"/>
  <c r="P1584"/>
  <c r="BI1579"/>
  <c r="BH1579"/>
  <c r="BG1579"/>
  <c r="BF1579"/>
  <c r="T1579"/>
  <c r="R1579"/>
  <c r="P1579"/>
  <c r="BI1571"/>
  <c r="BH1571"/>
  <c r="BG1571"/>
  <c r="BF1571"/>
  <c r="T1571"/>
  <c r="R1571"/>
  <c r="P1571"/>
  <c r="BI1564"/>
  <c r="BH1564"/>
  <c r="BG1564"/>
  <c r="BF1564"/>
  <c r="T1564"/>
  <c r="R1564"/>
  <c r="P1564"/>
  <c r="BI1539"/>
  <c r="BH1539"/>
  <c r="BG1539"/>
  <c r="BF1539"/>
  <c r="T1539"/>
  <c r="R1539"/>
  <c r="P1539"/>
  <c r="BI1520"/>
  <c r="BH1520"/>
  <c r="BG1520"/>
  <c r="BF1520"/>
  <c r="T1520"/>
  <c r="R1520"/>
  <c r="P1520"/>
  <c r="BI1511"/>
  <c r="BH1511"/>
  <c r="BG1511"/>
  <c r="BF1511"/>
  <c r="T1511"/>
  <c r="R1511"/>
  <c r="P1511"/>
  <c r="BI1510"/>
  <c r="BH1510"/>
  <c r="BG1510"/>
  <c r="BF1510"/>
  <c r="T1510"/>
  <c r="R1510"/>
  <c r="P1510"/>
  <c r="BI1508"/>
  <c r="BH1508"/>
  <c r="BG1508"/>
  <c r="BF1508"/>
  <c r="T1508"/>
  <c r="R1508"/>
  <c r="P1508"/>
  <c r="BI1507"/>
  <c r="BH1507"/>
  <c r="BG1507"/>
  <c r="BF1507"/>
  <c r="T1507"/>
  <c r="R1507"/>
  <c r="P1507"/>
  <c r="BI1505"/>
  <c r="BH1505"/>
  <c r="BG1505"/>
  <c r="BF1505"/>
  <c r="T1505"/>
  <c r="R1505"/>
  <c r="P1505"/>
  <c r="BI1497"/>
  <c r="BH1497"/>
  <c r="BG1497"/>
  <c r="BF1497"/>
  <c r="T1497"/>
  <c r="R1497"/>
  <c r="P1497"/>
  <c r="BI1489"/>
  <c r="BH1489"/>
  <c r="BG1489"/>
  <c r="BF1489"/>
  <c r="T1489"/>
  <c r="R1489"/>
  <c r="P1489"/>
  <c r="BI1487"/>
  <c r="BH1487"/>
  <c r="BG1487"/>
  <c r="BF1487"/>
  <c r="T1487"/>
  <c r="R1487"/>
  <c r="P1487"/>
  <c r="BI1486"/>
  <c r="BH1486"/>
  <c r="BG1486"/>
  <c r="BF1486"/>
  <c r="T1486"/>
  <c r="R1486"/>
  <c r="P1486"/>
  <c r="BI1484"/>
  <c r="BH1484"/>
  <c r="BG1484"/>
  <c r="BF1484"/>
  <c r="T1484"/>
  <c r="R1484"/>
  <c r="P1484"/>
  <c r="BI1451"/>
  <c r="BH1451"/>
  <c r="BG1451"/>
  <c r="BF1451"/>
  <c r="T1451"/>
  <c r="R1451"/>
  <c r="P1451"/>
  <c r="BI1429"/>
  <c r="BH1429"/>
  <c r="BG1429"/>
  <c r="BF1429"/>
  <c r="T1429"/>
  <c r="R1429"/>
  <c r="P1429"/>
  <c r="BI1422"/>
  <c r="BH1422"/>
  <c r="BG1422"/>
  <c r="BF1422"/>
  <c r="T1422"/>
  <c r="R1422"/>
  <c r="P1422"/>
  <c r="BI1409"/>
  <c r="BH1409"/>
  <c r="BG1409"/>
  <c r="BF1409"/>
  <c r="T1409"/>
  <c r="R1409"/>
  <c r="P1409"/>
  <c r="BI1408"/>
  <c r="BH1408"/>
  <c r="BG1408"/>
  <c r="BF1408"/>
  <c r="T1408"/>
  <c r="R1408"/>
  <c r="P1408"/>
  <c r="BI1406"/>
  <c r="BH1406"/>
  <c r="BG1406"/>
  <c r="BF1406"/>
  <c r="T1406"/>
  <c r="R1406"/>
  <c r="P1406"/>
  <c r="BI1400"/>
  <c r="BH1400"/>
  <c r="BG1400"/>
  <c r="BF1400"/>
  <c r="T1400"/>
  <c r="R1400"/>
  <c r="P1400"/>
  <c r="BI1398"/>
  <c r="BH1398"/>
  <c r="BG1398"/>
  <c r="BF1398"/>
  <c r="T1398"/>
  <c r="R1398"/>
  <c r="P1398"/>
  <c r="BI1392"/>
  <c r="BH1392"/>
  <c r="BG1392"/>
  <c r="BF1392"/>
  <c r="T1392"/>
  <c r="R1392"/>
  <c r="P1392"/>
  <c r="BI1385"/>
  <c r="BH1385"/>
  <c r="BG1385"/>
  <c r="BF1385"/>
  <c r="T1385"/>
  <c r="R1385"/>
  <c r="P1385"/>
  <c r="BI1361"/>
  <c r="BH1361"/>
  <c r="BG1361"/>
  <c r="BF1361"/>
  <c r="T1361"/>
  <c r="R1361"/>
  <c r="P1361"/>
  <c r="BI1341"/>
  <c r="BH1341"/>
  <c r="BG1341"/>
  <c r="BF1341"/>
  <c r="T1341"/>
  <c r="R1341"/>
  <c r="P1341"/>
  <c r="BI1334"/>
  <c r="BH1334"/>
  <c r="BG1334"/>
  <c r="BF1334"/>
  <c r="T1334"/>
  <c r="R1334"/>
  <c r="P1334"/>
  <c r="BI1327"/>
  <c r="BH1327"/>
  <c r="BG1327"/>
  <c r="BF1327"/>
  <c r="T1327"/>
  <c r="R1327"/>
  <c r="P1327"/>
  <c r="BI1326"/>
  <c r="BH1326"/>
  <c r="BG1326"/>
  <c r="BF1326"/>
  <c r="T1326"/>
  <c r="R1326"/>
  <c r="P1326"/>
  <c r="BI1318"/>
  <c r="BH1318"/>
  <c r="BG1318"/>
  <c r="BF1318"/>
  <c r="T1318"/>
  <c r="R1318"/>
  <c r="P1318"/>
  <c r="BI1312"/>
  <c r="BH1312"/>
  <c r="BG1312"/>
  <c r="BF1312"/>
  <c r="T1312"/>
  <c r="R1312"/>
  <c r="P1312"/>
  <c r="BI1302"/>
  <c r="BH1302"/>
  <c r="BG1302"/>
  <c r="BF1302"/>
  <c r="T1302"/>
  <c r="R1302"/>
  <c r="P1302"/>
  <c r="BI1296"/>
  <c r="BH1296"/>
  <c r="BG1296"/>
  <c r="BF1296"/>
  <c r="T1296"/>
  <c r="R1296"/>
  <c r="P1296"/>
  <c r="BI1295"/>
  <c r="BH1295"/>
  <c r="BG1295"/>
  <c r="BF1295"/>
  <c r="T1295"/>
  <c r="R1295"/>
  <c r="P1295"/>
  <c r="BI1293"/>
  <c r="BH1293"/>
  <c r="BG1293"/>
  <c r="BF1293"/>
  <c r="T1293"/>
  <c r="R1293"/>
  <c r="P1293"/>
  <c r="BI1292"/>
  <c r="BH1292"/>
  <c r="BG1292"/>
  <c r="BF1292"/>
  <c r="T1292"/>
  <c r="R1292"/>
  <c r="P1292"/>
  <c r="BI1290"/>
  <c r="BH1290"/>
  <c r="BG1290"/>
  <c r="BF1290"/>
  <c r="T1290"/>
  <c r="R1290"/>
  <c r="P1290"/>
  <c r="BI1275"/>
  <c r="BH1275"/>
  <c r="BG1275"/>
  <c r="BF1275"/>
  <c r="T1275"/>
  <c r="R1275"/>
  <c r="P1275"/>
  <c r="BI1273"/>
  <c r="BH1273"/>
  <c r="BG1273"/>
  <c r="BF1273"/>
  <c r="T1273"/>
  <c r="R1273"/>
  <c r="P1273"/>
  <c r="BI1258"/>
  <c r="BH1258"/>
  <c r="BG1258"/>
  <c r="BF1258"/>
  <c r="T1258"/>
  <c r="R1258"/>
  <c r="P1258"/>
  <c r="BI1246"/>
  <c r="BH1246"/>
  <c r="BG1246"/>
  <c r="BF1246"/>
  <c r="T1246"/>
  <c r="R1246"/>
  <c r="P1246"/>
  <c r="BI1234"/>
  <c r="BH1234"/>
  <c r="BG1234"/>
  <c r="BF1234"/>
  <c r="T1234"/>
  <c r="R1234"/>
  <c r="P1234"/>
  <c r="BI1222"/>
  <c r="BH1222"/>
  <c r="BG1222"/>
  <c r="BF1222"/>
  <c r="T1222"/>
  <c r="R1222"/>
  <c r="P1222"/>
  <c r="BI1220"/>
  <c r="BH1220"/>
  <c r="BG1220"/>
  <c r="BF1220"/>
  <c r="T1220"/>
  <c r="R1220"/>
  <c r="P1220"/>
  <c r="BI1214"/>
  <c r="BH1214"/>
  <c r="BG1214"/>
  <c r="BF1214"/>
  <c r="T1214"/>
  <c r="R1214"/>
  <c r="P1214"/>
  <c r="BI1206"/>
  <c r="BH1206"/>
  <c r="BG1206"/>
  <c r="BF1206"/>
  <c r="T1206"/>
  <c r="R1206"/>
  <c r="P1206"/>
  <c r="BI1198"/>
  <c r="BH1198"/>
  <c r="BG1198"/>
  <c r="BF1198"/>
  <c r="T1198"/>
  <c r="R1198"/>
  <c r="P1198"/>
  <c r="BI1186"/>
  <c r="BH1186"/>
  <c r="BG1186"/>
  <c r="BF1186"/>
  <c r="T1186"/>
  <c r="R1186"/>
  <c r="P1186"/>
  <c r="BI1184"/>
  <c r="BH1184"/>
  <c r="BG1184"/>
  <c r="BF1184"/>
  <c r="T1184"/>
  <c r="R1184"/>
  <c r="P1184"/>
  <c r="BI1172"/>
  <c r="BH1172"/>
  <c r="BG1172"/>
  <c r="BF1172"/>
  <c r="T1172"/>
  <c r="R1172"/>
  <c r="P1172"/>
  <c r="BI1169"/>
  <c r="BH1169"/>
  <c r="BG1169"/>
  <c r="BF1169"/>
  <c r="T1169"/>
  <c r="T1168"/>
  <c r="R1169"/>
  <c r="R1168"/>
  <c r="P1169"/>
  <c r="P1168"/>
  <c r="BI1167"/>
  <c r="BH1167"/>
  <c r="BG1167"/>
  <c r="BF1167"/>
  <c r="T1167"/>
  <c r="R1167"/>
  <c r="P1167"/>
  <c r="BI1166"/>
  <c r="BH1166"/>
  <c r="BG1166"/>
  <c r="BF1166"/>
  <c r="T1166"/>
  <c r="R1166"/>
  <c r="P1166"/>
  <c r="BI1165"/>
  <c r="BH1165"/>
  <c r="BG1165"/>
  <c r="BF1165"/>
  <c r="T1165"/>
  <c r="R1165"/>
  <c r="P1165"/>
  <c r="BI1163"/>
  <c r="BH1163"/>
  <c r="BG1163"/>
  <c r="BF1163"/>
  <c r="T1163"/>
  <c r="R1163"/>
  <c r="P1163"/>
  <c r="BI1162"/>
  <c r="BH1162"/>
  <c r="BG1162"/>
  <c r="BF1162"/>
  <c r="T1162"/>
  <c r="R1162"/>
  <c r="P1162"/>
  <c r="BI1161"/>
  <c r="BH1161"/>
  <c r="BG1161"/>
  <c r="BF1161"/>
  <c r="T1161"/>
  <c r="R1161"/>
  <c r="P1161"/>
  <c r="BI1153"/>
  <c r="BH1153"/>
  <c r="BG1153"/>
  <c r="BF1153"/>
  <c r="T1153"/>
  <c r="R1153"/>
  <c r="P1153"/>
  <c r="BI1145"/>
  <c r="BH1145"/>
  <c r="BG1145"/>
  <c r="BF1145"/>
  <c r="T1145"/>
  <c r="R1145"/>
  <c r="P1145"/>
  <c r="BI1139"/>
  <c r="BH1139"/>
  <c r="BG1139"/>
  <c r="BF1139"/>
  <c r="T1139"/>
  <c r="R1139"/>
  <c r="P1139"/>
  <c r="BI1133"/>
  <c r="BH1133"/>
  <c r="BG1133"/>
  <c r="BF1133"/>
  <c r="T1133"/>
  <c r="R1133"/>
  <c r="P1133"/>
  <c r="BI1124"/>
  <c r="BH1124"/>
  <c r="BG1124"/>
  <c r="BF1124"/>
  <c r="T1124"/>
  <c r="R1124"/>
  <c r="P1124"/>
  <c r="BI1123"/>
  <c r="BH1123"/>
  <c r="BG1123"/>
  <c r="BF1123"/>
  <c r="T1123"/>
  <c r="R1123"/>
  <c r="P1123"/>
  <c r="BI1121"/>
  <c r="BH1121"/>
  <c r="BG1121"/>
  <c r="BF1121"/>
  <c r="T1121"/>
  <c r="R1121"/>
  <c r="P1121"/>
  <c r="BI1117"/>
  <c r="BH1117"/>
  <c r="BG1117"/>
  <c r="BF1117"/>
  <c r="T1117"/>
  <c r="R1117"/>
  <c r="P1117"/>
  <c r="BI1116"/>
  <c r="BH1116"/>
  <c r="BG1116"/>
  <c r="BF1116"/>
  <c r="T1116"/>
  <c r="R1116"/>
  <c r="P1116"/>
  <c r="BI1115"/>
  <c r="BH1115"/>
  <c r="BG1115"/>
  <c r="BF1115"/>
  <c r="T1115"/>
  <c r="R1115"/>
  <c r="P1115"/>
  <c r="BI1079"/>
  <c r="BH1079"/>
  <c r="BG1079"/>
  <c r="BF1079"/>
  <c r="T1079"/>
  <c r="R1079"/>
  <c r="P1079"/>
  <c r="BI1039"/>
  <c r="BH1039"/>
  <c r="BG1039"/>
  <c r="BF1039"/>
  <c r="T1039"/>
  <c r="R1039"/>
  <c r="P1039"/>
  <c r="BI1028"/>
  <c r="BH1028"/>
  <c r="BG1028"/>
  <c r="BF1028"/>
  <c r="T1028"/>
  <c r="R1028"/>
  <c r="P1028"/>
  <c r="BI1017"/>
  <c r="BH1017"/>
  <c r="BG1017"/>
  <c r="BF1017"/>
  <c r="T1017"/>
  <c r="R1017"/>
  <c r="P1017"/>
  <c r="BI984"/>
  <c r="BH984"/>
  <c r="BG984"/>
  <c r="BF984"/>
  <c r="T984"/>
  <c r="R984"/>
  <c r="P984"/>
  <c r="BI983"/>
  <c r="BH983"/>
  <c r="BG983"/>
  <c r="BF983"/>
  <c r="T983"/>
  <c r="R983"/>
  <c r="P983"/>
  <c r="BI942"/>
  <c r="BH942"/>
  <c r="BG942"/>
  <c r="BF942"/>
  <c r="T942"/>
  <c r="R942"/>
  <c r="P942"/>
  <c r="BI940"/>
  <c r="BH940"/>
  <c r="BG940"/>
  <c r="BF940"/>
  <c r="T940"/>
  <c r="R940"/>
  <c r="P940"/>
  <c r="BI934"/>
  <c r="BH934"/>
  <c r="BG934"/>
  <c r="BF934"/>
  <c r="T934"/>
  <c r="R934"/>
  <c r="P934"/>
  <c r="BI925"/>
  <c r="BH925"/>
  <c r="BG925"/>
  <c r="BF925"/>
  <c r="T925"/>
  <c r="R925"/>
  <c r="P925"/>
  <c r="BI913"/>
  <c r="BH913"/>
  <c r="BG913"/>
  <c r="BF913"/>
  <c r="T913"/>
  <c r="R913"/>
  <c r="P913"/>
  <c r="BI907"/>
  <c r="BH907"/>
  <c r="BG907"/>
  <c r="BF907"/>
  <c r="T907"/>
  <c r="R907"/>
  <c r="P907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81"/>
  <c r="BH881"/>
  <c r="BG881"/>
  <c r="BF881"/>
  <c r="T881"/>
  <c r="R881"/>
  <c r="P881"/>
  <c r="BI869"/>
  <c r="BH869"/>
  <c r="BG869"/>
  <c r="BF869"/>
  <c r="T869"/>
  <c r="R869"/>
  <c r="P869"/>
  <c r="BI859"/>
  <c r="BH859"/>
  <c r="BG859"/>
  <c r="BF859"/>
  <c r="T859"/>
  <c r="R859"/>
  <c r="P859"/>
  <c r="BI853"/>
  <c r="BH853"/>
  <c r="BG853"/>
  <c r="BF853"/>
  <c r="T853"/>
  <c r="R853"/>
  <c r="P853"/>
  <c r="BI844"/>
  <c r="BH844"/>
  <c r="BG844"/>
  <c r="BF844"/>
  <c r="T844"/>
  <c r="R844"/>
  <c r="P844"/>
  <c r="BI835"/>
  <c r="BH835"/>
  <c r="BG835"/>
  <c r="BF835"/>
  <c r="T835"/>
  <c r="R835"/>
  <c r="P835"/>
  <c r="BI826"/>
  <c r="BH826"/>
  <c r="BG826"/>
  <c r="BF826"/>
  <c r="T826"/>
  <c r="R826"/>
  <c r="P826"/>
  <c r="BI813"/>
  <c r="BH813"/>
  <c r="BG813"/>
  <c r="BF813"/>
  <c r="T813"/>
  <c r="R813"/>
  <c r="P813"/>
  <c r="BI806"/>
  <c r="BH806"/>
  <c r="BG806"/>
  <c r="BF806"/>
  <c r="T806"/>
  <c r="R806"/>
  <c r="P806"/>
  <c r="BI801"/>
  <c r="BH801"/>
  <c r="BG801"/>
  <c r="BF801"/>
  <c r="T801"/>
  <c r="R801"/>
  <c r="P801"/>
  <c r="BI796"/>
  <c r="BH796"/>
  <c r="BG796"/>
  <c r="BF796"/>
  <c r="T796"/>
  <c r="R796"/>
  <c r="P796"/>
  <c r="BI795"/>
  <c r="BH795"/>
  <c r="BG795"/>
  <c r="BF795"/>
  <c r="T795"/>
  <c r="R795"/>
  <c r="P795"/>
  <c r="BI786"/>
  <c r="BH786"/>
  <c r="BG786"/>
  <c r="BF786"/>
  <c r="T786"/>
  <c r="R786"/>
  <c r="P786"/>
  <c r="BI785"/>
  <c r="BH785"/>
  <c r="BG785"/>
  <c r="BF785"/>
  <c r="T785"/>
  <c r="R785"/>
  <c r="P785"/>
  <c r="BI776"/>
  <c r="BH776"/>
  <c r="BG776"/>
  <c r="BF776"/>
  <c r="T776"/>
  <c r="R776"/>
  <c r="P776"/>
  <c r="BI767"/>
  <c r="BH767"/>
  <c r="BG767"/>
  <c r="BF767"/>
  <c r="T767"/>
  <c r="R767"/>
  <c r="P767"/>
  <c r="BI758"/>
  <c r="BH758"/>
  <c r="BG758"/>
  <c r="BF758"/>
  <c r="T758"/>
  <c r="R758"/>
  <c r="P758"/>
  <c r="BI751"/>
  <c r="BH751"/>
  <c r="BG751"/>
  <c r="BF751"/>
  <c r="T751"/>
  <c r="R751"/>
  <c r="P751"/>
  <c r="BI750"/>
  <c r="BH750"/>
  <c r="BG750"/>
  <c r="BF750"/>
  <c r="T750"/>
  <c r="R750"/>
  <c r="P750"/>
  <c r="BI743"/>
  <c r="BH743"/>
  <c r="BG743"/>
  <c r="BF743"/>
  <c r="T743"/>
  <c r="R743"/>
  <c r="P743"/>
  <c r="BI742"/>
  <c r="BH742"/>
  <c r="BG742"/>
  <c r="BF742"/>
  <c r="T742"/>
  <c r="R742"/>
  <c r="P742"/>
  <c r="BI735"/>
  <c r="BH735"/>
  <c r="BG735"/>
  <c r="BF735"/>
  <c r="T735"/>
  <c r="R735"/>
  <c r="P735"/>
  <c r="BI728"/>
  <c r="BH728"/>
  <c r="BG728"/>
  <c r="BF728"/>
  <c r="T728"/>
  <c r="R728"/>
  <c r="P728"/>
  <c r="BI716"/>
  <c r="BH716"/>
  <c r="BG716"/>
  <c r="BF716"/>
  <c r="T716"/>
  <c r="R716"/>
  <c r="P716"/>
  <c r="BI706"/>
  <c r="BH706"/>
  <c r="BG706"/>
  <c r="BF706"/>
  <c r="T706"/>
  <c r="R706"/>
  <c r="P706"/>
  <c r="BI697"/>
  <c r="BH697"/>
  <c r="BG697"/>
  <c r="BF697"/>
  <c r="T697"/>
  <c r="R697"/>
  <c r="P697"/>
  <c r="BI691"/>
  <c r="BH691"/>
  <c r="BG691"/>
  <c r="BF691"/>
  <c r="T691"/>
  <c r="R691"/>
  <c r="P691"/>
  <c r="BI690"/>
  <c r="BH690"/>
  <c r="BG690"/>
  <c r="BF690"/>
  <c r="T690"/>
  <c r="R690"/>
  <c r="P690"/>
  <c r="BI685"/>
  <c r="BH685"/>
  <c r="BG685"/>
  <c r="BF685"/>
  <c r="T685"/>
  <c r="R685"/>
  <c r="P685"/>
  <c r="BI684"/>
  <c r="BH684"/>
  <c r="BG684"/>
  <c r="BF684"/>
  <c r="T684"/>
  <c r="R684"/>
  <c r="P684"/>
  <c r="BI679"/>
  <c r="BH679"/>
  <c r="BG679"/>
  <c r="BF679"/>
  <c r="T679"/>
  <c r="R679"/>
  <c r="P679"/>
  <c r="BI674"/>
  <c r="BH674"/>
  <c r="BG674"/>
  <c r="BF674"/>
  <c r="T674"/>
  <c r="R674"/>
  <c r="P674"/>
  <c r="BI657"/>
  <c r="BH657"/>
  <c r="BG657"/>
  <c r="BF657"/>
  <c r="T657"/>
  <c r="R657"/>
  <c r="P657"/>
  <c r="BI650"/>
  <c r="BH650"/>
  <c r="BG650"/>
  <c r="BF650"/>
  <c r="T650"/>
  <c r="R650"/>
  <c r="P650"/>
  <c r="BI649"/>
  <c r="BH649"/>
  <c r="BG649"/>
  <c r="BF649"/>
  <c r="T649"/>
  <c r="R649"/>
  <c r="P649"/>
  <c r="BI642"/>
  <c r="BH642"/>
  <c r="BG642"/>
  <c r="BF642"/>
  <c r="T642"/>
  <c r="R642"/>
  <c r="P642"/>
  <c r="BI635"/>
  <c r="BH635"/>
  <c r="BG635"/>
  <c r="BF635"/>
  <c r="T635"/>
  <c r="R635"/>
  <c r="P635"/>
  <c r="BI628"/>
  <c r="BH628"/>
  <c r="BG628"/>
  <c r="BF628"/>
  <c r="T628"/>
  <c r="R628"/>
  <c r="P628"/>
  <c r="BI621"/>
  <c r="BH621"/>
  <c r="BG621"/>
  <c r="BF621"/>
  <c r="T621"/>
  <c r="R621"/>
  <c r="P621"/>
  <c r="BI609"/>
  <c r="BH609"/>
  <c r="BG609"/>
  <c r="BF609"/>
  <c r="T609"/>
  <c r="R609"/>
  <c r="P609"/>
  <c r="BI608"/>
  <c r="BH608"/>
  <c r="BG608"/>
  <c r="BF608"/>
  <c r="T608"/>
  <c r="R608"/>
  <c r="P608"/>
  <c r="BI601"/>
  <c r="BH601"/>
  <c r="BG601"/>
  <c r="BF601"/>
  <c r="T601"/>
  <c r="R601"/>
  <c r="P601"/>
  <c r="BI597"/>
  <c r="BH597"/>
  <c r="BG597"/>
  <c r="BF597"/>
  <c r="T597"/>
  <c r="R597"/>
  <c r="P597"/>
  <c r="BI596"/>
  <c r="BH596"/>
  <c r="BG596"/>
  <c r="BF596"/>
  <c r="T596"/>
  <c r="R596"/>
  <c r="P596"/>
  <c r="BI574"/>
  <c r="BH574"/>
  <c r="BG574"/>
  <c r="BF574"/>
  <c r="T574"/>
  <c r="R574"/>
  <c r="P574"/>
  <c r="BI573"/>
  <c r="BH573"/>
  <c r="BG573"/>
  <c r="BF573"/>
  <c r="T573"/>
  <c r="R573"/>
  <c r="P573"/>
  <c r="BI551"/>
  <c r="BH551"/>
  <c r="BG551"/>
  <c r="BF551"/>
  <c r="T551"/>
  <c r="R551"/>
  <c r="P551"/>
  <c r="BI519"/>
  <c r="BH519"/>
  <c r="BG519"/>
  <c r="BF519"/>
  <c r="T519"/>
  <c r="R519"/>
  <c r="P519"/>
  <c r="BI513"/>
  <c r="BH513"/>
  <c r="BG513"/>
  <c r="BF513"/>
  <c r="T513"/>
  <c r="R513"/>
  <c r="P513"/>
  <c r="BI503"/>
  <c r="BH503"/>
  <c r="BG503"/>
  <c r="BF503"/>
  <c r="T503"/>
  <c r="R503"/>
  <c r="P503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5"/>
  <c r="BH485"/>
  <c r="BG485"/>
  <c r="BF485"/>
  <c r="T485"/>
  <c r="R485"/>
  <c r="P485"/>
  <c r="BI478"/>
  <c r="BH478"/>
  <c r="BG478"/>
  <c r="BF478"/>
  <c r="T478"/>
  <c r="R478"/>
  <c r="P478"/>
  <c r="BI469"/>
  <c r="BH469"/>
  <c r="BG469"/>
  <c r="BF469"/>
  <c r="T469"/>
  <c r="R469"/>
  <c r="P469"/>
  <c r="BI465"/>
  <c r="BH465"/>
  <c r="BG465"/>
  <c r="BF465"/>
  <c r="T465"/>
  <c r="R465"/>
  <c r="P465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5"/>
  <c r="BH445"/>
  <c r="BG445"/>
  <c r="BF445"/>
  <c r="T445"/>
  <c r="R445"/>
  <c r="P445"/>
  <c r="BI444"/>
  <c r="BH444"/>
  <c r="BG444"/>
  <c r="BF444"/>
  <c r="T444"/>
  <c r="R444"/>
  <c r="P444"/>
  <c r="BI436"/>
  <c r="BH436"/>
  <c r="BG436"/>
  <c r="BF436"/>
  <c r="T436"/>
  <c r="R436"/>
  <c r="P436"/>
  <c r="BI428"/>
  <c r="BH428"/>
  <c r="BG428"/>
  <c r="BF428"/>
  <c r="T428"/>
  <c r="R428"/>
  <c r="P428"/>
  <c r="BI427"/>
  <c r="BH427"/>
  <c r="BG427"/>
  <c r="BF427"/>
  <c r="T427"/>
  <c r="R427"/>
  <c r="P427"/>
  <c r="BI408"/>
  <c r="BH408"/>
  <c r="BG408"/>
  <c r="BF408"/>
  <c r="T408"/>
  <c r="R408"/>
  <c r="P408"/>
  <c r="BI389"/>
  <c r="BH389"/>
  <c r="BG389"/>
  <c r="BF389"/>
  <c r="T389"/>
  <c r="R389"/>
  <c r="P389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7"/>
  <c r="BH367"/>
  <c r="BG367"/>
  <c r="BF367"/>
  <c r="T367"/>
  <c r="R367"/>
  <c r="P367"/>
  <c r="BI361"/>
  <c r="BH361"/>
  <c r="BG361"/>
  <c r="BF361"/>
  <c r="T361"/>
  <c r="R361"/>
  <c r="P361"/>
  <c r="BI354"/>
  <c r="BH354"/>
  <c r="BG354"/>
  <c r="BF354"/>
  <c r="T354"/>
  <c r="R354"/>
  <c r="P354"/>
  <c r="BI346"/>
  <c r="BH346"/>
  <c r="BG346"/>
  <c r="BF346"/>
  <c r="T346"/>
  <c r="R346"/>
  <c r="P346"/>
  <c r="BI338"/>
  <c r="BH338"/>
  <c r="BG338"/>
  <c r="BF338"/>
  <c r="T338"/>
  <c r="R338"/>
  <c r="P338"/>
  <c r="BI337"/>
  <c r="BH337"/>
  <c r="BG337"/>
  <c r="BF337"/>
  <c r="T337"/>
  <c r="R337"/>
  <c r="P337"/>
  <c r="BI332"/>
  <c r="BH332"/>
  <c r="BG332"/>
  <c r="BF332"/>
  <c r="T332"/>
  <c r="R332"/>
  <c r="P332"/>
  <c r="BI312"/>
  <c r="BH312"/>
  <c r="BG312"/>
  <c r="BF312"/>
  <c r="T312"/>
  <c r="R312"/>
  <c r="P312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16"/>
  <c r="BH216"/>
  <c r="BG216"/>
  <c r="BF216"/>
  <c r="T216"/>
  <c r="R216"/>
  <c r="P216"/>
  <c r="BI209"/>
  <c r="BH209"/>
  <c r="BG209"/>
  <c r="BF209"/>
  <c r="T209"/>
  <c r="R209"/>
  <c r="P209"/>
  <c r="BI202"/>
  <c r="BH202"/>
  <c r="BG202"/>
  <c r="BF202"/>
  <c r="T202"/>
  <c r="R202"/>
  <c r="P202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0"/>
  <c r="BH150"/>
  <c r="BG150"/>
  <c r="BF150"/>
  <c r="T150"/>
  <c r="R150"/>
  <c r="P150"/>
  <c r="J144"/>
  <c r="J143"/>
  <c r="F143"/>
  <c r="F141"/>
  <c r="E139"/>
  <c r="J96"/>
  <c r="J95"/>
  <c r="F95"/>
  <c r="F93"/>
  <c r="E91"/>
  <c r="J22"/>
  <c r="E22"/>
  <c r="F144"/>
  <c r="J21"/>
  <c r="J16"/>
  <c r="J93"/>
  <c r="E7"/>
  <c r="E85"/>
  <c i="2" r="J41"/>
  <c r="J40"/>
  <c i="1" r="AY97"/>
  <c i="2" r="J39"/>
  <c i="1" r="AX97"/>
  <c i="2" r="BI542"/>
  <c r="BH542"/>
  <c r="BG542"/>
  <c r="BF542"/>
  <c r="T542"/>
  <c r="T541"/>
  <c r="R542"/>
  <c r="R541"/>
  <c r="P542"/>
  <c r="P541"/>
  <c r="BI536"/>
  <c r="BH536"/>
  <c r="BG536"/>
  <c r="BF536"/>
  <c r="T536"/>
  <c r="T535"/>
  <c r="R536"/>
  <c r="R535"/>
  <c r="P536"/>
  <c r="P535"/>
  <c r="BI530"/>
  <c r="BH530"/>
  <c r="BG530"/>
  <c r="BF530"/>
  <c r="T530"/>
  <c r="T529"/>
  <c r="R530"/>
  <c r="R529"/>
  <c r="P530"/>
  <c r="P529"/>
  <c r="BI522"/>
  <c r="BH522"/>
  <c r="BG522"/>
  <c r="BF522"/>
  <c r="T522"/>
  <c r="T521"/>
  <c r="R522"/>
  <c r="R521"/>
  <c r="P522"/>
  <c r="P521"/>
  <c r="BI514"/>
  <c r="BH514"/>
  <c r="BG514"/>
  <c r="BF514"/>
  <c r="T514"/>
  <c r="T513"/>
  <c r="R514"/>
  <c r="R513"/>
  <c r="P514"/>
  <c r="P513"/>
  <c r="BI508"/>
  <c r="BH508"/>
  <c r="BG508"/>
  <c r="BF508"/>
  <c r="T508"/>
  <c r="T507"/>
  <c r="R508"/>
  <c r="R507"/>
  <c r="P508"/>
  <c r="P507"/>
  <c r="BI502"/>
  <c r="BH502"/>
  <c r="BG502"/>
  <c r="BF502"/>
  <c r="T502"/>
  <c r="R502"/>
  <c r="P502"/>
  <c r="BI497"/>
  <c r="BH497"/>
  <c r="BG497"/>
  <c r="BF497"/>
  <c r="T497"/>
  <c r="R497"/>
  <c r="P497"/>
  <c r="BI491"/>
  <c r="BH491"/>
  <c r="BG491"/>
  <c r="BF491"/>
  <c r="T491"/>
  <c r="R491"/>
  <c r="P491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45"/>
  <c r="BH445"/>
  <c r="BG445"/>
  <c r="BF445"/>
  <c r="T445"/>
  <c r="R445"/>
  <c r="P445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0"/>
  <c r="BH420"/>
  <c r="BG420"/>
  <c r="BF420"/>
  <c r="T420"/>
  <c r="R420"/>
  <c r="P420"/>
  <c r="BI405"/>
  <c r="BH405"/>
  <c r="BG405"/>
  <c r="BF405"/>
  <c r="T405"/>
  <c r="R405"/>
  <c r="P405"/>
  <c r="BI390"/>
  <c r="BH390"/>
  <c r="BG390"/>
  <c r="BF390"/>
  <c r="T390"/>
  <c r="R390"/>
  <c r="P390"/>
  <c r="BI384"/>
  <c r="BH384"/>
  <c r="BG384"/>
  <c r="BF384"/>
  <c r="T384"/>
  <c r="R384"/>
  <c r="P384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54"/>
  <c r="BH354"/>
  <c r="BG354"/>
  <c r="BF354"/>
  <c r="T354"/>
  <c r="R354"/>
  <c r="P354"/>
  <c r="BI347"/>
  <c r="BH347"/>
  <c r="BG347"/>
  <c r="BF347"/>
  <c r="T347"/>
  <c r="R347"/>
  <c r="P347"/>
  <c r="BI336"/>
  <c r="BH336"/>
  <c r="BG336"/>
  <c r="BF336"/>
  <c r="T336"/>
  <c r="R336"/>
  <c r="P336"/>
  <c r="BI326"/>
  <c r="BH326"/>
  <c r="BG326"/>
  <c r="BF326"/>
  <c r="T326"/>
  <c r="R326"/>
  <c r="P326"/>
  <c r="BI318"/>
  <c r="BH318"/>
  <c r="BG318"/>
  <c r="BF318"/>
  <c r="T318"/>
  <c r="R318"/>
  <c r="P318"/>
  <c r="BI312"/>
  <c r="BH312"/>
  <c r="BG312"/>
  <c r="BF312"/>
  <c r="T312"/>
  <c r="R312"/>
  <c r="P312"/>
  <c r="BI298"/>
  <c r="BH298"/>
  <c r="BG298"/>
  <c r="BF298"/>
  <c r="T298"/>
  <c r="R298"/>
  <c r="P298"/>
  <c r="BI293"/>
  <c r="BH293"/>
  <c r="BG293"/>
  <c r="BF293"/>
  <c r="T293"/>
  <c r="R293"/>
  <c r="P293"/>
  <c r="BI287"/>
  <c r="BH287"/>
  <c r="BG287"/>
  <c r="BF287"/>
  <c r="T287"/>
  <c r="R287"/>
  <c r="P287"/>
  <c r="BI274"/>
  <c r="BH274"/>
  <c r="BG274"/>
  <c r="BF274"/>
  <c r="T274"/>
  <c r="R274"/>
  <c r="P274"/>
  <c r="BI268"/>
  <c r="BH268"/>
  <c r="BG268"/>
  <c r="BF268"/>
  <c r="T268"/>
  <c r="R268"/>
  <c r="P268"/>
  <c r="BI263"/>
  <c r="BH263"/>
  <c r="BG263"/>
  <c r="BF263"/>
  <c r="T263"/>
  <c r="R263"/>
  <c r="P263"/>
  <c r="BI257"/>
  <c r="BH257"/>
  <c r="BG257"/>
  <c r="BF257"/>
  <c r="T257"/>
  <c r="R257"/>
  <c r="P257"/>
  <c r="BI249"/>
  <c r="BH249"/>
  <c r="BG249"/>
  <c r="BF249"/>
  <c r="T249"/>
  <c r="R249"/>
  <c r="P249"/>
  <c r="BI243"/>
  <c r="BH243"/>
  <c r="BG243"/>
  <c r="BF243"/>
  <c r="T243"/>
  <c r="R243"/>
  <c r="P243"/>
  <c r="BI237"/>
  <c r="BH237"/>
  <c r="BG237"/>
  <c r="BF237"/>
  <c r="T237"/>
  <c r="R237"/>
  <c r="P237"/>
  <c r="BI232"/>
  <c r="BH232"/>
  <c r="BG232"/>
  <c r="BF232"/>
  <c r="T232"/>
  <c r="R232"/>
  <c r="P232"/>
  <c r="BI223"/>
  <c r="BH223"/>
  <c r="BG223"/>
  <c r="BF223"/>
  <c r="T223"/>
  <c r="R223"/>
  <c r="P223"/>
  <c r="BI216"/>
  <c r="BH216"/>
  <c r="BG216"/>
  <c r="BF216"/>
  <c r="T216"/>
  <c r="R216"/>
  <c r="P216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66"/>
  <c r="BH166"/>
  <c r="BG166"/>
  <c r="BF166"/>
  <c r="T166"/>
  <c r="R166"/>
  <c r="P166"/>
  <c r="BI157"/>
  <c r="BH157"/>
  <c r="BG157"/>
  <c r="BF157"/>
  <c r="T157"/>
  <c r="R157"/>
  <c r="P157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J134"/>
  <c r="J133"/>
  <c r="F133"/>
  <c r="F131"/>
  <c r="E129"/>
  <c r="J96"/>
  <c r="J95"/>
  <c r="F95"/>
  <c r="F93"/>
  <c r="E91"/>
  <c r="J22"/>
  <c r="E22"/>
  <c r="F134"/>
  <c r="J21"/>
  <c r="J16"/>
  <c r="J131"/>
  <c r="E7"/>
  <c r="E123"/>
  <c i="1" r="L90"/>
  <c r="AM90"/>
  <c r="AM89"/>
  <c r="L89"/>
  <c r="AM87"/>
  <c r="L87"/>
  <c r="L85"/>
  <c r="L84"/>
  <c i="2" r="F40"/>
  <c i="3" r="J1785"/>
  <c r="J1693"/>
  <c r="BK1302"/>
  <c r="BK1139"/>
  <c r="J859"/>
  <c r="J650"/>
  <c r="J2031"/>
  <c r="BK1296"/>
  <c r="J1079"/>
  <c r="BK859"/>
  <c r="J621"/>
  <c r="J428"/>
  <c r="BK202"/>
  <c r="BK2160"/>
  <c r="J2033"/>
  <c r="BK1820"/>
  <c r="BK1659"/>
  <c r="BK1451"/>
  <c r="J1139"/>
  <c r="BK743"/>
  <c r="J469"/>
  <c r="BK338"/>
  <c r="J264"/>
  <c r="BK2086"/>
  <c r="J1692"/>
  <c r="J1409"/>
  <c r="BK1220"/>
  <c r="BK1115"/>
  <c r="J750"/>
  <c r="J503"/>
  <c r="J238"/>
  <c r="BK159"/>
  <c r="BK2042"/>
  <c r="J1948"/>
  <c r="BK1634"/>
  <c r="BK1406"/>
  <c r="J795"/>
  <c r="BK513"/>
  <c r="BK408"/>
  <c r="BK287"/>
  <c r="BK2237"/>
  <c r="J1980"/>
  <c r="BK1956"/>
  <c r="J1776"/>
  <c r="J1623"/>
  <c r="J1290"/>
  <c r="J1172"/>
  <c r="BK942"/>
  <c r="J835"/>
  <c r="J685"/>
  <c r="J491"/>
  <c r="J280"/>
  <c r="BK190"/>
  <c r="J2124"/>
  <c r="BK2040"/>
  <c r="J1939"/>
  <c r="BK1777"/>
  <c r="J1641"/>
  <c r="BK1511"/>
  <c r="BK1327"/>
  <c r="J1116"/>
  <c r="BK826"/>
  <c r="BK716"/>
  <c r="J494"/>
  <c r="J312"/>
  <c r="BK2512"/>
  <c r="J2495"/>
  <c r="J2422"/>
  <c r="J2349"/>
  <c r="BK2294"/>
  <c r="BK2284"/>
  <c r="J2266"/>
  <c r="J2160"/>
  <c r="BK2005"/>
  <c r="J1681"/>
  <c r="J1489"/>
  <c r="J1292"/>
  <c r="J1166"/>
  <c r="J735"/>
  <c r="J445"/>
  <c r="BK178"/>
  <c i="4" r="J298"/>
  <c r="BK274"/>
  <c r="J254"/>
  <c r="J223"/>
  <c r="J177"/>
  <c r="BK304"/>
  <c r="J289"/>
  <c r="BK243"/>
  <c r="J192"/>
  <c r="BK174"/>
  <c r="BK301"/>
  <c r="J242"/>
  <c r="BK219"/>
  <c r="J200"/>
  <c r="BK167"/>
  <c r="J296"/>
  <c r="BK286"/>
  <c r="BK263"/>
  <c r="BK222"/>
  <c r="BK198"/>
  <c r="BK162"/>
  <c r="BK133"/>
  <c r="J292"/>
  <c r="J252"/>
  <c r="BK240"/>
  <c r="J220"/>
  <c r="BK175"/>
  <c r="J278"/>
  <c r="J248"/>
  <c r="J216"/>
  <c r="BK179"/>
  <c r="J144"/>
  <c r="BK278"/>
  <c r="J265"/>
  <c r="BK242"/>
  <c r="J211"/>
  <c r="J183"/>
  <c r="J164"/>
  <c r="BK136"/>
  <c r="J267"/>
  <c r="J212"/>
  <c r="J185"/>
  <c r="J156"/>
  <c r="J136"/>
  <c i="5" r="BK145"/>
  <c r="BK163"/>
  <c r="BK133"/>
  <c r="J153"/>
  <c r="BK154"/>
  <c r="J170"/>
  <c r="BK140"/>
  <c r="J139"/>
  <c r="BK138"/>
  <c i="6" r="BK163"/>
  <c r="BK144"/>
  <c r="J172"/>
  <c r="BK141"/>
  <c r="J135"/>
  <c r="J168"/>
  <c r="BK134"/>
  <c r="J152"/>
  <c r="BK157"/>
  <c i="7" r="J284"/>
  <c r="BK253"/>
  <c r="BK222"/>
  <c r="BK200"/>
  <c r="J184"/>
  <c r="J172"/>
  <c r="J282"/>
  <c r="J210"/>
  <c r="J147"/>
  <c r="J254"/>
  <c r="J222"/>
  <c r="J183"/>
  <c r="BK156"/>
  <c r="BK142"/>
  <c r="J251"/>
  <c r="BK218"/>
  <c r="BK166"/>
  <c r="J138"/>
  <c r="J268"/>
  <c r="J144"/>
  <c r="BK271"/>
  <c r="J256"/>
  <c r="BK229"/>
  <c r="J207"/>
  <c r="BK164"/>
  <c r="J263"/>
  <c r="J230"/>
  <c r="BK191"/>
  <c r="J162"/>
  <c r="J141"/>
  <c i="8" r="BK201"/>
  <c r="BK179"/>
  <c r="J152"/>
  <c r="J226"/>
  <c r="J169"/>
  <c r="BK229"/>
  <c r="J145"/>
  <c r="J204"/>
  <c r="BK181"/>
  <c r="BK159"/>
  <c r="J229"/>
  <c r="BK196"/>
  <c r="BK163"/>
  <c r="BK139"/>
  <c r="BK213"/>
  <c r="J189"/>
  <c r="J163"/>
  <c r="J137"/>
  <c r="BK212"/>
  <c r="J190"/>
  <c r="BK155"/>
  <c r="J220"/>
  <c r="J213"/>
  <c r="BK198"/>
  <c r="J161"/>
  <c i="9" r="J310"/>
  <c r="J297"/>
  <c r="BK279"/>
  <c r="J247"/>
  <c r="BK228"/>
  <c r="J178"/>
  <c r="J304"/>
  <c r="J274"/>
  <c r="J229"/>
  <c r="J186"/>
  <c r="BK308"/>
  <c r="BK284"/>
  <c r="BK254"/>
  <c r="BK225"/>
  <c r="J208"/>
  <c r="J181"/>
  <c r="BK310"/>
  <c r="J295"/>
  <c r="J264"/>
  <c r="BK239"/>
  <c r="BK224"/>
  <c r="J198"/>
  <c r="J192"/>
  <c r="J150"/>
  <c r="BK289"/>
  <c r="BK272"/>
  <c r="BK259"/>
  <c r="J219"/>
  <c r="BK150"/>
  <c r="J298"/>
  <c r="J289"/>
  <c r="BK268"/>
  <c r="J246"/>
  <c r="J223"/>
  <c r="J213"/>
  <c r="BK143"/>
  <c r="J305"/>
  <c r="BK277"/>
  <c r="BK266"/>
  <c r="J220"/>
  <c r="J204"/>
  <c r="J161"/>
  <c r="J268"/>
  <c r="BK246"/>
  <c r="J225"/>
  <c r="J202"/>
  <c r="J134"/>
  <c i="10" r="J246"/>
  <c r="J215"/>
  <c r="J199"/>
  <c r="BK183"/>
  <c r="BK167"/>
  <c r="BK150"/>
  <c r="J253"/>
  <c r="BK244"/>
  <c r="BK223"/>
  <c r="BK212"/>
  <c r="J204"/>
  <c r="BK192"/>
  <c r="J228"/>
  <c r="BK207"/>
  <c r="BK199"/>
  <c r="BK178"/>
  <c r="BK165"/>
  <c r="BK140"/>
  <c r="BK226"/>
  <c r="BK194"/>
  <c r="J169"/>
  <c r="BK221"/>
  <c r="J186"/>
  <c r="J171"/>
  <c r="BK148"/>
  <c r="J136"/>
  <c r="J242"/>
  <c r="J217"/>
  <c r="BK193"/>
  <c r="BK176"/>
  <c r="BK157"/>
  <c r="J142"/>
  <c r="J256"/>
  <c r="J240"/>
  <c r="J229"/>
  <c r="BK218"/>
  <c r="BK195"/>
  <c r="BK185"/>
  <c r="J160"/>
  <c r="BK142"/>
  <c i="11" r="J227"/>
  <c r="J220"/>
  <c r="BK203"/>
  <c r="J168"/>
  <c r="BK158"/>
  <c r="J148"/>
  <c r="BK210"/>
  <c r="BK180"/>
  <c r="J175"/>
  <c r="J151"/>
  <c r="BK229"/>
  <c r="BK173"/>
  <c r="BK153"/>
  <c r="J143"/>
  <c r="BK236"/>
  <c r="J161"/>
  <c r="J137"/>
  <c r="J242"/>
  <c r="J213"/>
  <c r="BK190"/>
  <c r="J177"/>
  <c r="BK242"/>
  <c r="BK238"/>
  <c r="J226"/>
  <c r="J208"/>
  <c r="J174"/>
  <c r="BK218"/>
  <c r="BK182"/>
  <c r="BK154"/>
  <c r="J141"/>
  <c r="BK201"/>
  <c r="J171"/>
  <c r="BK151"/>
  <c i="12" r="F37"/>
  <c i="2" r="BK542"/>
  <c r="J536"/>
  <c r="BK522"/>
  <c r="J514"/>
  <c r="BK502"/>
  <c r="J491"/>
  <c r="BK483"/>
  <c r="J481"/>
  <c r="BK479"/>
  <c r="J478"/>
  <c r="BK476"/>
  <c r="BK432"/>
  <c r="J431"/>
  <c r="BK429"/>
  <c r="J420"/>
  <c r="BK390"/>
  <c r="BK384"/>
  <c r="J365"/>
  <c r="BK354"/>
  <c r="J347"/>
  <c r="BK326"/>
  <c r="BK318"/>
  <c r="J312"/>
  <c r="J298"/>
  <c r="BK287"/>
  <c r="J274"/>
  <c r="J263"/>
  <c r="J249"/>
  <c r="BK237"/>
  <c r="J232"/>
  <c r="J216"/>
  <c r="J200"/>
  <c r="BK188"/>
  <c r="J184"/>
  <c r="J175"/>
  <c r="BK157"/>
  <c r="BK146"/>
  <c r="J38"/>
  <c i="3" r="J1318"/>
  <c r="BK1123"/>
  <c r="J893"/>
  <c r="BK697"/>
  <c r="J2053"/>
  <c r="J1520"/>
  <c r="BK1275"/>
  <c r="J895"/>
  <c r="J716"/>
  <c r="J454"/>
  <c r="BK332"/>
  <c r="J263"/>
  <c r="J2239"/>
  <c r="BK2039"/>
  <c r="J1723"/>
  <c r="BK1571"/>
  <c r="BK1486"/>
  <c r="BK1145"/>
  <c r="BK642"/>
  <c r="BK368"/>
  <c r="J258"/>
  <c r="BK2103"/>
  <c r="J2038"/>
  <c r="J1505"/>
  <c r="BK1234"/>
  <c r="BK940"/>
  <c r="BK735"/>
  <c r="BK596"/>
  <c r="BK389"/>
  <c r="BK258"/>
  <c r="BK2258"/>
  <c r="BK1980"/>
  <c r="J1886"/>
  <c r="BK1628"/>
  <c r="BK1361"/>
  <c r="BK1165"/>
  <c r="J776"/>
  <c r="J492"/>
  <c r="J354"/>
  <c r="J2213"/>
  <c r="BK2014"/>
  <c r="J1694"/>
  <c r="BK1408"/>
  <c r="BK1167"/>
  <c r="J1017"/>
  <c r="J869"/>
  <c r="J706"/>
  <c r="J513"/>
  <c r="BK454"/>
  <c r="BK263"/>
  <c r="BK2178"/>
  <c r="BK2047"/>
  <c r="J1885"/>
  <c r="J1659"/>
  <c r="J1564"/>
  <c r="BK1484"/>
  <c r="BK1292"/>
  <c r="BK853"/>
  <c r="J601"/>
  <c r="BK459"/>
  <c r="BK209"/>
  <c r="J2505"/>
  <c r="BK2479"/>
  <c r="BK2393"/>
  <c r="J2322"/>
  <c r="J2284"/>
  <c r="J2258"/>
  <c r="J2104"/>
  <c r="J2011"/>
  <c r="J1634"/>
  <c r="J1406"/>
  <c r="BK1222"/>
  <c r="BK758"/>
  <c r="J609"/>
  <c r="J332"/>
  <c r="J223"/>
  <c i="4" r="BK281"/>
  <c r="J260"/>
  <c r="BK232"/>
  <c r="J191"/>
  <c r="BK159"/>
  <c r="J303"/>
  <c r="J256"/>
  <c r="J224"/>
  <c r="J203"/>
  <c r="BK191"/>
  <c r="J179"/>
  <c r="BK156"/>
  <c r="J295"/>
  <c r="J250"/>
  <c r="BK216"/>
  <c r="BK169"/>
  <c r="J135"/>
  <c r="J279"/>
  <c r="BK214"/>
  <c r="J188"/>
  <c r="BK161"/>
  <c r="BK139"/>
  <c r="J261"/>
  <c r="J226"/>
  <c r="BK204"/>
  <c r="BK168"/>
  <c r="BK285"/>
  <c r="J249"/>
  <c r="J231"/>
  <c r="BK183"/>
  <c r="BK143"/>
  <c r="J280"/>
  <c r="J259"/>
  <c r="J236"/>
  <c r="J198"/>
  <c r="J172"/>
  <c r="J284"/>
  <c r="BK231"/>
  <c r="J174"/>
  <c r="BK146"/>
  <c i="5" r="BK169"/>
  <c r="J140"/>
  <c r="J160"/>
  <c r="BK132"/>
  <c r="J156"/>
  <c r="J155"/>
  <c r="J172"/>
  <c r="BK144"/>
  <c r="BK147"/>
  <c i="6" r="BK140"/>
  <c r="BK167"/>
  <c r="J148"/>
  <c r="BK137"/>
  <c r="J165"/>
  <c r="J145"/>
  <c r="J133"/>
  <c r="BK146"/>
  <c r="BK158"/>
  <c r="J150"/>
  <c i="7" r="J280"/>
  <c r="J238"/>
  <c r="J214"/>
  <c r="J187"/>
  <c r="J160"/>
  <c r="BK268"/>
  <c r="BK233"/>
  <c r="BK186"/>
  <c r="BK274"/>
  <c r="BK252"/>
  <c r="BK213"/>
  <c r="J181"/>
  <c r="J145"/>
  <c r="J252"/>
  <c r="BK220"/>
  <c r="J189"/>
  <c r="J164"/>
  <c r="BK272"/>
  <c r="J285"/>
  <c r="J272"/>
  <c r="BK257"/>
  <c r="BK243"/>
  <c r="BK204"/>
  <c r="BK169"/>
  <c r="J261"/>
  <c r="J234"/>
  <c r="J196"/>
  <c r="BK160"/>
  <c i="8" r="BK233"/>
  <c r="J192"/>
  <c r="J153"/>
  <c r="J230"/>
  <c r="BK193"/>
  <c r="BK148"/>
  <c r="J188"/>
  <c r="J139"/>
  <c r="J205"/>
  <c r="BK173"/>
  <c r="BK147"/>
  <c r="J210"/>
  <c r="J178"/>
  <c r="BK156"/>
  <c r="BK234"/>
  <c r="J197"/>
  <c r="BK150"/>
  <c r="BK135"/>
  <c r="J228"/>
  <c r="J179"/>
  <c r="J165"/>
  <c r="J142"/>
  <c r="BK227"/>
  <c r="J215"/>
  <c r="BK204"/>
  <c r="BK176"/>
  <c i="9" r="BK300"/>
  <c r="BK288"/>
  <c r="BK262"/>
  <c r="J237"/>
  <c r="J224"/>
  <c r="J184"/>
  <c r="BK306"/>
  <c r="J277"/>
  <c r="BK237"/>
  <c r="J189"/>
  <c r="J314"/>
  <c r="J303"/>
  <c r="J270"/>
  <c r="J248"/>
  <c r="J217"/>
  <c r="BK206"/>
  <c r="J168"/>
  <c r="J309"/>
  <c r="J278"/>
  <c r="BK235"/>
  <c r="BK221"/>
  <c r="BK189"/>
  <c r="BK301"/>
  <c r="J287"/>
  <c r="BK270"/>
  <c r="J251"/>
  <c r="J190"/>
  <c r="J143"/>
  <c r="BK294"/>
  <c r="J284"/>
  <c r="BK264"/>
  <c r="J239"/>
  <c r="J214"/>
  <c r="BK164"/>
  <c r="BK309"/>
  <c r="J294"/>
  <c r="BK271"/>
  <c r="BK247"/>
  <c r="J218"/>
  <c r="BK194"/>
  <c r="J139"/>
  <c r="BK265"/>
  <c r="J234"/>
  <c r="J212"/>
  <c r="BK147"/>
  <c i="10" r="BK251"/>
  <c r="BK225"/>
  <c r="BK191"/>
  <c r="BK175"/>
  <c r="J163"/>
  <c r="BK135"/>
  <c r="J248"/>
  <c r="BK234"/>
  <c r="J222"/>
  <c r="BK205"/>
  <c r="J243"/>
  <c r="J225"/>
  <c r="J190"/>
  <c r="J174"/>
  <c r="BK161"/>
  <c r="J145"/>
  <c r="J239"/>
  <c r="J218"/>
  <c r="J198"/>
  <c r="J162"/>
  <c r="J219"/>
  <c r="BK181"/>
  <c r="J159"/>
  <c r="BK145"/>
  <c r="J38"/>
  <c i="11" r="BK241"/>
  <c r="BK211"/>
  <c r="J197"/>
  <c r="J179"/>
  <c r="J144"/>
  <c r="BK237"/>
  <c r="J225"/>
  <c r="J198"/>
  <c r="J163"/>
  <c r="J232"/>
  <c r="J193"/>
  <c r="BK184"/>
  <c r="J167"/>
  <c r="BK145"/>
  <c r="BK208"/>
  <c r="BK174"/>
  <c r="J157"/>
  <c r="BK144"/>
  <c i="12" r="J131"/>
  <c r="BK129"/>
  <c i="2" r="BK536"/>
  <c r="BK530"/>
  <c r="J522"/>
  <c r="BK508"/>
  <c r="J502"/>
  <c r="J497"/>
  <c r="BK486"/>
  <c r="J483"/>
  <c r="BK480"/>
  <c r="J479"/>
  <c r="BK477"/>
  <c r="J476"/>
  <c r="J445"/>
  <c r="BK431"/>
  <c r="J430"/>
  <c r="BK420"/>
  <c r="J405"/>
  <c r="J390"/>
  <c r="J384"/>
  <c r="J371"/>
  <c r="BK359"/>
  <c r="BK347"/>
  <c r="J336"/>
  <c r="J326"/>
  <c r="BK312"/>
  <c r="BK293"/>
  <c r="J287"/>
  <c r="J268"/>
  <c r="BK257"/>
  <c r="BK243"/>
  <c r="BK223"/>
  <c r="J207"/>
  <c r="J193"/>
  <c r="BK179"/>
  <c r="J166"/>
  <c r="J150"/>
  <c r="J140"/>
  <c i="3" r="J2178"/>
  <c r="J2063"/>
  <c r="J2041"/>
  <c r="BK2012"/>
  <c r="J1873"/>
  <c r="J1487"/>
  <c r="J1220"/>
  <c r="J940"/>
  <c r="BK706"/>
  <c r="J202"/>
  <c r="BK2033"/>
  <c r="BK1623"/>
  <c r="J1214"/>
  <c r="BK984"/>
  <c r="J806"/>
  <c r="J465"/>
  <c r="BK380"/>
  <c r="J287"/>
  <c r="BK2257"/>
  <c r="BK2055"/>
  <c r="J1828"/>
  <c r="BK1692"/>
  <c r="BK1507"/>
  <c r="BK1153"/>
  <c r="J785"/>
  <c r="J574"/>
  <c r="BK288"/>
  <c r="J159"/>
  <c r="J2042"/>
  <c r="BK1672"/>
  <c r="BK1246"/>
  <c r="J1161"/>
  <c r="BK801"/>
  <c r="BK650"/>
  <c r="BK427"/>
  <c r="BK244"/>
  <c r="BK2239"/>
  <c r="J2040"/>
  <c r="J1874"/>
  <c r="BK1590"/>
  <c r="J1385"/>
  <c r="J913"/>
  <c r="BK601"/>
  <c r="J464"/>
  <c r="J338"/>
  <c r="J164"/>
  <c r="BK2063"/>
  <c r="BK1874"/>
  <c r="J1750"/>
  <c r="J1508"/>
  <c r="J1222"/>
  <c r="J1163"/>
  <c r="J942"/>
  <c r="J796"/>
  <c r="J519"/>
  <c r="BK354"/>
  <c r="BK264"/>
  <c r="BK2211"/>
  <c r="BK2101"/>
  <c r="J1996"/>
  <c r="BK1862"/>
  <c r="J1761"/>
  <c r="J1628"/>
  <c r="J1400"/>
  <c r="J1198"/>
  <c r="BK925"/>
  <c r="BK742"/>
  <c r="BK657"/>
  <c r="BK449"/>
  <c r="J176"/>
  <c r="BK2495"/>
  <c r="J2441"/>
  <c r="BK2348"/>
  <c r="BK2316"/>
  <c r="J2291"/>
  <c r="J2260"/>
  <c r="J2075"/>
  <c r="BK1834"/>
  <c r="BK1505"/>
  <c r="J1296"/>
  <c r="BK1116"/>
  <c r="BK674"/>
  <c r="BK464"/>
  <c r="BK253"/>
  <c i="4" r="J304"/>
  <c r="J273"/>
  <c r="BK259"/>
  <c r="BK229"/>
  <c r="BK209"/>
  <c r="BK171"/>
  <c r="J143"/>
  <c r="BK298"/>
  <c r="BK271"/>
  <c r="J235"/>
  <c r="BK207"/>
  <c r="BK188"/>
  <c r="BK170"/>
  <c r="J149"/>
  <c r="J297"/>
  <c r="BK269"/>
  <c r="BK234"/>
  <c r="J204"/>
  <c r="J189"/>
  <c r="BK292"/>
  <c r="BK268"/>
  <c r="BK254"/>
  <c r="BK213"/>
  <c r="J170"/>
  <c r="BK153"/>
  <c r="J299"/>
  <c r="BK266"/>
  <c r="J247"/>
  <c r="BK221"/>
  <c r="J159"/>
  <c r="J293"/>
  <c r="J246"/>
  <c r="J222"/>
  <c r="J199"/>
  <c r="BK165"/>
  <c r="J138"/>
  <c r="J266"/>
  <c r="BK227"/>
  <c r="BK182"/>
  <c r="J154"/>
  <c r="BK134"/>
  <c r="BK265"/>
  <c r="BK220"/>
  <c r="J171"/>
  <c r="J139"/>
  <c i="5" r="BK153"/>
  <c r="J166"/>
  <c r="J144"/>
  <c r="BK134"/>
  <c r="J152"/>
  <c r="J150"/>
  <c r="J154"/>
  <c r="J131"/>
  <c r="BK131"/>
  <c i="6" r="BK148"/>
  <c r="BK161"/>
  <c r="BK139"/>
  <c r="BK156"/>
  <c r="BK166"/>
  <c r="J142"/>
  <c r="BK133"/>
  <c r="J146"/>
  <c r="J140"/>
  <c i="7" r="J266"/>
  <c r="J217"/>
  <c r="J193"/>
  <c r="J178"/>
  <c r="J163"/>
  <c r="BK286"/>
  <c r="J225"/>
  <c r="BK202"/>
  <c r="J170"/>
  <c r="BK265"/>
  <c r="BK216"/>
  <c r="J180"/>
  <c r="BK151"/>
  <c r="BK260"/>
  <c r="J202"/>
  <c r="BK153"/>
  <c r="BK250"/>
  <c r="J248"/>
  <c r="BK242"/>
  <c r="J241"/>
  <c r="J239"/>
  <c r="J228"/>
  <c r="J224"/>
  <c r="BK223"/>
  <c r="BK219"/>
  <c r="BK217"/>
  <c r="J212"/>
  <c r="J200"/>
  <c r="BK193"/>
  <c r="J191"/>
  <c r="J182"/>
  <c r="J177"/>
  <c r="BK172"/>
  <c r="J171"/>
  <c r="BK163"/>
  <c r="J159"/>
  <c r="BK144"/>
  <c r="BK140"/>
  <c r="J137"/>
  <c r="BK285"/>
  <c r="J274"/>
  <c r="BK270"/>
  <c r="J265"/>
  <c r="BK251"/>
  <c r="BK249"/>
  <c r="BK247"/>
  <c r="J246"/>
  <c r="J244"/>
  <c r="BK240"/>
  <c r="BK234"/>
  <c r="BK230"/>
  <c r="BK228"/>
  <c r="J226"/>
  <c r="BK221"/>
  <c r="J218"/>
  <c r="J216"/>
  <c r="BK205"/>
  <c r="J204"/>
  <c r="BK196"/>
  <c r="J192"/>
  <c r="BK185"/>
  <c r="BK181"/>
  <c r="BK171"/>
  <c r="BK168"/>
  <c r="J166"/>
  <c r="J161"/>
  <c r="BK159"/>
  <c r="BK149"/>
  <c r="BK146"/>
  <c r="BK279"/>
  <c r="BK266"/>
  <c r="J253"/>
  <c r="BK225"/>
  <c r="BK198"/>
  <c r="J146"/>
  <c r="J243"/>
  <c r="J229"/>
  <c r="J194"/>
  <c r="BK157"/>
  <c r="J149"/>
  <c i="8" r="J211"/>
  <c r="J191"/>
  <c r="BK158"/>
  <c r="J141"/>
  <c r="BK220"/>
  <c r="J176"/>
  <c r="J199"/>
  <c r="BK180"/>
  <c r="J234"/>
  <c r="BK199"/>
  <c r="BK172"/>
  <c r="BK152"/>
  <c r="J206"/>
  <c r="J173"/>
  <c r="J233"/>
  <c r="J212"/>
  <c r="J186"/>
  <c r="J156"/>
  <c r="BK136"/>
  <c r="J225"/>
  <c r="J167"/>
  <c r="J159"/>
  <c r="BK230"/>
  <c r="BK218"/>
  <c r="BK191"/>
  <c r="J162"/>
  <c i="9" r="BK305"/>
  <c r="J280"/>
  <c r="J254"/>
  <c r="J194"/>
  <c r="BK177"/>
  <c r="BK260"/>
  <c r="BK216"/>
  <c r="BK153"/>
  <c r="J302"/>
  <c r="J273"/>
  <c r="J249"/>
  <c r="BK198"/>
  <c r="BK298"/>
  <c r="BK275"/>
  <c r="BK234"/>
  <c r="BK196"/>
  <c r="BK171"/>
  <c r="J292"/>
  <c r="J260"/>
  <c r="BK243"/>
  <c r="BK168"/>
  <c r="BK312"/>
  <c r="BK286"/>
  <c r="BK256"/>
  <c r="BK227"/>
  <c r="BK181"/>
  <c r="J308"/>
  <c r="J262"/>
  <c r="J215"/>
  <c r="J164"/>
  <c r="J258"/>
  <c r="BK245"/>
  <c r="BK184"/>
  <c i="10" r="BK213"/>
  <c r="J185"/>
  <c r="BK171"/>
  <c r="J140"/>
  <c r="J251"/>
  <c r="BK240"/>
  <c r="BK224"/>
  <c r="BK214"/>
  <c r="J203"/>
  <c r="BK238"/>
  <c r="BK222"/>
  <c r="BK203"/>
  <c r="J181"/>
  <c r="BK173"/>
  <c r="BK158"/>
  <c r="BK152"/>
  <c r="J252"/>
  <c r="BK219"/>
  <c r="J192"/>
  <c r="BK168"/>
  <c r="BK216"/>
  <c r="BK174"/>
  <c r="J147"/>
  <c r="J134"/>
  <c r="BK237"/>
  <c r="J216"/>
  <c r="J183"/>
  <c r="BK162"/>
  <c r="J146"/>
  <c r="BK256"/>
  <c r="BK245"/>
  <c r="J236"/>
  <c r="BK228"/>
  <c r="BK204"/>
  <c r="BK180"/>
  <c r="BK151"/>
  <c r="J135"/>
  <c i="11" r="BK224"/>
  <c r="J210"/>
  <c r="BK199"/>
  <c r="J164"/>
  <c r="J153"/>
  <c r="BK235"/>
  <c r="J212"/>
  <c r="BK198"/>
  <c r="BK187"/>
  <c r="J176"/>
  <c r="BK148"/>
  <c r="J240"/>
  <c r="J228"/>
  <c r="J159"/>
  <c r="J241"/>
  <c r="BK213"/>
  <c r="J191"/>
  <c r="J166"/>
  <c r="BK143"/>
  <c r="BK232"/>
  <c r="J201"/>
  <c r="J183"/>
  <c r="BK152"/>
  <c r="BK240"/>
  <c r="J235"/>
  <c r="J211"/>
  <c r="J192"/>
  <c r="J154"/>
  <c r="J224"/>
  <c r="BK191"/>
  <c r="J160"/>
  <c r="BK138"/>
  <c r="J189"/>
  <c r="BK170"/>
  <c i="12" r="BK125"/>
  <c i="2" r="F38"/>
  <c i="3" r="BK2106"/>
  <c r="BK2052"/>
  <c r="BK1988"/>
  <c r="BK1714"/>
  <c r="BK1409"/>
  <c r="BK1161"/>
  <c r="BK894"/>
  <c r="BK685"/>
  <c r="J224"/>
  <c r="J2086"/>
  <c r="J1507"/>
  <c r="J1206"/>
  <c r="BK934"/>
  <c r="J786"/>
  <c r="BK597"/>
  <c r="J408"/>
  <c r="BK233"/>
  <c r="J2069"/>
  <c r="BK2031"/>
  <c r="BK1770"/>
  <c r="BK1510"/>
  <c r="J1312"/>
  <c r="J984"/>
  <c r="BK608"/>
  <c r="J389"/>
  <c r="J268"/>
  <c r="J2201"/>
  <c r="J2052"/>
  <c r="BK1885"/>
  <c r="BK1295"/>
  <c r="J1169"/>
  <c r="J844"/>
  <c r="J697"/>
  <c r="J493"/>
  <c r="BK361"/>
  <c r="J233"/>
  <c r="BK2213"/>
  <c r="J2014"/>
  <c r="J1695"/>
  <c r="BK1429"/>
  <c r="J1273"/>
  <c r="J608"/>
  <c r="BK503"/>
  <c r="J2211"/>
  <c r="BK1962"/>
  <c r="BK1779"/>
  <c r="J1672"/>
  <c r="BK1341"/>
  <c r="J1184"/>
  <c r="J1145"/>
  <c r="BK895"/>
  <c r="J767"/>
  <c r="BK628"/>
  <c r="J459"/>
  <c r="J337"/>
  <c r="BK189"/>
  <c r="BK2142"/>
  <c r="BK2011"/>
  <c r="BK1873"/>
  <c r="BK1813"/>
  <c r="BK1652"/>
  <c r="BK1520"/>
  <c r="J1361"/>
  <c r="J1162"/>
  <c r="BK1017"/>
  <c r="J743"/>
  <c r="J628"/>
  <c r="BK493"/>
  <c r="J189"/>
  <c r="BK2503"/>
  <c r="J2479"/>
  <c r="J2393"/>
  <c r="J2348"/>
  <c r="J2316"/>
  <c r="BK2266"/>
  <c r="J2209"/>
  <c r="BK2041"/>
  <c r="BK1750"/>
  <c r="J1511"/>
  <c r="BK1385"/>
  <c r="BK1184"/>
  <c r="BK1079"/>
  <c r="BK635"/>
  <c r="BK286"/>
  <c r="BK164"/>
  <c i="4" r="BK297"/>
  <c r="J258"/>
  <c r="J227"/>
  <c r="J190"/>
  <c r="J146"/>
  <c r="BK291"/>
  <c r="BK244"/>
  <c r="J218"/>
  <c r="J197"/>
  <c r="J178"/>
  <c r="J160"/>
  <c r="BK299"/>
  <c r="J272"/>
  <c r="J233"/>
  <c r="J210"/>
  <c r="BK192"/>
  <c r="J153"/>
  <c r="BK277"/>
  <c r="BK262"/>
  <c r="BK202"/>
  <c r="BK154"/>
  <c r="J276"/>
  <c r="BK250"/>
  <c r="J207"/>
  <c r="J137"/>
  <c r="BK253"/>
  <c r="BK238"/>
  <c r="BK206"/>
  <c r="BK186"/>
  <c r="BK155"/>
  <c r="J290"/>
  <c r="BK275"/>
  <c r="J243"/>
  <c r="J219"/>
  <c r="J196"/>
  <c r="J166"/>
  <c r="BK145"/>
  <c r="BK230"/>
  <c r="BK197"/>
  <c r="BK173"/>
  <c r="BK144"/>
  <c i="5" r="BK152"/>
  <c r="J157"/>
  <c r="BK166"/>
  <c r="J163"/>
  <c r="J145"/>
  <c r="J151"/>
  <c r="J167"/>
  <c r="J143"/>
  <c i="6" r="BK171"/>
  <c r="J138"/>
  <c r="J158"/>
  <c r="BK147"/>
  <c r="BK168"/>
  <c r="BK174"/>
  <c r="BK155"/>
  <c r="BK135"/>
  <c r="BK153"/>
  <c r="J171"/>
  <c r="J166"/>
  <c r="BK143"/>
  <c i="7" r="J279"/>
  <c r="J247"/>
  <c r="BK209"/>
  <c r="BK183"/>
  <c r="BK162"/>
  <c r="BK267"/>
  <c r="BK212"/>
  <c r="J179"/>
  <c r="J270"/>
  <c r="J245"/>
  <c r="BK210"/>
  <c r="J168"/>
  <c r="BK264"/>
  <c r="J223"/>
  <c r="BK214"/>
  <c r="BK174"/>
  <c r="J143"/>
  <c r="BK282"/>
  <c r="BK263"/>
  <c r="BK137"/>
  <c r="BK269"/>
  <c r="BK246"/>
  <c r="J221"/>
  <c r="J174"/>
  <c r="J255"/>
  <c r="BK235"/>
  <c r="J220"/>
  <c r="J185"/>
  <c r="BK150"/>
  <c i="8" r="BK222"/>
  <c r="J200"/>
  <c r="J172"/>
  <c r="J135"/>
  <c r="BK208"/>
  <c r="J170"/>
  <c r="J136"/>
  <c r="J181"/>
  <c r="J216"/>
  <c r="BK197"/>
  <c r="J171"/>
  <c r="J157"/>
  <c r="J217"/>
  <c r="J193"/>
  <c r="BK157"/>
  <c r="J223"/>
  <c r="BK205"/>
  <c r="BK175"/>
  <c r="J143"/>
  <c i="2" r="F41"/>
  <c i="3" r="J684"/>
  <c r="BK150"/>
  <c r="BK1768"/>
  <c r="BK1318"/>
  <c r="J1121"/>
  <c r="J853"/>
  <c r="BK609"/>
  <c r="BK444"/>
  <c r="BK312"/>
  <c r="J209"/>
  <c r="J2047"/>
  <c r="BK1994"/>
  <c r="BK1693"/>
  <c r="BK1564"/>
  <c r="BK1162"/>
  <c r="BK786"/>
  <c r="BK465"/>
  <c r="BK280"/>
  <c r="J169"/>
  <c r="J2101"/>
  <c r="J1950"/>
  <c r="J1484"/>
  <c r="BK1121"/>
  <c r="BK813"/>
  <c r="J679"/>
  <c r="BK374"/>
  <c r="BK276"/>
  <c r="J178"/>
  <c r="BK2209"/>
  <c r="J1974"/>
  <c r="BK1643"/>
  <c r="J1510"/>
  <c r="BK1290"/>
  <c r="BK785"/>
  <c r="J490"/>
  <c r="J248"/>
  <c r="J2106"/>
  <c r="J1968"/>
  <c r="J1768"/>
  <c r="BK1539"/>
  <c r="BK1186"/>
  <c r="BK1166"/>
  <c r="J983"/>
  <c r="J813"/>
  <c r="BK750"/>
  <c r="J478"/>
  <c r="J272"/>
  <c r="J185"/>
  <c r="J2057"/>
  <c r="J1900"/>
  <c r="BK1723"/>
  <c r="J1571"/>
  <c r="J1486"/>
  <c r="J1295"/>
  <c r="J1115"/>
  <c r="BK844"/>
  <c r="J728"/>
  <c r="BK519"/>
  <c r="BK248"/>
  <c r="BK2504"/>
  <c r="J2486"/>
  <c r="BK2441"/>
  <c r="J2374"/>
  <c r="J2329"/>
  <c r="BK2292"/>
  <c r="BK2272"/>
  <c r="J2257"/>
  <c r="J2103"/>
  <c r="BK1761"/>
  <c r="J1606"/>
  <c r="BK1334"/>
  <c r="BK1163"/>
  <c r="BK690"/>
  <c r="J295"/>
  <c r="BK216"/>
  <c i="4" r="BK287"/>
  <c r="BK252"/>
  <c r="J217"/>
  <c r="J161"/>
  <c r="J133"/>
  <c r="BK294"/>
  <c r="BK261"/>
  <c r="BK226"/>
  <c r="BK205"/>
  <c r="BK190"/>
  <c r="BK172"/>
  <c r="BK152"/>
  <c r="J291"/>
  <c r="J262"/>
  <c r="BK228"/>
  <c r="J206"/>
  <c r="BK166"/>
  <c r="BK295"/>
  <c r="BK267"/>
  <c r="BK241"/>
  <c r="J168"/>
  <c r="BK302"/>
  <c r="J282"/>
  <c r="BK255"/>
  <c r="J244"/>
  <c r="BK224"/>
  <c r="J180"/>
  <c r="J134"/>
  <c r="J277"/>
  <c r="J245"/>
  <c r="J187"/>
  <c r="J141"/>
  <c r="BK282"/>
  <c r="J269"/>
  <c r="J238"/>
  <c r="J201"/>
  <c r="J175"/>
  <c r="BK149"/>
  <c r="BK280"/>
  <c r="BK210"/>
  <c r="BK181"/>
  <c r="BK164"/>
  <c i="5" r="BK157"/>
  <c r="BK172"/>
  <c r="BK155"/>
  <c r="J162"/>
  <c r="J174"/>
  <c r="J135"/>
  <c r="J147"/>
  <c r="BK149"/>
  <c r="BK139"/>
  <c i="6" r="BK159"/>
  <c r="J139"/>
  <c r="BK165"/>
  <c r="J143"/>
  <c r="J132"/>
  <c r="J161"/>
  <c r="BK136"/>
  <c r="BK138"/>
  <c r="J131"/>
  <c r="BK142"/>
  <c i="7" r="J271"/>
  <c r="J231"/>
  <c r="BK194"/>
  <c r="BK177"/>
  <c r="BK283"/>
  <c r="BK254"/>
  <c r="BK207"/>
  <c r="J175"/>
  <c r="J258"/>
  <c r="J233"/>
  <c r="J209"/>
  <c r="J173"/>
  <c r="J150"/>
  <c r="J232"/>
  <c r="J215"/>
  <c r="BK173"/>
  <c r="BK141"/>
  <c r="J156"/>
  <c r="BK148"/>
  <c r="J277"/>
  <c r="J259"/>
  <c r="BK239"/>
  <c r="J205"/>
  <c r="BK145"/>
  <c r="J242"/>
  <c r="BK224"/>
  <c r="BK190"/>
  <c r="J151"/>
  <c i="8" r="BK217"/>
  <c r="BK162"/>
  <c r="J227"/>
  <c r="J201"/>
  <c r="J168"/>
  <c r="J219"/>
  <c r="BK178"/>
  <c r="BK226"/>
  <c r="J198"/>
  <c r="BK170"/>
  <c r="BK145"/>
  <c r="BK209"/>
  <c r="BK171"/>
  <c r="J144"/>
  <c r="BK225"/>
  <c r="BK206"/>
  <c r="J185"/>
  <c r="BK195"/>
  <c r="BK169"/>
  <c r="BK160"/>
  <c r="J235"/>
  <c r="BK216"/>
  <c r="BK200"/>
  <c r="J180"/>
  <c r="J154"/>
  <c r="BK137"/>
  <c i="9" r="J291"/>
  <c r="BK278"/>
  <c r="J255"/>
  <c r="BK220"/>
  <c r="BK185"/>
  <c r="J307"/>
  <c r="BK261"/>
  <c r="BK210"/>
  <c r="BK292"/>
  <c r="BK252"/>
  <c r="BK212"/>
  <c r="BK178"/>
  <c r="BK303"/>
  <c r="J281"/>
  <c r="BK258"/>
  <c r="J233"/>
  <c r="BK217"/>
  <c r="J177"/>
  <c r="J296"/>
  <c r="J282"/>
  <c r="BK255"/>
  <c r="J228"/>
  <c r="BK187"/>
  <c r="BK314"/>
  <c r="J290"/>
  <c r="BK280"/>
  <c r="J241"/>
  <c r="BK215"/>
  <c r="J185"/>
  <c r="BK139"/>
  <c r="J301"/>
  <c r="J283"/>
  <c r="BK267"/>
  <c r="J244"/>
  <c r="J196"/>
  <c r="J153"/>
  <c r="J267"/>
  <c r="BK249"/>
  <c r="J206"/>
  <c i="10" r="J235"/>
  <c r="J195"/>
  <c r="BK179"/>
  <c r="J148"/>
  <c r="BK249"/>
  <c r="J227"/>
  <c r="J213"/>
  <c r="J234"/>
  <c r="J211"/>
  <c r="J189"/>
  <c r="J176"/>
  <c r="BK163"/>
  <c r="BK154"/>
  <c r="J250"/>
  <c r="BK209"/>
  <c r="J182"/>
  <c r="BK136"/>
  <c r="J197"/>
  <c r="J150"/>
  <c r="J139"/>
  <c r="BK239"/>
  <c r="J220"/>
  <c r="J194"/>
  <c r="BK182"/>
  <c r="BK159"/>
  <c r="BK144"/>
  <c r="BK255"/>
  <c r="J237"/>
  <c r="BK227"/>
  <c r="BK198"/>
  <c r="BK169"/>
  <c r="BK155"/>
  <c r="BK138"/>
  <c i="11" r="BK217"/>
  <c r="J206"/>
  <c r="BK181"/>
  <c r="J156"/>
  <c r="J229"/>
  <c r="BK204"/>
  <c r="J190"/>
  <c r="BK177"/>
  <c r="BK164"/>
  <c r="BK155"/>
  <c r="J139"/>
  <c r="BK135"/>
  <c r="J237"/>
  <c r="BK221"/>
  <c r="BK202"/>
  <c r="J188"/>
  <c r="J135"/>
  <c r="J204"/>
  <c r="J186"/>
  <c r="BK176"/>
  <c r="BK147"/>
  <c r="J243"/>
  <c r="BK219"/>
  <c r="J207"/>
  <c r="J180"/>
  <c r="BK139"/>
  <c r="J236"/>
  <c r="BK214"/>
  <c r="BK200"/>
  <c r="BK156"/>
  <c r="BK220"/>
  <c r="BK192"/>
  <c r="J185"/>
  <c r="J169"/>
  <c r="J146"/>
  <c r="BK212"/>
  <c r="BK183"/>
  <c r="BK167"/>
  <c r="BK142"/>
  <c i="12" r="J129"/>
  <c r="BK131"/>
  <c i="2" r="BK268"/>
  <c r="BK249"/>
  <c r="J237"/>
  <c r="J223"/>
  <c r="BK200"/>
  <c r="BK184"/>
  <c r="BK175"/>
  <c r="J157"/>
  <c r="BK140"/>
  <c i="1" r="AS96"/>
  <c i="3" r="J2039"/>
  <c r="BK1886"/>
  <c r="J1770"/>
  <c r="BK1694"/>
  <c r="J1341"/>
  <c r="BK1198"/>
  <c r="J826"/>
  <c r="J253"/>
  <c r="BK2207"/>
  <c r="BK1968"/>
  <c r="BK1293"/>
  <c r="BK913"/>
  <c r="J690"/>
  <c r="BK445"/>
  <c r="J361"/>
  <c r="J288"/>
  <c r="J2083"/>
  <c r="J2012"/>
  <c r="J1779"/>
  <c r="J1691"/>
  <c r="BK1489"/>
  <c r="J1302"/>
  <c r="BK907"/>
  <c r="BK621"/>
  <c r="BK436"/>
  <c r="BK272"/>
  <c r="J2142"/>
  <c r="BK1785"/>
  <c r="J1392"/>
  <c r="BK1172"/>
  <c r="J934"/>
  <c r="J742"/>
  <c r="J551"/>
  <c r="J290"/>
  <c r="BK176"/>
  <c r="BK2053"/>
  <c r="BK1950"/>
  <c r="J1652"/>
  <c r="J1579"/>
  <c r="J1293"/>
  <c r="J907"/>
  <c r="J597"/>
  <c r="J367"/>
  <c r="BK224"/>
  <c r="J2203"/>
  <c r="BK1827"/>
  <c r="J1584"/>
  <c r="J1246"/>
  <c r="BK983"/>
  <c r="J894"/>
  <c r="BK691"/>
  <c r="BK494"/>
  <c r="BK367"/>
  <c r="J216"/>
  <c r="BK2205"/>
  <c r="J2055"/>
  <c r="J1988"/>
  <c r="J1820"/>
  <c r="BK1704"/>
  <c r="BK1497"/>
  <c r="J1326"/>
  <c r="J1123"/>
  <c r="J881"/>
  <c r="BK806"/>
  <c r="BK684"/>
  <c r="J596"/>
  <c r="BK490"/>
  <c r="BK238"/>
  <c r="J2512"/>
  <c r="J2503"/>
  <c r="J2460"/>
  <c r="BK2374"/>
  <c r="BK2322"/>
  <c r="BK2291"/>
  <c r="J2272"/>
  <c r="BK2201"/>
  <c r="J1962"/>
  <c r="J1539"/>
  <c r="J1408"/>
  <c r="J1234"/>
  <c r="J1039"/>
  <c r="BK574"/>
  <c r="J244"/>
  <c r="J150"/>
  <c i="4" r="J283"/>
  <c r="J268"/>
  <c r="BK225"/>
  <c r="BK180"/>
  <c r="BK151"/>
  <c r="J301"/>
  <c r="J270"/>
  <c r="BK217"/>
  <c r="BK199"/>
  <c r="BK185"/>
  <c r="J165"/>
  <c r="J147"/>
  <c r="J275"/>
  <c r="BK246"/>
  <c r="BK223"/>
  <c r="J184"/>
  <c r="BK141"/>
  <c r="BK288"/>
  <c r="BK248"/>
  <c r="BK212"/>
  <c r="BK184"/>
  <c r="BK142"/>
  <c r="J294"/>
  <c r="J263"/>
  <c r="J230"/>
  <c r="J202"/>
  <c r="BK148"/>
  <c r="BK289"/>
  <c r="BK251"/>
  <c r="BK235"/>
  <c r="J215"/>
  <c r="BK189"/>
  <c r="J162"/>
  <c r="BK293"/>
  <c r="BK276"/>
  <c r="J255"/>
  <c r="J209"/>
  <c r="BK194"/>
  <c r="J155"/>
  <c r="BK140"/>
  <c r="J234"/>
  <c r="J186"/>
  <c r="BK147"/>
  <c i="5" r="BK167"/>
  <c r="BK143"/>
  <c r="BK162"/>
  <c r="J134"/>
  <c r="J159"/>
  <c r="BK170"/>
  <c r="J148"/>
  <c r="J168"/>
  <c r="J164"/>
  <c r="BK148"/>
  <c i="6" r="BK151"/>
  <c r="J136"/>
  <c r="BK150"/>
  <c r="J137"/>
  <c r="BK131"/>
  <c r="J159"/>
  <c r="J147"/>
  <c r="J163"/>
  <c r="J134"/>
  <c r="J144"/>
  <c i="7" r="BK275"/>
  <c r="J211"/>
  <c r="BK180"/>
  <c r="J154"/>
  <c r="J269"/>
  <c r="BK244"/>
  <c r="BK189"/>
  <c r="J176"/>
  <c r="BK278"/>
  <c r="BK248"/>
  <c r="J198"/>
  <c r="BK179"/>
  <c r="J267"/>
  <c r="J250"/>
  <c r="J206"/>
  <c r="J148"/>
  <c r="J283"/>
  <c r="BK255"/>
  <c r="BK262"/>
  <c r="J249"/>
  <c r="BK208"/>
  <c r="BK182"/>
  <c r="J142"/>
  <c r="J240"/>
  <c r="J213"/>
  <c r="J169"/>
  <c r="BK152"/>
  <c i="8" r="J231"/>
  <c r="J202"/>
  <c r="BK189"/>
  <c r="J148"/>
  <c r="BK224"/>
  <c r="BK185"/>
  <c r="J195"/>
  <c r="BK151"/>
  <c r="J214"/>
  <c r="BK194"/>
  <c r="BK167"/>
  <c r="J155"/>
  <c r="J175"/>
  <c r="J149"/>
  <c r="J208"/>
  <c r="J182"/>
  <c r="J138"/>
  <c r="J222"/>
  <c r="BK192"/>
  <c r="BK161"/>
  <c r="BK235"/>
  <c r="BK223"/>
  <c r="BK211"/>
  <c r="J194"/>
  <c r="J174"/>
  <c r="J150"/>
  <c i="9" r="J299"/>
  <c r="BK287"/>
  <c r="J275"/>
  <c r="J245"/>
  <c r="J227"/>
  <c r="BK192"/>
  <c r="J147"/>
  <c r="J279"/>
  <c r="J257"/>
  <c r="BK222"/>
  <c r="J179"/>
  <c r="BK304"/>
  <c r="BK283"/>
  <c r="BK233"/>
  <c r="BK214"/>
  <c r="J200"/>
  <c r="J312"/>
  <c r="BK290"/>
  <c r="J265"/>
  <c r="BK241"/>
  <c r="BK218"/>
  <c r="BK188"/>
  <c r="BK299"/>
  <c r="BK285"/>
  <c r="J261"/>
  <c r="BK250"/>
  <c r="BK200"/>
  <c r="BK161"/>
  <c r="BK296"/>
  <c r="J285"/>
  <c r="BK276"/>
  <c r="J252"/>
  <c r="J235"/>
  <c r="J187"/>
  <c r="BK134"/>
  <c r="J300"/>
  <c r="J276"/>
  <c r="BK257"/>
  <c r="J216"/>
  <c r="BK190"/>
  <c r="J271"/>
  <c r="J250"/>
  <c r="BK229"/>
  <c r="BK204"/>
  <c i="10" r="BK253"/>
  <c r="J226"/>
  <c r="BK211"/>
  <c r="J180"/>
  <c r="BK170"/>
  <c r="J151"/>
  <c r="J255"/>
  <c r="J245"/>
  <c r="J230"/>
  <c r="BK220"/>
  <c r="BK210"/>
  <c r="J200"/>
  <c r="J232"/>
  <c r="J206"/>
  <c r="J187"/>
  <c r="J172"/>
  <c r="J149"/>
  <c r="BK236"/>
  <c r="J212"/>
  <c r="BK197"/>
  <c r="J166"/>
  <c r="BK217"/>
  <c r="J178"/>
  <c r="J153"/>
  <c r="J143"/>
  <c r="J254"/>
  <c r="BK229"/>
  <c r="J191"/>
  <c r="J170"/>
  <c r="BK149"/>
  <c r="J138"/>
  <c r="BK243"/>
  <c r="J233"/>
  <c r="BK206"/>
  <c r="J188"/>
  <c r="J175"/>
  <c r="J157"/>
  <c r="BK141"/>
  <c i="11" r="BK243"/>
  <c r="BK222"/>
  <c r="BK209"/>
  <c r="J182"/>
  <c r="BK159"/>
  <c r="J145"/>
  <c r="BK194"/>
  <c r="J149"/>
  <c r="BK140"/>
  <c r="J231"/>
  <c r="BK157"/>
  <c r="J221"/>
  <c r="BK193"/>
  <c r="BK160"/>
  <c r="J219"/>
  <c r="J202"/>
  <c r="BK171"/>
  <c r="BK239"/>
  <c r="J214"/>
  <c r="BK172"/>
  <c r="BK228"/>
  <c r="J173"/>
  <c r="BK146"/>
  <c i="12" r="J127"/>
  <c i="2" r="F39"/>
  <c i="3" r="J243"/>
  <c r="BK2124"/>
  <c r="BK1939"/>
  <c r="J1451"/>
  <c r="BK1133"/>
  <c r="BK835"/>
  <c r="BK492"/>
  <c r="J436"/>
  <c r="BK337"/>
  <c r="J286"/>
  <c r="J2202"/>
  <c r="BK2038"/>
  <c r="J1912"/>
  <c r="BK1579"/>
  <c r="J1497"/>
  <c r="BK1169"/>
  <c r="J801"/>
  <c r="J485"/>
  <c r="J374"/>
  <c r="BK223"/>
  <c r="J2084"/>
  <c r="BK1912"/>
  <c r="J1429"/>
  <c r="BK1206"/>
  <c r="BK1028"/>
  <c r="J642"/>
  <c r="J444"/>
  <c r="J346"/>
  <c r="J190"/>
  <c r="J2207"/>
  <c r="J1956"/>
  <c r="J1862"/>
  <c r="BK1584"/>
  <c r="J1334"/>
  <c r="J1153"/>
  <c r="BK551"/>
  <c r="J427"/>
  <c r="J2205"/>
  <c r="BK1948"/>
  <c r="J1714"/>
  <c r="BK1312"/>
  <c r="J1167"/>
  <c r="J925"/>
  <c r="BK795"/>
  <c r="BK649"/>
  <c r="BK428"/>
  <c r="BK268"/>
  <c r="J2237"/>
  <c r="BK2083"/>
  <c r="J1994"/>
  <c r="BK1828"/>
  <c r="BK1606"/>
  <c r="J1422"/>
  <c r="J1275"/>
  <c r="J1028"/>
  <c r="BK796"/>
  <c r="BK573"/>
  <c r="BK478"/>
  <c r="J228"/>
  <c r="BK2505"/>
  <c r="BK2486"/>
  <c r="BK2422"/>
  <c r="BK2329"/>
  <c r="J2292"/>
  <c r="J2278"/>
  <c r="BK2202"/>
  <c r="BK2084"/>
  <c r="BK1900"/>
  <c r="BK1641"/>
  <c r="BK1422"/>
  <c r="BK1273"/>
  <c r="J1165"/>
  <c r="J649"/>
  <c r="J449"/>
  <c r="BK243"/>
  <c i="4" r="BK296"/>
  <c r="BK270"/>
  <c r="J240"/>
  <c r="J208"/>
  <c r="BK158"/>
  <c r="J302"/>
  <c r="J274"/>
  <c r="BK236"/>
  <c r="BK208"/>
  <c r="J193"/>
  <c r="J182"/>
  <c r="J173"/>
  <c r="J142"/>
  <c r="J288"/>
  <c r="J241"/>
  <c r="BK218"/>
  <c r="J194"/>
  <c r="J152"/>
  <c r="BK264"/>
  <c r="BK211"/>
  <c r="J167"/>
  <c r="J140"/>
  <c r="J286"/>
  <c r="BK258"/>
  <c r="BK245"/>
  <c r="J181"/>
  <c r="J145"/>
  <c r="BK279"/>
  <c r="BK233"/>
  <c r="BK200"/>
  <c r="BK178"/>
  <c r="BK160"/>
  <c r="J287"/>
  <c r="J271"/>
  <c r="BK249"/>
  <c r="J232"/>
  <c r="J176"/>
  <c r="J158"/>
  <c r="J148"/>
  <c r="BK273"/>
  <c r="J229"/>
  <c r="BK176"/>
  <c r="BK138"/>
  <c i="5" r="BK146"/>
  <c r="J171"/>
  <c r="BK150"/>
  <c r="BK160"/>
  <c r="BK159"/>
  <c r="J133"/>
  <c r="BK156"/>
  <c r="BK168"/>
  <c r="J138"/>
  <c r="BK135"/>
  <c i="6" r="J155"/>
  <c r="J174"/>
  <c r="BK149"/>
  <c r="J157"/>
  <c r="BK173"/>
  <c r="J153"/>
  <c r="BK154"/>
  <c r="J149"/>
  <c r="BK152"/>
  <c r="BK132"/>
  <c i="7" r="BK226"/>
  <c r="BK206"/>
  <c r="J186"/>
  <c r="BK175"/>
  <c r="BK138"/>
  <c r="J257"/>
  <c r="J208"/>
  <c r="BK178"/>
  <c r="BK280"/>
  <c r="J264"/>
  <c r="J235"/>
  <c r="BK161"/>
  <c r="BK276"/>
  <c r="BK236"/>
  <c r="BK187"/>
  <c r="BK154"/>
  <c r="J286"/>
  <c r="J275"/>
  <c r="J152"/>
  <c r="BK284"/>
  <c r="BK261"/>
  <c r="BK245"/>
  <c r="J190"/>
  <c r="J157"/>
  <c r="J262"/>
  <c r="BK238"/>
  <c r="BK215"/>
  <c r="J153"/>
  <c r="BK147"/>
  <c i="8" r="J209"/>
  <c r="J183"/>
  <c r="J151"/>
  <c r="BK215"/>
  <c r="BK182"/>
  <c r="BK231"/>
  <c r="BK186"/>
  <c r="BK142"/>
  <c r="BK207"/>
  <c r="J184"/>
  <c r="J166"/>
  <c r="BK228"/>
  <c r="BK183"/>
  <c r="J147"/>
  <c r="J218"/>
  <c r="BK190"/>
  <c r="BK149"/>
  <c i="10" r="BK215"/>
  <c r="BK186"/>
  <c r="J167"/>
  <c r="J144"/>
  <c r="J231"/>
  <c r="J208"/>
  <c r="BK188"/>
  <c r="BK146"/>
  <c r="BK190"/>
  <c r="BK160"/>
  <c r="BK137"/>
  <c r="BK248"/>
  <c r="J205"/>
  <c r="J168"/>
  <c r="BK139"/>
  <c r="J244"/>
  <c r="BK231"/>
  <c r="J210"/>
  <c r="J193"/>
  <c r="BK177"/>
  <c r="J152"/>
  <c i="11" r="BK234"/>
  <c r="BK216"/>
  <c r="BK189"/>
  <c r="BK161"/>
  <c r="J150"/>
  <c r="J138"/>
  <c r="J218"/>
  <c r="BK207"/>
  <c r="BK188"/>
  <c r="BK178"/>
  <c r="BK169"/>
  <c r="J158"/>
  <c r="BK149"/>
  <c r="J136"/>
  <c r="J238"/>
  <c r="J234"/>
  <c r="J203"/>
  <c r="BK195"/>
  <c r="BK179"/>
  <c r="BK162"/>
  <c r="BK197"/>
  <c r="J184"/>
  <c r="BK150"/>
  <c r="J142"/>
  <c r="J217"/>
  <c r="J195"/>
  <c r="J181"/>
  <c r="BK168"/>
  <c r="J239"/>
  <c r="BK231"/>
  <c r="J209"/>
  <c r="BK185"/>
  <c r="BK141"/>
  <c r="BK206"/>
  <c r="BK186"/>
  <c r="J170"/>
  <c r="J152"/>
  <c r="BK225"/>
  <c r="J199"/>
  <c r="J172"/>
  <c r="J155"/>
  <c i="12" r="BK123"/>
  <c i="2" r="J542"/>
  <c r="J530"/>
  <c r="BK514"/>
  <c r="J508"/>
  <c r="BK497"/>
  <c r="BK491"/>
  <c r="J486"/>
  <c r="BK481"/>
  <c r="J480"/>
  <c r="BK478"/>
  <c r="J477"/>
  <c r="BK445"/>
  <c r="J432"/>
  <c r="BK430"/>
  <c r="J429"/>
  <c r="BK405"/>
  <c r="BK371"/>
  <c r="BK365"/>
  <c r="J359"/>
  <c r="J354"/>
  <c r="BK336"/>
  <c r="J318"/>
  <c r="BK298"/>
  <c r="J293"/>
  <c r="BK274"/>
  <c r="BK263"/>
  <c r="J257"/>
  <c r="J243"/>
  <c r="BK232"/>
  <c r="BK216"/>
  <c r="BK207"/>
  <c r="BK193"/>
  <c r="J188"/>
  <c r="J179"/>
  <c r="BK166"/>
  <c r="BK150"/>
  <c r="J146"/>
  <c i="1" r="AS100"/>
  <c i="3" r="J2005"/>
  <c r="J1827"/>
  <c r="BK1695"/>
  <c r="BK1400"/>
  <c r="BK1214"/>
  <c r="BK1039"/>
  <c r="BK679"/>
  <c r="BK2203"/>
  <c r="BK1776"/>
  <c r="BK1487"/>
  <c r="J1258"/>
  <c r="BK893"/>
  <c r="J758"/>
  <c r="BK491"/>
  <c r="J368"/>
  <c r="BK290"/>
  <c r="BK171"/>
  <c r="BK2075"/>
  <c r="BK1996"/>
  <c r="J1590"/>
  <c r="BK1398"/>
  <c r="J1117"/>
  <c r="J691"/>
  <c r="J276"/>
  <c r="J2236"/>
  <c r="BK2057"/>
  <c r="J1643"/>
  <c r="J1327"/>
  <c r="BK1117"/>
  <c r="BK751"/>
  <c r="J674"/>
  <c r="BK469"/>
  <c r="J284"/>
  <c r="BK228"/>
  <c r="BK2236"/>
  <c r="BK2026"/>
  <c r="J1777"/>
  <c r="BK1326"/>
  <c r="J1124"/>
  <c r="J751"/>
  <c r="J380"/>
  <c r="BK169"/>
  <c r="BK1974"/>
  <c r="J1813"/>
  <c r="BK1681"/>
  <c r="BK1258"/>
  <c r="J1133"/>
  <c r="BK881"/>
  <c r="BK776"/>
  <c r="J657"/>
  <c r="BK485"/>
  <c r="BK346"/>
  <c r="J171"/>
  <c r="BK2104"/>
  <c r="J2026"/>
  <c r="J1834"/>
  <c r="BK1691"/>
  <c r="BK1508"/>
  <c r="J1398"/>
  <c r="J1186"/>
  <c r="BK869"/>
  <c r="BK767"/>
  <c r="J635"/>
  <c r="BK295"/>
  <c r="BK185"/>
  <c r="J2504"/>
  <c r="BK2460"/>
  <c r="BK2349"/>
  <c r="J2294"/>
  <c r="BK2278"/>
  <c r="BK2260"/>
  <c r="BK2069"/>
  <c r="J1704"/>
  <c r="BK1392"/>
  <c r="BK1124"/>
  <c r="BK728"/>
  <c r="J573"/>
  <c r="BK284"/>
  <c i="4" r="BK303"/>
  <c r="BK272"/>
  <c r="BK247"/>
  <c r="J214"/>
  <c r="BK157"/>
  <c r="BK300"/>
  <c r="J264"/>
  <c r="J221"/>
  <c r="BK201"/>
  <c r="BK187"/>
  <c r="BK177"/>
  <c r="BK290"/>
  <c r="J251"/>
  <c r="J225"/>
  <c r="BK193"/>
  <c r="J157"/>
  <c r="BK284"/>
  <c r="BK215"/>
  <c r="J163"/>
  <c r="J300"/>
  <c r="J281"/>
  <c r="J253"/>
  <c r="J228"/>
  <c r="J213"/>
  <c r="BK135"/>
  <c r="BK256"/>
  <c r="J239"/>
  <c r="BK196"/>
  <c r="BK163"/>
  <c r="J285"/>
  <c r="BK260"/>
  <c r="BK239"/>
  <c r="J205"/>
  <c r="J151"/>
  <c r="BK283"/>
  <c r="BK203"/>
  <c r="J169"/>
  <c r="BK137"/>
  <c i="5" r="BK174"/>
  <c r="BK151"/>
  <c r="BK164"/>
  <c r="J146"/>
  <c r="J149"/>
  <c r="J169"/>
  <c r="BK171"/>
  <c r="J132"/>
  <c i="6" r="J151"/>
  <c r="J173"/>
  <c r="BK172"/>
  <c r="J154"/>
  <c r="J156"/>
  <c r="J167"/>
  <c r="J141"/>
  <c r="BK145"/>
  <c i="7" r="J276"/>
  <c r="BK241"/>
  <c r="BK188"/>
  <c r="BK176"/>
  <c r="J140"/>
  <c r="BK259"/>
  <c r="BK184"/>
  <c r="J158"/>
  <c r="BK256"/>
  <c r="BK232"/>
  <c r="J188"/>
  <c r="BK155"/>
  <c r="BK135"/>
  <c r="BK231"/>
  <c r="BK192"/>
  <c r="J155"/>
  <c r="J135"/>
  <c r="BK277"/>
  <c r="BK258"/>
  <c r="J278"/>
  <c r="J260"/>
  <c r="J219"/>
  <c r="BK170"/>
  <c r="BK143"/>
  <c r="J236"/>
  <c r="BK211"/>
  <c r="BK158"/>
  <c i="8" r="BK232"/>
  <c r="BK174"/>
  <c r="BK144"/>
  <c r="BK210"/>
  <c r="BK165"/>
  <c r="J196"/>
  <c r="BK143"/>
  <c r="BK187"/>
  <c r="J158"/>
  <c r="BK138"/>
  <c r="BK202"/>
  <c r="BK154"/>
  <c r="BK214"/>
  <c r="J187"/>
  <c r="J160"/>
  <c r="J232"/>
  <c r="J224"/>
  <c r="BK184"/>
  <c r="BK166"/>
  <c r="BK141"/>
  <c r="BK219"/>
  <c r="J207"/>
  <c r="BK188"/>
  <c r="BK168"/>
  <c r="BK153"/>
  <c i="9" r="BK307"/>
  <c r="BK281"/>
  <c r="J266"/>
  <c r="BK248"/>
  <c r="BK231"/>
  <c r="BK219"/>
  <c r="BK186"/>
  <c r="BK293"/>
  <c r="BK263"/>
  <c r="BK232"/>
  <c r="BK183"/>
  <c r="J306"/>
  <c r="J288"/>
  <c r="J256"/>
  <c r="J231"/>
  <c r="J210"/>
  <c r="J183"/>
  <c r="J156"/>
  <c r="BK291"/>
  <c r="BK273"/>
  <c r="BK251"/>
  <c r="J232"/>
  <c r="BK213"/>
  <c r="BK302"/>
  <c r="BK295"/>
  <c r="J286"/>
  <c r="J263"/>
  <c r="BK253"/>
  <c r="BK202"/>
  <c r="BK297"/>
  <c r="BK282"/>
  <c r="BK244"/>
  <c r="J222"/>
  <c r="J188"/>
  <c r="BK156"/>
  <c r="J293"/>
  <c r="J272"/>
  <c r="J259"/>
  <c r="J221"/>
  <c r="BK208"/>
  <c r="BK179"/>
  <c r="BK274"/>
  <c r="J253"/>
  <c r="J243"/>
  <c r="BK223"/>
  <c r="J171"/>
  <c i="10" r="BK254"/>
  <c r="BK230"/>
  <c r="BK201"/>
  <c r="BK184"/>
  <c r="J173"/>
  <c r="J161"/>
  <c r="BK143"/>
  <c r="BK252"/>
  <c r="J238"/>
  <c r="J221"/>
  <c r="BK208"/>
  <c r="BK196"/>
  <c r="BK233"/>
  <c r="J214"/>
  <c r="BK200"/>
  <c r="J179"/>
  <c r="BK166"/>
  <c r="J155"/>
  <c r="J249"/>
  <c r="J224"/>
  <c r="J207"/>
  <c r="J184"/>
  <c r="BK153"/>
  <c r="J209"/>
  <c r="J177"/>
  <c r="J158"/>
  <c r="J141"/>
  <c r="BK246"/>
  <c r="BK235"/>
  <c r="J196"/>
  <c r="BK189"/>
  <c r="BK172"/>
  <c r="J154"/>
  <c r="BK134"/>
  <c r="BK250"/>
  <c r="BK242"/>
  <c r="BK232"/>
  <c r="J223"/>
  <c r="J201"/>
  <c r="BK187"/>
  <c r="J165"/>
  <c r="BK147"/>
  <c r="J137"/>
  <c i="11" r="BK226"/>
  <c r="BK227"/>
  <c r="BK166"/>
  <c r="J147"/>
  <c r="BK137"/>
  <c r="J222"/>
  <c r="J200"/>
  <c r="J162"/>
  <c r="J216"/>
  <c r="J194"/>
  <c r="J140"/>
  <c r="J187"/>
  <c r="BK175"/>
  <c r="BK136"/>
  <c r="J178"/>
  <c r="BK163"/>
  <c i="12" r="BK127"/>
  <c r="J123"/>
  <c r="J125"/>
  <c i="3" l="1" r="T149"/>
  <c r="BK289"/>
  <c r="J289"/>
  <c r="J104"/>
  <c r="R512"/>
  <c r="BK696"/>
  <c r="J696"/>
  <c r="J106"/>
  <c r="R696"/>
  <c r="R1078"/>
  <c r="R1294"/>
  <c r="T1488"/>
  <c r="P1778"/>
  <c r="BK2105"/>
  <c r="J2105"/>
  <c r="J119"/>
  <c r="R2105"/>
  <c r="R2259"/>
  <c r="P2502"/>
  <c i="4" r="BK150"/>
  <c r="J150"/>
  <c r="J103"/>
  <c r="T195"/>
  <c r="R237"/>
  <c i="5" r="T158"/>
  <c r="R161"/>
  <c i="6" r="P130"/>
  <c r="P170"/>
  <c i="7" r="R134"/>
  <c r="T237"/>
  <c r="R281"/>
  <c i="8" r="P134"/>
  <c r="R146"/>
  <c r="P177"/>
  <c r="P221"/>
  <c i="9" r="BK133"/>
  <c r="J133"/>
  <c r="J101"/>
  <c r="P191"/>
  <c r="P269"/>
  <c i="10" r="P156"/>
  <c r="T202"/>
  <c r="T241"/>
  <c i="2" r="BK145"/>
  <c r="J145"/>
  <c r="J103"/>
  <c r="T475"/>
  <c r="R496"/>
  <c i="3" r="R289"/>
  <c r="P715"/>
  <c r="BK1171"/>
  <c r="J1171"/>
  <c r="J111"/>
  <c r="BK1509"/>
  <c r="J1509"/>
  <c r="J114"/>
  <c r="T1778"/>
  <c r="BK2054"/>
  <c r="J2054"/>
  <c r="J117"/>
  <c r="T2085"/>
  <c r="T2105"/>
  <c r="T2259"/>
  <c r="R2502"/>
  <c i="4" r="P132"/>
  <c r="R150"/>
  <c r="P257"/>
  <c i="5" r="P130"/>
  <c r="BK161"/>
  <c r="J161"/>
  <c r="J103"/>
  <c r="T161"/>
  <c i="6" r="P164"/>
  <c i="7" r="R165"/>
  <c r="R237"/>
  <c r="P281"/>
  <c i="10" r="BK156"/>
  <c r="J156"/>
  <c r="J103"/>
  <c r="P164"/>
  <c r="BK241"/>
  <c r="J241"/>
  <c r="J106"/>
  <c i="11" r="R165"/>
  <c r="P223"/>
  <c i="2" r="T145"/>
  <c r="T138"/>
  <c r="P496"/>
  <c i="3" r="R149"/>
  <c r="T184"/>
  <c r="T512"/>
  <c r="BK1078"/>
  <c r="J1078"/>
  <c r="J108"/>
  <c r="R1171"/>
  <c r="R1488"/>
  <c r="R1778"/>
  <c r="R2054"/>
  <c r="BK2293"/>
  <c r="J2293"/>
  <c r="J121"/>
  <c i="4" r="T132"/>
  <c r="R195"/>
  <c r="T237"/>
  <c i="5" r="BK130"/>
  <c r="J130"/>
  <c r="J101"/>
  <c r="T165"/>
  <c i="7" r="T134"/>
  <c r="P195"/>
  <c r="BK227"/>
  <c r="J227"/>
  <c r="J105"/>
  <c r="T227"/>
  <c r="T273"/>
  <c i="8" r="T134"/>
  <c r="T140"/>
  <c r="R177"/>
  <c r="T221"/>
  <c i="9" r="P133"/>
  <c r="R191"/>
  <c r="T230"/>
  <c i="10" r="R156"/>
  <c r="R202"/>
  <c r="P241"/>
  <c i="11" r="BK134"/>
  <c r="J134"/>
  <c r="J102"/>
  <c r="P165"/>
  <c r="BK205"/>
  <c r="J205"/>
  <c r="J105"/>
  <c r="P215"/>
  <c r="BK233"/>
  <c r="J233"/>
  <c r="J108"/>
  <c i="2" r="R145"/>
  <c r="R138"/>
  <c r="R137"/>
  <c r="BK485"/>
  <c r="J485"/>
  <c r="J106"/>
  <c r="T485"/>
  <c i="3" r="P149"/>
  <c r="P184"/>
  <c r="BK512"/>
  <c r="J512"/>
  <c r="J105"/>
  <c r="T715"/>
  <c r="P1294"/>
  <c r="P1509"/>
  <c r="BK2013"/>
  <c r="J2013"/>
  <c r="J116"/>
  <c r="P2054"/>
  <c r="R2085"/>
  <c r="P2105"/>
  <c r="BK2259"/>
  <c r="J2259"/>
  <c r="J120"/>
  <c r="P2259"/>
  <c r="BK2502"/>
  <c r="J2502"/>
  <c r="J122"/>
  <c i="4" r="BK195"/>
  <c r="J195"/>
  <c r="J104"/>
  <c r="R257"/>
  <c i="5" r="R158"/>
  <c r="P165"/>
  <c i="6" r="T130"/>
  <c r="BK170"/>
  <c r="J170"/>
  <c r="J104"/>
  <c i="7" r="P165"/>
  <c r="R195"/>
  <c r="P227"/>
  <c r="BK273"/>
  <c r="J273"/>
  <c r="J107"/>
  <c r="T281"/>
  <c i="8" r="BK140"/>
  <c r="J140"/>
  <c r="J103"/>
  <c r="R140"/>
  <c r="BK164"/>
  <c r="J164"/>
  <c r="J105"/>
  <c r="BK177"/>
  <c r="J177"/>
  <c r="J106"/>
  <c r="BK221"/>
  <c r="J221"/>
  <c r="J108"/>
  <c i="9" r="T133"/>
  <c r="R182"/>
  <c r="T191"/>
  <c r="T269"/>
  <c i="10" r="R133"/>
  <c r="BK164"/>
  <c r="J164"/>
  <c r="J104"/>
  <c r="BK247"/>
  <c r="J247"/>
  <c r="J107"/>
  <c i="11" r="T165"/>
  <c r="P205"/>
  <c r="R215"/>
  <c r="P233"/>
  <c i="2" r="P145"/>
  <c r="P485"/>
  <c r="P484"/>
  <c i="3" r="BK149"/>
  <c r="T289"/>
  <c r="R715"/>
  <c r="P1171"/>
  <c r="T1171"/>
  <c r="BK1488"/>
  <c r="J1488"/>
  <c r="J113"/>
  <c r="T1509"/>
  <c r="R2013"/>
  <c r="BK2085"/>
  <c r="J2085"/>
  <c r="J118"/>
  <c r="T2293"/>
  <c i="4" r="P150"/>
  <c r="BK237"/>
  <c r="J237"/>
  <c r="J105"/>
  <c r="P237"/>
  <c i="5" r="R130"/>
  <c r="P158"/>
  <c r="P161"/>
  <c i="6" r="BK130"/>
  <c r="J130"/>
  <c r="J102"/>
  <c r="BK164"/>
  <c r="J164"/>
  <c r="J103"/>
  <c r="T170"/>
  <c i="7" r="BK134"/>
  <c r="J134"/>
  <c r="J102"/>
  <c r="T165"/>
  <c r="BK237"/>
  <c r="J237"/>
  <c r="J106"/>
  <c r="R273"/>
  <c i="8" r="BK134"/>
  <c r="J134"/>
  <c r="J102"/>
  <c r="BK146"/>
  <c r="J146"/>
  <c r="J104"/>
  <c r="P164"/>
  <c r="T177"/>
  <c r="R221"/>
  <c i="9" r="BK182"/>
  <c r="J182"/>
  <c r="J103"/>
  <c r="T182"/>
  <c r="P230"/>
  <c r="R269"/>
  <c i="10" r="T156"/>
  <c r="P202"/>
  <c r="T247"/>
  <c i="11" r="BK165"/>
  <c r="J165"/>
  <c r="J103"/>
  <c r="T196"/>
  <c r="BK223"/>
  <c r="J223"/>
  <c r="J107"/>
  <c r="T233"/>
  <c i="2" r="R475"/>
  <c r="T496"/>
  <c i="6" r="R130"/>
  <c r="T164"/>
  <c i="7" r="BK165"/>
  <c r="J165"/>
  <c r="J103"/>
  <c r="T195"/>
  <c r="R227"/>
  <c r="P273"/>
  <c i="8" r="R134"/>
  <c r="P146"/>
  <c r="R164"/>
  <c r="BK203"/>
  <c r="J203"/>
  <c r="J107"/>
  <c r="T203"/>
  <c i="9" r="BK191"/>
  <c r="J191"/>
  <c r="J104"/>
  <c r="R230"/>
  <c i="10" r="P133"/>
  <c r="BK202"/>
  <c r="J202"/>
  <c r="J105"/>
  <c r="R241"/>
  <c i="11" r="R134"/>
  <c r="P196"/>
  <c r="T205"/>
  <c r="T223"/>
  <c i="2" r="BK475"/>
  <c r="J475"/>
  <c r="J104"/>
  <c r="R485"/>
  <c r="R484"/>
  <c i="3" r="BK184"/>
  <c r="J184"/>
  <c r="J103"/>
  <c r="R184"/>
  <c r="BK715"/>
  <c r="J715"/>
  <c r="J107"/>
  <c r="P1078"/>
  <c r="T1294"/>
  <c r="R1509"/>
  <c r="T2013"/>
  <c r="P2085"/>
  <c r="R2293"/>
  <c i="4" r="R132"/>
  <c r="R131"/>
  <c r="R130"/>
  <c r="P195"/>
  <c r="T257"/>
  <c i="5" r="BK158"/>
  <c r="J158"/>
  <c r="J102"/>
  <c r="R165"/>
  <c i="10" r="BK133"/>
  <c r="BK132"/>
  <c r="J132"/>
  <c r="J101"/>
  <c r="R164"/>
  <c r="R247"/>
  <c i="11" r="P134"/>
  <c r="P133"/>
  <c r="P132"/>
  <c i="1" r="AU107"/>
  <c i="11" r="BK196"/>
  <c r="J196"/>
  <c r="J104"/>
  <c r="R205"/>
  <c r="T215"/>
  <c r="R233"/>
  <c i="12" r="BK122"/>
  <c r="J122"/>
  <c r="J99"/>
  <c i="2" r="P475"/>
  <c r="BK496"/>
  <c r="J496"/>
  <c r="J107"/>
  <c i="3" r="P289"/>
  <c r="P148"/>
  <c r="P512"/>
  <c r="P696"/>
  <c r="T696"/>
  <c r="T1078"/>
  <c r="BK1294"/>
  <c r="J1294"/>
  <c r="J112"/>
  <c r="P1488"/>
  <c r="BK1778"/>
  <c r="J1778"/>
  <c r="J115"/>
  <c r="P2013"/>
  <c r="T2054"/>
  <c r="P2293"/>
  <c r="T2502"/>
  <c i="4" r="BK132"/>
  <c r="BK131"/>
  <c r="T150"/>
  <c r="BK257"/>
  <c r="J257"/>
  <c r="J106"/>
  <c i="5" r="T130"/>
  <c r="T129"/>
  <c r="BK165"/>
  <c r="J165"/>
  <c r="J104"/>
  <c i="6" r="R164"/>
  <c r="R170"/>
  <c i="7" r="P134"/>
  <c r="BK195"/>
  <c r="J195"/>
  <c r="J104"/>
  <c r="P237"/>
  <c r="BK281"/>
  <c r="J281"/>
  <c r="J108"/>
  <c i="8" r="P140"/>
  <c r="T146"/>
  <c r="T164"/>
  <c r="P203"/>
  <c r="R203"/>
  <c i="9" r="R133"/>
  <c r="R132"/>
  <c r="P182"/>
  <c r="BK230"/>
  <c r="J230"/>
  <c r="J105"/>
  <c r="BK269"/>
  <c r="J269"/>
  <c r="J106"/>
  <c i="10" r="T133"/>
  <c r="T164"/>
  <c r="P247"/>
  <c i="11" r="T134"/>
  <c r="T133"/>
  <c r="T132"/>
  <c r="R196"/>
  <c r="BK215"/>
  <c r="J215"/>
  <c r="J106"/>
  <c r="R223"/>
  <c i="12" r="P122"/>
  <c r="P121"/>
  <c i="1" r="AU108"/>
  <c i="12" r="R122"/>
  <c r="R121"/>
  <c r="T122"/>
  <c r="T121"/>
  <c i="3" r="BK1168"/>
  <c r="J1168"/>
  <c r="J109"/>
  <c i="9" r="BK180"/>
  <c r="J180"/>
  <c r="J102"/>
  <c i="5" r="BK173"/>
  <c r="J173"/>
  <c r="J105"/>
  <c i="2" r="BK513"/>
  <c r="J513"/>
  <c r="J109"/>
  <c r="BK535"/>
  <c r="J535"/>
  <c r="J112"/>
  <c i="9" r="BK313"/>
  <c r="J313"/>
  <c r="J108"/>
  <c i="2" r="BK529"/>
  <c r="J529"/>
  <c r="J111"/>
  <c r="BK139"/>
  <c r="J139"/>
  <c r="J102"/>
  <c r="BK507"/>
  <c r="J507"/>
  <c r="J108"/>
  <c r="BK541"/>
  <c r="J541"/>
  <c r="J113"/>
  <c i="3" r="BK2511"/>
  <c r="J2511"/>
  <c r="J123"/>
  <c i="2" r="BK521"/>
  <c r="J521"/>
  <c r="J110"/>
  <c i="9" r="BK311"/>
  <c r="J311"/>
  <c r="J107"/>
  <c i="12" r="E85"/>
  <c r="J115"/>
  <c r="BE123"/>
  <c i="11" r="BK133"/>
  <c r="BK132"/>
  <c r="J132"/>
  <c r="J100"/>
  <c i="12" r="BE125"/>
  <c r="BE129"/>
  <c r="F94"/>
  <c r="BE131"/>
  <c r="BE127"/>
  <c i="1" r="BB108"/>
  <c i="11" r="BE139"/>
  <c r="BE179"/>
  <c r="BE191"/>
  <c r="BE195"/>
  <c r="BE197"/>
  <c r="BE206"/>
  <c r="BE216"/>
  <c r="BE218"/>
  <c r="BE220"/>
  <c r="BE221"/>
  <c r="BE222"/>
  <c r="BE231"/>
  <c r="E85"/>
  <c r="BE149"/>
  <c r="BE157"/>
  <c r="BE163"/>
  <c r="BE164"/>
  <c r="BE174"/>
  <c r="BE178"/>
  <c r="BE183"/>
  <c r="BE209"/>
  <c r="BE210"/>
  <c r="BE217"/>
  <c r="BE227"/>
  <c r="BE229"/>
  <c r="BE240"/>
  <c i="10" r="BK131"/>
  <c r="J131"/>
  <c r="J100"/>
  <c i="11" r="BE144"/>
  <c r="BE146"/>
  <c r="BE148"/>
  <c r="BE150"/>
  <c r="BE151"/>
  <c r="BE152"/>
  <c r="BE161"/>
  <c r="BE168"/>
  <c r="BE177"/>
  <c r="BE182"/>
  <c r="BE189"/>
  <c r="BE207"/>
  <c r="BE241"/>
  <c i="10" r="J133"/>
  <c r="J102"/>
  <c i="11" r="BE135"/>
  <c r="BE137"/>
  <c r="BE140"/>
  <c r="BE141"/>
  <c r="BE156"/>
  <c r="BE170"/>
  <c r="BE171"/>
  <c r="BE172"/>
  <c r="BE173"/>
  <c r="BE184"/>
  <c r="BE203"/>
  <c r="BE208"/>
  <c r="BE225"/>
  <c r="BE238"/>
  <c r="BE242"/>
  <c r="BE243"/>
  <c r="F129"/>
  <c r="BE138"/>
  <c r="BE153"/>
  <c r="BE158"/>
  <c r="BE160"/>
  <c r="BE180"/>
  <c r="BE181"/>
  <c r="BE193"/>
  <c r="BE194"/>
  <c r="BE202"/>
  <c r="BE214"/>
  <c r="BE228"/>
  <c r="BE234"/>
  <c r="BE235"/>
  <c r="BE237"/>
  <c r="BE239"/>
  <c r="J93"/>
  <c r="BE155"/>
  <c r="BE167"/>
  <c r="BE169"/>
  <c r="BE190"/>
  <c r="BE192"/>
  <c r="BE198"/>
  <c r="BE199"/>
  <c r="BE200"/>
  <c r="BE204"/>
  <c r="BE212"/>
  <c r="BE224"/>
  <c r="BE236"/>
  <c r="BE142"/>
  <c r="BE143"/>
  <c r="BE145"/>
  <c r="BE154"/>
  <c r="BE159"/>
  <c r="BE162"/>
  <c r="BE166"/>
  <c r="BE219"/>
  <c r="BE226"/>
  <c r="BE136"/>
  <c r="BE147"/>
  <c r="BE175"/>
  <c r="BE176"/>
  <c r="BE185"/>
  <c r="BE186"/>
  <c r="BE187"/>
  <c r="BE188"/>
  <c r="BE201"/>
  <c r="BE211"/>
  <c r="BE213"/>
  <c r="BE232"/>
  <c i="9" r="BK132"/>
  <c r="J132"/>
  <c i="10" r="J93"/>
  <c r="F128"/>
  <c r="BE153"/>
  <c r="BE154"/>
  <c r="BE168"/>
  <c r="BE176"/>
  <c r="BE179"/>
  <c r="BE184"/>
  <c r="BE191"/>
  <c r="BE194"/>
  <c r="BE200"/>
  <c r="BE222"/>
  <c r="BE225"/>
  <c r="BE230"/>
  <c r="BE232"/>
  <c r="BE236"/>
  <c r="BE239"/>
  <c r="BE251"/>
  <c r="BE255"/>
  <c r="BE256"/>
  <c r="E85"/>
  <c r="BE141"/>
  <c r="BE145"/>
  <c r="BE148"/>
  <c r="BE150"/>
  <c r="BE151"/>
  <c r="BE155"/>
  <c r="BE158"/>
  <c r="BE161"/>
  <c r="BE167"/>
  <c r="BE171"/>
  <c r="BE175"/>
  <c r="BE188"/>
  <c r="BE212"/>
  <c r="BE214"/>
  <c r="BE215"/>
  <c r="BE218"/>
  <c r="BE234"/>
  <c r="BE238"/>
  <c r="BE240"/>
  <c r="BE250"/>
  <c r="BE252"/>
  <c r="BE135"/>
  <c r="BE138"/>
  <c r="BE140"/>
  <c r="BE144"/>
  <c r="BE152"/>
  <c r="BE157"/>
  <c r="BE163"/>
  <c r="BE165"/>
  <c r="BE166"/>
  <c r="BE170"/>
  <c r="BE172"/>
  <c r="BE173"/>
  <c r="BE180"/>
  <c r="BE185"/>
  <c r="BE189"/>
  <c r="BE203"/>
  <c r="BE204"/>
  <c r="BE205"/>
  <c i="1" r="AW106"/>
  <c i="10" r="BE147"/>
  <c r="BE199"/>
  <c r="BE213"/>
  <c r="BE228"/>
  <c r="BE244"/>
  <c r="BE245"/>
  <c r="BE134"/>
  <c r="BE136"/>
  <c r="BE142"/>
  <c r="BE143"/>
  <c r="BE146"/>
  <c r="BE162"/>
  <c r="BE174"/>
  <c r="BE177"/>
  <c r="BE183"/>
  <c r="BE197"/>
  <c r="BE201"/>
  <c r="BE208"/>
  <c r="BE209"/>
  <c r="BE224"/>
  <c r="BE227"/>
  <c r="BE229"/>
  <c r="BE193"/>
  <c r="BE195"/>
  <c r="BE206"/>
  <c r="BE207"/>
  <c r="BE211"/>
  <c r="BE221"/>
  <c r="BE226"/>
  <c r="BE233"/>
  <c r="BE235"/>
  <c r="BE237"/>
  <c r="BE243"/>
  <c r="BE246"/>
  <c r="BE137"/>
  <c r="BE139"/>
  <c r="BE149"/>
  <c r="BE159"/>
  <c r="BE160"/>
  <c r="BE169"/>
  <c r="BE178"/>
  <c r="BE181"/>
  <c r="BE182"/>
  <c r="BE186"/>
  <c r="BE187"/>
  <c r="BE190"/>
  <c r="BE192"/>
  <c r="BE196"/>
  <c r="BE198"/>
  <c r="BE210"/>
  <c r="BE216"/>
  <c r="BE217"/>
  <c r="BE219"/>
  <c r="BE220"/>
  <c r="BE223"/>
  <c r="BE231"/>
  <c r="BE242"/>
  <c r="BE248"/>
  <c r="BE249"/>
  <c r="BE253"/>
  <c r="BE254"/>
  <c i="9" r="E85"/>
  <c r="BE161"/>
  <c r="BE189"/>
  <c r="BE190"/>
  <c r="BE214"/>
  <c r="BE215"/>
  <c r="BE227"/>
  <c r="BE239"/>
  <c r="BE254"/>
  <c r="BE255"/>
  <c r="BE260"/>
  <c r="BE272"/>
  <c i="8" r="BK133"/>
  <c r="J133"/>
  <c r="J101"/>
  <c i="9" r="BE171"/>
  <c r="BE178"/>
  <c r="BE187"/>
  <c r="BE213"/>
  <c r="BE217"/>
  <c r="BE225"/>
  <c r="BE228"/>
  <c r="BE229"/>
  <c r="BE232"/>
  <c r="BE251"/>
  <c r="F96"/>
  <c r="BE150"/>
  <c r="BE153"/>
  <c r="BE192"/>
  <c r="BE198"/>
  <c r="BE202"/>
  <c r="BE210"/>
  <c r="BE216"/>
  <c r="BE224"/>
  <c r="BE233"/>
  <c r="BE248"/>
  <c r="BE257"/>
  <c r="BE261"/>
  <c r="BE262"/>
  <c r="BE273"/>
  <c r="BE277"/>
  <c r="BE279"/>
  <c r="BE283"/>
  <c r="BE295"/>
  <c r="BE310"/>
  <c r="BE184"/>
  <c r="BE185"/>
  <c r="BE206"/>
  <c r="BE208"/>
  <c r="BE220"/>
  <c r="BE223"/>
  <c r="BE231"/>
  <c r="BE237"/>
  <c r="BE244"/>
  <c r="BE245"/>
  <c r="BE246"/>
  <c r="BE252"/>
  <c r="BE275"/>
  <c r="BE280"/>
  <c r="BE281"/>
  <c r="BE284"/>
  <c r="BE288"/>
  <c r="BE294"/>
  <c r="BE298"/>
  <c r="BE303"/>
  <c r="BE179"/>
  <c r="BE183"/>
  <c r="BE186"/>
  <c r="BE194"/>
  <c r="BE200"/>
  <c r="BE247"/>
  <c r="BE253"/>
  <c r="BE274"/>
  <c r="BE282"/>
  <c r="BE285"/>
  <c r="BE297"/>
  <c r="BE308"/>
  <c r="BE147"/>
  <c r="BE204"/>
  <c r="BE221"/>
  <c r="BE222"/>
  <c r="BE234"/>
  <c r="BE235"/>
  <c r="BE250"/>
  <c r="BE259"/>
  <c r="BE265"/>
  <c r="BE286"/>
  <c r="BE287"/>
  <c r="BE289"/>
  <c r="BE290"/>
  <c r="BE291"/>
  <c r="BE296"/>
  <c r="BE307"/>
  <c r="BE312"/>
  <c r="J93"/>
  <c r="BE134"/>
  <c r="BE139"/>
  <c r="BE143"/>
  <c r="BE156"/>
  <c r="BE168"/>
  <c r="BE177"/>
  <c r="BE181"/>
  <c r="BE196"/>
  <c r="BE219"/>
  <c r="BE241"/>
  <c r="BE249"/>
  <c r="BE258"/>
  <c r="BE266"/>
  <c r="BE267"/>
  <c r="BE268"/>
  <c r="BE271"/>
  <c r="BE278"/>
  <c r="BE292"/>
  <c r="BE299"/>
  <c r="BE300"/>
  <c r="BE301"/>
  <c r="BE302"/>
  <c r="BE305"/>
  <c r="BE164"/>
  <c r="BE188"/>
  <c r="BE212"/>
  <c r="BE218"/>
  <c r="BE243"/>
  <c r="BE256"/>
  <c r="BE263"/>
  <c r="BE264"/>
  <c r="BE270"/>
  <c r="BE276"/>
  <c r="BE293"/>
  <c r="BE304"/>
  <c r="BE306"/>
  <c r="BE309"/>
  <c r="BE314"/>
  <c i="8" r="F129"/>
  <c r="BE138"/>
  <c r="BE139"/>
  <c r="BE142"/>
  <c r="BE166"/>
  <c r="BE181"/>
  <c r="BE184"/>
  <c r="BE222"/>
  <c r="BE235"/>
  <c r="E85"/>
  <c r="BE151"/>
  <c r="BE157"/>
  <c r="BE170"/>
  <c r="BE171"/>
  <c r="BE172"/>
  <c r="BE173"/>
  <c r="BE176"/>
  <c r="BE199"/>
  <c r="BE201"/>
  <c r="BE205"/>
  <c r="BE206"/>
  <c r="BE214"/>
  <c r="BE217"/>
  <c i="7" r="BK133"/>
  <c r="BK132"/>
  <c r="J132"/>
  <c i="8" r="BE141"/>
  <c r="BE144"/>
  <c r="BE145"/>
  <c r="BE148"/>
  <c r="BE152"/>
  <c r="BE162"/>
  <c r="BE167"/>
  <c r="BE168"/>
  <c r="BE169"/>
  <c r="BE174"/>
  <c r="BE178"/>
  <c r="BE192"/>
  <c r="BE194"/>
  <c r="BE195"/>
  <c r="BE198"/>
  <c r="BE202"/>
  <c r="BE219"/>
  <c r="BE220"/>
  <c r="BE228"/>
  <c r="BE135"/>
  <c r="BE136"/>
  <c r="BE160"/>
  <c r="BE187"/>
  <c r="BE191"/>
  <c r="BE200"/>
  <c r="BE212"/>
  <c r="BE213"/>
  <c r="BE227"/>
  <c r="BE231"/>
  <c r="BE150"/>
  <c r="BE165"/>
  <c r="BE175"/>
  <c r="BE179"/>
  <c r="BE189"/>
  <c r="BE190"/>
  <c r="BE209"/>
  <c r="BE224"/>
  <c r="BE229"/>
  <c r="BE147"/>
  <c r="BE149"/>
  <c r="BE153"/>
  <c r="BE156"/>
  <c r="BE158"/>
  <c r="BE182"/>
  <c r="BE183"/>
  <c r="BE204"/>
  <c r="BE210"/>
  <c r="BE211"/>
  <c r="BE223"/>
  <c r="BE225"/>
  <c r="BE154"/>
  <c r="BE155"/>
  <c r="BE159"/>
  <c r="BE163"/>
  <c r="BE180"/>
  <c r="BE186"/>
  <c r="BE207"/>
  <c r="BE218"/>
  <c r="BE232"/>
  <c r="BE233"/>
  <c r="BE234"/>
  <c r="J93"/>
  <c r="BE137"/>
  <c r="BE143"/>
  <c r="BE161"/>
  <c r="BE185"/>
  <c r="BE188"/>
  <c r="BE193"/>
  <c r="BE196"/>
  <c r="BE197"/>
  <c r="BE208"/>
  <c r="BE215"/>
  <c r="BE216"/>
  <c r="BE226"/>
  <c r="BE230"/>
  <c i="6" r="BK129"/>
  <c r="J129"/>
  <c r="J101"/>
  <c i="7" r="F96"/>
  <c r="J126"/>
  <c r="BE137"/>
  <c r="BE138"/>
  <c r="BE140"/>
  <c r="BE142"/>
  <c r="BE144"/>
  <c r="BE170"/>
  <c r="BE172"/>
  <c r="BE177"/>
  <c r="BE180"/>
  <c r="BE182"/>
  <c r="BE183"/>
  <c r="BE186"/>
  <c r="BE187"/>
  <c r="BE188"/>
  <c r="BE217"/>
  <c r="BE231"/>
  <c r="BE232"/>
  <c r="BE245"/>
  <c r="BE246"/>
  <c r="BE247"/>
  <c r="BE248"/>
  <c r="BE251"/>
  <c r="BE252"/>
  <c r="BE258"/>
  <c r="BE261"/>
  <c r="BE147"/>
  <c r="BE148"/>
  <c r="BE153"/>
  <c r="BE159"/>
  <c r="BE162"/>
  <c r="BE178"/>
  <c r="BE181"/>
  <c r="BE192"/>
  <c r="BE200"/>
  <c r="BE226"/>
  <c r="BE264"/>
  <c r="BE268"/>
  <c r="BE270"/>
  <c r="BE275"/>
  <c r="E118"/>
  <c r="BE150"/>
  <c r="BE157"/>
  <c r="BE173"/>
  <c r="BE174"/>
  <c r="BE179"/>
  <c r="BE209"/>
  <c r="BE213"/>
  <c r="BE256"/>
  <c r="BE260"/>
  <c r="BE263"/>
  <c r="BE267"/>
  <c r="BE135"/>
  <c r="BE143"/>
  <c r="BE146"/>
  <c r="BE149"/>
  <c r="BE152"/>
  <c r="BE155"/>
  <c r="BE160"/>
  <c r="BE166"/>
  <c r="BE184"/>
  <c r="BE185"/>
  <c r="BE194"/>
  <c r="BE202"/>
  <c r="BE208"/>
  <c r="BE214"/>
  <c r="BE215"/>
  <c r="BE225"/>
  <c r="BE230"/>
  <c r="BE244"/>
  <c r="BE249"/>
  <c r="BE253"/>
  <c r="BE254"/>
  <c r="BE262"/>
  <c r="BE274"/>
  <c r="BE280"/>
  <c r="BE156"/>
  <c r="BE161"/>
  <c r="BE171"/>
  <c r="BE176"/>
  <c r="BE190"/>
  <c r="BE210"/>
  <c r="BE212"/>
  <c r="BE233"/>
  <c r="BE235"/>
  <c r="BE242"/>
  <c r="BE257"/>
  <c r="BE278"/>
  <c r="BE141"/>
  <c r="BE164"/>
  <c r="BE175"/>
  <c r="BE191"/>
  <c r="BE204"/>
  <c r="BE205"/>
  <c r="BE207"/>
  <c r="BE211"/>
  <c r="BE218"/>
  <c r="BE220"/>
  <c r="BE223"/>
  <c r="BE224"/>
  <c r="BE228"/>
  <c r="BE240"/>
  <c r="BE241"/>
  <c r="BE243"/>
  <c r="BE259"/>
  <c r="BE276"/>
  <c r="BE277"/>
  <c r="BE279"/>
  <c r="BE285"/>
  <c r="BE154"/>
  <c r="BE163"/>
  <c r="BE193"/>
  <c r="BE206"/>
  <c r="BE216"/>
  <c r="BE219"/>
  <c r="BE221"/>
  <c r="BE222"/>
  <c r="BE236"/>
  <c r="BE238"/>
  <c r="BE239"/>
  <c r="BE250"/>
  <c r="BE255"/>
  <c r="BE265"/>
  <c r="BE266"/>
  <c r="BE271"/>
  <c r="BE282"/>
  <c r="BE284"/>
  <c r="BE145"/>
  <c r="BE151"/>
  <c r="BE158"/>
  <c r="BE168"/>
  <c r="BE169"/>
  <c r="BE189"/>
  <c r="BE196"/>
  <c r="BE198"/>
  <c r="BE229"/>
  <c r="BE234"/>
  <c r="BE269"/>
  <c r="BE272"/>
  <c r="BE283"/>
  <c r="BE286"/>
  <c i="6" r="J93"/>
  <c r="E114"/>
  <c r="BE146"/>
  <c r="BE154"/>
  <c r="BE171"/>
  <c r="BE137"/>
  <c r="BE138"/>
  <c r="BE139"/>
  <c r="BE151"/>
  <c r="BE152"/>
  <c r="BE165"/>
  <c r="BE166"/>
  <c r="BE173"/>
  <c r="BE135"/>
  <c r="BE141"/>
  <c r="BE142"/>
  <c r="BE144"/>
  <c r="BE174"/>
  <c r="BE136"/>
  <c r="BE148"/>
  <c r="BE158"/>
  <c i="5" r="BK129"/>
  <c r="J129"/>
  <c i="6" r="F125"/>
  <c r="BE140"/>
  <c r="BE143"/>
  <c r="BE150"/>
  <c r="BE156"/>
  <c r="BE163"/>
  <c r="BE145"/>
  <c r="BE147"/>
  <c r="BE149"/>
  <c r="BE159"/>
  <c r="BE161"/>
  <c r="BE131"/>
  <c r="BE132"/>
  <c r="BE134"/>
  <c r="BE155"/>
  <c r="BE133"/>
  <c r="BE153"/>
  <c r="BE157"/>
  <c r="BE167"/>
  <c r="BE168"/>
  <c r="BE172"/>
  <c i="5" r="J93"/>
  <c i="4" r="J131"/>
  <c r="J101"/>
  <c r="J132"/>
  <c r="J102"/>
  <c i="5" r="E115"/>
  <c r="BE135"/>
  <c r="BE144"/>
  <c r="BE145"/>
  <c r="BE146"/>
  <c r="BE150"/>
  <c r="BE151"/>
  <c r="BE162"/>
  <c r="BE163"/>
  <c r="BE166"/>
  <c r="BE154"/>
  <c r="BE155"/>
  <c r="BE159"/>
  <c r="BE167"/>
  <c r="F126"/>
  <c r="BE134"/>
  <c r="BE138"/>
  <c r="BE140"/>
  <c r="BE160"/>
  <c r="BE168"/>
  <c r="BE169"/>
  <c r="BE172"/>
  <c r="BE143"/>
  <c r="BE149"/>
  <c r="BE152"/>
  <c r="BE157"/>
  <c r="BE170"/>
  <c r="BE174"/>
  <c r="BE131"/>
  <c r="BE153"/>
  <c r="BE164"/>
  <c r="BE132"/>
  <c r="BE133"/>
  <c r="BE139"/>
  <c r="BE147"/>
  <c r="BE148"/>
  <c r="BE156"/>
  <c r="BE171"/>
  <c i="4" r="E116"/>
  <c r="BE134"/>
  <c r="BE143"/>
  <c r="BE145"/>
  <c r="BE153"/>
  <c r="BE154"/>
  <c r="BE159"/>
  <c r="BE172"/>
  <c r="BE180"/>
  <c r="BE206"/>
  <c r="BE218"/>
  <c r="BE226"/>
  <c r="BE227"/>
  <c r="BE240"/>
  <c r="BE246"/>
  <c r="BE247"/>
  <c r="BE248"/>
  <c r="BE255"/>
  <c r="BE271"/>
  <c r="BE272"/>
  <c i="3" r="J149"/>
  <c r="J102"/>
  <c i="4" r="F96"/>
  <c r="J124"/>
  <c r="BE142"/>
  <c r="BE146"/>
  <c r="BE147"/>
  <c r="BE152"/>
  <c r="BE170"/>
  <c r="BE193"/>
  <c r="BE202"/>
  <c r="BE203"/>
  <c r="BE207"/>
  <c r="BE215"/>
  <c r="BE221"/>
  <c r="BE261"/>
  <c r="BE268"/>
  <c r="BE291"/>
  <c r="BE292"/>
  <c r="BE133"/>
  <c r="BE136"/>
  <c r="BE139"/>
  <c r="BE148"/>
  <c r="BE166"/>
  <c r="BE175"/>
  <c r="BE181"/>
  <c r="BE184"/>
  <c r="BE190"/>
  <c r="BE191"/>
  <c r="BE194"/>
  <c r="BE220"/>
  <c r="BE223"/>
  <c r="BE228"/>
  <c r="BE265"/>
  <c r="BE284"/>
  <c r="BE288"/>
  <c r="BE290"/>
  <c r="BE294"/>
  <c r="BE295"/>
  <c r="BE299"/>
  <c r="BE140"/>
  <c r="BE141"/>
  <c r="BE151"/>
  <c r="BE155"/>
  <c r="BE156"/>
  <c r="BE157"/>
  <c r="BE162"/>
  <c r="BE165"/>
  <c r="BE178"/>
  <c r="BE188"/>
  <c r="BE189"/>
  <c r="BE197"/>
  <c r="BE198"/>
  <c r="BE199"/>
  <c r="BE209"/>
  <c r="BE210"/>
  <c r="BE234"/>
  <c r="BE235"/>
  <c r="BE249"/>
  <c r="BE259"/>
  <c r="BE264"/>
  <c r="BE289"/>
  <c r="BE296"/>
  <c r="BE297"/>
  <c r="BE149"/>
  <c r="BE164"/>
  <c r="BE176"/>
  <c r="BE177"/>
  <c r="BE179"/>
  <c r="BE182"/>
  <c r="BE183"/>
  <c r="BE192"/>
  <c r="BE204"/>
  <c r="BE205"/>
  <c r="BE216"/>
  <c r="BE219"/>
  <c r="BE225"/>
  <c r="BE232"/>
  <c r="BE238"/>
  <c r="BE239"/>
  <c r="BE245"/>
  <c r="BE250"/>
  <c r="BE269"/>
  <c r="BE273"/>
  <c r="BE274"/>
  <c r="BE275"/>
  <c r="BE281"/>
  <c r="BE302"/>
  <c r="BE137"/>
  <c r="BE144"/>
  <c r="BE158"/>
  <c r="BE160"/>
  <c r="BE161"/>
  <c r="BE171"/>
  <c r="BE173"/>
  <c r="BE174"/>
  <c r="BE208"/>
  <c r="BE214"/>
  <c r="BE217"/>
  <c r="BE230"/>
  <c r="BE231"/>
  <c r="BE236"/>
  <c r="BE244"/>
  <c r="BE251"/>
  <c r="BE256"/>
  <c r="BE258"/>
  <c r="BE260"/>
  <c r="BE267"/>
  <c r="BE270"/>
  <c r="BE279"/>
  <c r="BE282"/>
  <c r="BE283"/>
  <c r="BE285"/>
  <c r="BE298"/>
  <c r="BE300"/>
  <c r="BE303"/>
  <c r="BE304"/>
  <c r="BE138"/>
  <c r="BE167"/>
  <c r="BE186"/>
  <c r="BE213"/>
  <c r="BE222"/>
  <c r="BE229"/>
  <c r="BE233"/>
  <c r="BE241"/>
  <c r="BE242"/>
  <c r="BE252"/>
  <c r="BE253"/>
  <c r="BE254"/>
  <c r="BE266"/>
  <c r="BE278"/>
  <c r="BE280"/>
  <c r="BE286"/>
  <c r="BE287"/>
  <c r="BE293"/>
  <c r="BE135"/>
  <c r="BE163"/>
  <c r="BE168"/>
  <c r="BE169"/>
  <c r="BE185"/>
  <c r="BE187"/>
  <c r="BE196"/>
  <c r="BE200"/>
  <c r="BE201"/>
  <c r="BE211"/>
  <c r="BE212"/>
  <c r="BE224"/>
  <c r="BE243"/>
  <c r="BE262"/>
  <c r="BE263"/>
  <c r="BE276"/>
  <c r="BE277"/>
  <c r="BE301"/>
  <c i="3" r="F96"/>
  <c r="BE171"/>
  <c r="BE185"/>
  <c r="BE224"/>
  <c r="BE264"/>
  <c r="BE272"/>
  <c r="BE312"/>
  <c r="BE337"/>
  <c r="BE338"/>
  <c r="BE346"/>
  <c r="BE785"/>
  <c r="BE796"/>
  <c r="BE1121"/>
  <c r="BE1206"/>
  <c r="BE1214"/>
  <c r="BE1429"/>
  <c r="BE1451"/>
  <c r="BE1776"/>
  <c r="BE1873"/>
  <c r="BE1950"/>
  <c r="BE2052"/>
  <c r="BE2053"/>
  <c r="BE2055"/>
  <c r="BE2057"/>
  <c r="BE2124"/>
  <c r="BE2203"/>
  <c r="BE2205"/>
  <c r="BE2260"/>
  <c r="BE2266"/>
  <c r="BE2272"/>
  <c r="BE2278"/>
  <c r="BE2284"/>
  <c r="BE2291"/>
  <c r="BE2292"/>
  <c r="BE2294"/>
  <c r="BE2316"/>
  <c r="BE2322"/>
  <c r="BE2329"/>
  <c r="BE2348"/>
  <c r="BE2349"/>
  <c r="BE2374"/>
  <c r="BE2393"/>
  <c r="BE2422"/>
  <c r="BE2441"/>
  <c r="BE2460"/>
  <c r="BE2479"/>
  <c r="BE2486"/>
  <c r="BE2495"/>
  <c r="BE2503"/>
  <c r="BE2504"/>
  <c r="BE2505"/>
  <c r="BE2512"/>
  <c r="J141"/>
  <c r="BE159"/>
  <c r="BE190"/>
  <c r="BE276"/>
  <c r="BE280"/>
  <c r="BE361"/>
  <c r="BE368"/>
  <c r="BE408"/>
  <c r="BE427"/>
  <c r="BE469"/>
  <c r="BE492"/>
  <c r="BE513"/>
  <c r="BE574"/>
  <c r="BE597"/>
  <c r="BE697"/>
  <c r="BE776"/>
  <c r="BE801"/>
  <c r="BE940"/>
  <c r="BE984"/>
  <c r="BE1165"/>
  <c r="BE1290"/>
  <c r="BE1385"/>
  <c r="BE1408"/>
  <c r="BE1770"/>
  <c r="BE1785"/>
  <c r="BE1956"/>
  <c r="BE1968"/>
  <c r="BE1974"/>
  <c r="BE2012"/>
  <c r="BE2038"/>
  <c r="BE2041"/>
  <c r="BE2063"/>
  <c r="BE2075"/>
  <c i="2" r="BK138"/>
  <c r="J138"/>
  <c r="J101"/>
  <c i="3" r="BE169"/>
  <c r="BE176"/>
  <c r="BE223"/>
  <c r="BE228"/>
  <c r="BE243"/>
  <c r="BE244"/>
  <c r="BE253"/>
  <c r="BE284"/>
  <c r="BE332"/>
  <c r="BE445"/>
  <c r="BE449"/>
  <c r="BE551"/>
  <c r="BE674"/>
  <c r="BE728"/>
  <c r="BE735"/>
  <c r="BE942"/>
  <c r="BE983"/>
  <c r="BE1028"/>
  <c r="BE1117"/>
  <c r="BE1153"/>
  <c r="BE1161"/>
  <c r="BE1166"/>
  <c r="BE1167"/>
  <c r="BE1234"/>
  <c r="BE1326"/>
  <c r="BE1398"/>
  <c r="BE1486"/>
  <c r="BE1590"/>
  <c r="BE1761"/>
  <c r="BE1939"/>
  <c r="BE2033"/>
  <c r="BE2069"/>
  <c r="BE2083"/>
  <c r="BE2086"/>
  <c r="BE2103"/>
  <c r="BE202"/>
  <c r="BE238"/>
  <c r="BE258"/>
  <c r="BE374"/>
  <c r="BE389"/>
  <c r="BE454"/>
  <c r="BE459"/>
  <c r="BE493"/>
  <c r="BE494"/>
  <c r="BE596"/>
  <c r="BE649"/>
  <c r="BE679"/>
  <c r="BE684"/>
  <c r="BE685"/>
  <c r="BE706"/>
  <c r="BE859"/>
  <c r="BE925"/>
  <c r="BE1039"/>
  <c r="BE1079"/>
  <c r="BE1115"/>
  <c r="BE1302"/>
  <c r="BE1341"/>
  <c r="BE1400"/>
  <c r="BE1505"/>
  <c r="BE1507"/>
  <c r="BE1520"/>
  <c r="BE1564"/>
  <c r="BE1692"/>
  <c r="BE1693"/>
  <c r="BE1694"/>
  <c r="BE1704"/>
  <c r="BE1714"/>
  <c r="BE1723"/>
  <c r="BE1828"/>
  <c r="BE1900"/>
  <c r="BE2011"/>
  <c r="BE2101"/>
  <c r="BE2104"/>
  <c r="BE2142"/>
  <c r="BE2178"/>
  <c r="BE2237"/>
  <c r="BE2257"/>
  <c r="BE288"/>
  <c r="BE354"/>
  <c r="BE380"/>
  <c r="BE428"/>
  <c r="BE436"/>
  <c r="BE465"/>
  <c r="BE485"/>
  <c r="BE490"/>
  <c r="BE491"/>
  <c r="BE519"/>
  <c r="BE573"/>
  <c r="BE601"/>
  <c r="BE608"/>
  <c r="BE621"/>
  <c r="BE628"/>
  <c r="BE690"/>
  <c r="BE691"/>
  <c r="BE786"/>
  <c r="BE893"/>
  <c r="BE894"/>
  <c r="BE895"/>
  <c r="BE907"/>
  <c r="BE913"/>
  <c r="BE1017"/>
  <c r="BE1139"/>
  <c r="BE1162"/>
  <c r="BE1296"/>
  <c r="BE1361"/>
  <c r="BE1406"/>
  <c r="BE1539"/>
  <c r="BE1571"/>
  <c r="BE1579"/>
  <c r="BE1623"/>
  <c r="BE1628"/>
  <c r="BE1634"/>
  <c r="BE1652"/>
  <c r="BE1681"/>
  <c r="BE1768"/>
  <c r="BE1820"/>
  <c r="BE1827"/>
  <c r="BE2031"/>
  <c r="BE2160"/>
  <c r="E133"/>
  <c r="BE164"/>
  <c r="BE286"/>
  <c r="BE287"/>
  <c r="BE290"/>
  <c r="BE367"/>
  <c r="BE444"/>
  <c r="BE464"/>
  <c r="BE503"/>
  <c r="BE609"/>
  <c r="BE635"/>
  <c r="BE650"/>
  <c r="BE716"/>
  <c r="BE835"/>
  <c r="BE844"/>
  <c r="BE934"/>
  <c r="BE1124"/>
  <c r="BE1198"/>
  <c r="BE1273"/>
  <c r="BE1293"/>
  <c r="BE1295"/>
  <c r="BE1318"/>
  <c r="BE1327"/>
  <c r="BE1334"/>
  <c r="BE1508"/>
  <c r="BE1511"/>
  <c r="BE1672"/>
  <c r="BE1874"/>
  <c r="BE1886"/>
  <c r="BE1980"/>
  <c r="BE2014"/>
  <c r="BE2106"/>
  <c r="BE2207"/>
  <c r="BE150"/>
  <c r="BE178"/>
  <c r="BE248"/>
  <c r="BE268"/>
  <c r="BE295"/>
  <c r="BE478"/>
  <c r="BE642"/>
  <c r="BE742"/>
  <c r="BE743"/>
  <c r="BE750"/>
  <c r="BE751"/>
  <c r="BE767"/>
  <c r="BE826"/>
  <c r="BE869"/>
  <c r="BE881"/>
  <c r="BE1123"/>
  <c r="BE1145"/>
  <c r="BE1163"/>
  <c r="BE1169"/>
  <c r="BE1172"/>
  <c r="BE1184"/>
  <c r="BE1220"/>
  <c r="BE1222"/>
  <c r="BE1246"/>
  <c r="BE1292"/>
  <c r="BE1409"/>
  <c r="BE1422"/>
  <c r="BE1489"/>
  <c r="BE1641"/>
  <c r="BE1695"/>
  <c r="BE1777"/>
  <c r="BE1779"/>
  <c r="BE1834"/>
  <c r="BE1862"/>
  <c r="BE1885"/>
  <c r="BE1912"/>
  <c r="BE1948"/>
  <c r="BE1988"/>
  <c r="BE1994"/>
  <c r="BE1996"/>
  <c r="BE2005"/>
  <c r="BE2039"/>
  <c r="BE2040"/>
  <c r="BE2042"/>
  <c r="BE2047"/>
  <c r="BE2211"/>
  <c r="BE2236"/>
  <c r="BE2258"/>
  <c r="BE189"/>
  <c r="BE209"/>
  <c r="BE216"/>
  <c r="BE233"/>
  <c r="BE263"/>
  <c r="BE657"/>
  <c r="BE758"/>
  <c r="BE795"/>
  <c r="BE806"/>
  <c r="BE813"/>
  <c r="BE853"/>
  <c r="BE1116"/>
  <c r="BE1133"/>
  <c r="BE1186"/>
  <c r="BE1258"/>
  <c r="BE1275"/>
  <c r="BE1312"/>
  <c r="BE1392"/>
  <c r="BE1484"/>
  <c r="BE1487"/>
  <c r="BE1497"/>
  <c r="BE1510"/>
  <c r="BE1584"/>
  <c r="BE1606"/>
  <c r="BE1643"/>
  <c r="BE1659"/>
  <c r="BE1691"/>
  <c r="BE1750"/>
  <c r="BE1813"/>
  <c r="BE1962"/>
  <c r="BE2026"/>
  <c r="BE2084"/>
  <c r="BE2201"/>
  <c r="BE2202"/>
  <c r="BE2209"/>
  <c r="BE2213"/>
  <c r="BE2239"/>
  <c i="1" r="BC97"/>
  <c i="2" r="E85"/>
  <c r="J93"/>
  <c r="F96"/>
  <c r="BE140"/>
  <c r="BE146"/>
  <c r="BE150"/>
  <c r="BE157"/>
  <c r="BE166"/>
  <c r="BE175"/>
  <c r="BE179"/>
  <c r="BE184"/>
  <c r="BE188"/>
  <c r="BE193"/>
  <c r="BE200"/>
  <c r="BE207"/>
  <c r="BE216"/>
  <c r="BE223"/>
  <c r="BE232"/>
  <c r="BE237"/>
  <c r="BE243"/>
  <c r="BE249"/>
  <c r="BE257"/>
  <c r="BE263"/>
  <c r="BE268"/>
  <c r="BE274"/>
  <c r="BE287"/>
  <c r="BE293"/>
  <c r="BE298"/>
  <c r="BE312"/>
  <c r="BE318"/>
  <c r="BE326"/>
  <c r="BE336"/>
  <c r="BE347"/>
  <c r="BE354"/>
  <c r="BE359"/>
  <c r="BE365"/>
  <c r="BE371"/>
  <c r="BE384"/>
  <c r="BE390"/>
  <c r="BE405"/>
  <c r="BE420"/>
  <c r="BE429"/>
  <c r="BE430"/>
  <c r="BE431"/>
  <c r="BE432"/>
  <c r="BE445"/>
  <c r="BE476"/>
  <c r="BE477"/>
  <c r="BE478"/>
  <c r="BE479"/>
  <c r="BE480"/>
  <c r="BE481"/>
  <c r="BE483"/>
  <c r="BE486"/>
  <c r="BE491"/>
  <c r="BE497"/>
  <c r="BE502"/>
  <c r="BE508"/>
  <c r="BE514"/>
  <c r="BE522"/>
  <c r="BE530"/>
  <c r="BE536"/>
  <c r="BE542"/>
  <c i="1" r="BA97"/>
  <c r="BB97"/>
  <c r="AW97"/>
  <c r="BD97"/>
  <c i="3" r="J38"/>
  <c i="1" r="AW98"/>
  <c i="9" r="J38"/>
  <c i="1" r="AW105"/>
  <c i="9" r="J34"/>
  <c i="11" r="F40"/>
  <c i="1" r="BC107"/>
  <c i="3" r="F40"/>
  <c i="1" r="BC98"/>
  <c i="10" r="F41"/>
  <c i="1" r="BD106"/>
  <c i="11" r="F38"/>
  <c i="1" r="BA107"/>
  <c i="3" r="F41"/>
  <c i="1" r="BD98"/>
  <c i="9" r="F40"/>
  <c i="1" r="BC105"/>
  <c i="11" r="J38"/>
  <c i="1" r="AW107"/>
  <c i="3" r="F39"/>
  <c i="1" r="BB98"/>
  <c i="10" r="F38"/>
  <c i="1" r="BA106"/>
  <c i="10" r="F39"/>
  <c i="1" r="BB106"/>
  <c i="12" r="F36"/>
  <c i="1" r="BA108"/>
  <c i="12" r="J36"/>
  <c i="1" r="AW108"/>
  <c i="12" r="F38"/>
  <c i="1" r="BC108"/>
  <c r="AS95"/>
  <c r="AS94"/>
  <c i="4" r="J38"/>
  <c i="1" r="AW99"/>
  <c i="4" r="F39"/>
  <c i="1" r="BB99"/>
  <c i="4" r="F41"/>
  <c i="1" r="BD99"/>
  <c i="5" r="J38"/>
  <c i="1" r="AW101"/>
  <c i="5" r="F39"/>
  <c i="1" r="BB101"/>
  <c i="5" r="F38"/>
  <c i="1" r="BA101"/>
  <c i="5" r="F40"/>
  <c i="1" r="BC101"/>
  <c i="6" r="J38"/>
  <c i="1" r="AW102"/>
  <c i="6" r="F39"/>
  <c i="1" r="BB102"/>
  <c i="6" r="F40"/>
  <c i="1" r="BC102"/>
  <c i="5" r="J34"/>
  <c i="7" r="F38"/>
  <c i="1" r="BA103"/>
  <c i="7" r="F39"/>
  <c i="1" r="BB103"/>
  <c i="7" r="F41"/>
  <c i="1" r="BD103"/>
  <c i="8" r="J38"/>
  <c i="1" r="AW104"/>
  <c i="8" r="F41"/>
  <c i="1" r="BD104"/>
  <c i="8" r="F40"/>
  <c i="1" r="BC104"/>
  <c i="9" r="F38"/>
  <c i="1" r="BA105"/>
  <c i="10" r="F40"/>
  <c i="1" r="BC106"/>
  <c i="12" r="F39"/>
  <c i="1" r="BD108"/>
  <c i="4" r="F38"/>
  <c i="1" r="BA99"/>
  <c i="4" r="F40"/>
  <c i="1" r="BC99"/>
  <c i="5" r="F41"/>
  <c i="1" r="BD101"/>
  <c i="6" r="F38"/>
  <c i="1" r="BA102"/>
  <c i="6" r="F41"/>
  <c i="1" r="BD102"/>
  <c i="7" r="J38"/>
  <c i="1" r="AW103"/>
  <c i="7" r="F40"/>
  <c i="1" r="BC103"/>
  <c i="8" r="F39"/>
  <c i="1" r="BB104"/>
  <c i="8" r="F38"/>
  <c i="1" r="BA104"/>
  <c i="7" r="J34"/>
  <c i="9" r="F41"/>
  <c i="1" r="BD105"/>
  <c i="11" r="F39"/>
  <c i="1" r="BB107"/>
  <c i="3" r="F38"/>
  <c i="1" r="BA98"/>
  <c i="9" r="F39"/>
  <c i="1" r="BB105"/>
  <c i="11" r="F41"/>
  <c i="1" r="BD107"/>
  <c i="7" l="1" r="T133"/>
  <c r="T132"/>
  <c i="3" r="R148"/>
  <c i="10" r="T132"/>
  <c r="T131"/>
  <c i="7" r="P133"/>
  <c r="P132"/>
  <c i="1" r="AU103"/>
  <c i="4" r="BK130"/>
  <c r="J130"/>
  <c i="6" r="R129"/>
  <c r="R128"/>
  <c i="3" r="T1170"/>
  <c i="10" r="R132"/>
  <c r="R131"/>
  <c i="2" r="T484"/>
  <c r="T137"/>
  <c i="4" r="P131"/>
  <c r="P130"/>
  <c i="1" r="AU99"/>
  <c i="8" r="P133"/>
  <c r="P132"/>
  <c i="1" r="AU104"/>
  <c i="3" r="T148"/>
  <c r="T147"/>
  <c r="P1170"/>
  <c r="P147"/>
  <c i="1" r="AU98"/>
  <c i="9" r="P132"/>
  <c i="1" r="AU105"/>
  <c i="8" r="T133"/>
  <c r="T132"/>
  <c i="4" r="T131"/>
  <c r="T130"/>
  <c i="10" r="P132"/>
  <c r="P131"/>
  <c i="1" r="AU106"/>
  <c i="3" r="BK148"/>
  <c r="R1170"/>
  <c i="5" r="P129"/>
  <c i="1" r="AU101"/>
  <c i="7" r="R133"/>
  <c r="R132"/>
  <c i="8" r="R133"/>
  <c r="R132"/>
  <c i="5" r="R129"/>
  <c i="2" r="P138"/>
  <c r="P137"/>
  <c i="1" r="AU97"/>
  <c i="6" r="T129"/>
  <c r="T128"/>
  <c r="P129"/>
  <c r="P128"/>
  <c i="1" r="AU102"/>
  <c i="11" r="R133"/>
  <c r="R132"/>
  <c i="9" r="T132"/>
  <c i="3" r="BK1170"/>
  <c r="J1170"/>
  <c r="J110"/>
  <c i="12" r="BK121"/>
  <c r="J121"/>
  <c r="J98"/>
  <c i="2" r="BK484"/>
  <c r="J484"/>
  <c r="J105"/>
  <c i="11" r="J133"/>
  <c r="J101"/>
  <c i="1" r="AG105"/>
  <c i="9" r="J100"/>
  <c i="8" r="BK132"/>
  <c r="J132"/>
  <c r="J100"/>
  <c i="1" r="AG103"/>
  <c i="7" r="J133"/>
  <c r="J101"/>
  <c r="J100"/>
  <c i="6" r="BK128"/>
  <c r="J128"/>
  <c i="1" r="AG101"/>
  <c i="5" r="J100"/>
  <c i="2" r="BK137"/>
  <c r="J137"/>
  <c r="J37"/>
  <c i="1" r="AV97"/>
  <c r="AT97"/>
  <c i="4" r="J37"/>
  <c i="1" r="AV99"/>
  <c r="AT99"/>
  <c i="6" r="J37"/>
  <c i="1" r="AV102"/>
  <c r="AT102"/>
  <c i="8" r="F37"/>
  <c i="1" r="AZ104"/>
  <c i="8" r="J37"/>
  <c i="1" r="AV104"/>
  <c r="AT104"/>
  <c i="10" r="J37"/>
  <c i="1" r="AV106"/>
  <c r="AT106"/>
  <c i="10" r="F37"/>
  <c i="1" r="AZ106"/>
  <c i="10" r="J34"/>
  <c i="1" r="AG106"/>
  <c r="BA100"/>
  <c r="AW100"/>
  <c r="BC100"/>
  <c r="AY100"/>
  <c r="BB100"/>
  <c r="AX100"/>
  <c r="BD100"/>
  <c i="11" r="J34"/>
  <c i="1" r="AG107"/>
  <c i="12" r="F35"/>
  <c i="1" r="AZ108"/>
  <c i="12" r="J35"/>
  <c i="1" r="AV108"/>
  <c r="AT108"/>
  <c i="4" r="J34"/>
  <c i="1" r="AG99"/>
  <c i="3" r="J37"/>
  <c i="1" r="AV98"/>
  <c r="AT98"/>
  <c i="2" r="F37"/>
  <c i="1" r="AZ97"/>
  <c i="5" r="J37"/>
  <c i="1" r="AV101"/>
  <c r="AT101"/>
  <c r="AN101"/>
  <c i="6" r="J34"/>
  <c i="1" r="AG102"/>
  <c i="7" r="J37"/>
  <c i="1" r="AV103"/>
  <c r="AT103"/>
  <c r="AN103"/>
  <c i="9" r="J37"/>
  <c i="1" r="AV105"/>
  <c r="AT105"/>
  <c r="AN105"/>
  <c i="11" r="F37"/>
  <c i="1" r="AZ107"/>
  <c i="3" r="F37"/>
  <c i="1" r="AZ98"/>
  <c r="BA96"/>
  <c r="AW96"/>
  <c r="BC96"/>
  <c r="AY96"/>
  <c r="BD96"/>
  <c i="4" r="F37"/>
  <c i="1" r="AZ99"/>
  <c r="BB96"/>
  <c r="AX96"/>
  <c i="5" r="F37"/>
  <c i="1" r="AZ101"/>
  <c i="6" r="F37"/>
  <c i="1" r="AZ102"/>
  <c i="7" r="F37"/>
  <c i="1" r="AZ103"/>
  <c i="9" r="F37"/>
  <c i="1" r="AZ105"/>
  <c i="11" r="J37"/>
  <c i="1" r="AV107"/>
  <c r="AT107"/>
  <c i="2" r="J34"/>
  <c i="1" r="AG97"/>
  <c i="3" l="1" r="BK147"/>
  <c r="J147"/>
  <c r="J100"/>
  <c r="R147"/>
  <c i="4" r="J100"/>
  <c i="3" r="J148"/>
  <c r="J101"/>
  <c i="1" r="AN107"/>
  <c r="AN106"/>
  <c i="11" r="J43"/>
  <c i="10" r="J43"/>
  <c i="9" r="J43"/>
  <c i="1" r="AN102"/>
  <c i="6" r="J100"/>
  <c i="7" r="J43"/>
  <c i="6" r="J43"/>
  <c i="5" r="J43"/>
  <c i="4" r="J43"/>
  <c i="1" r="AN97"/>
  <c i="2" r="J100"/>
  <c r="J43"/>
  <c i="1" r="AN99"/>
  <c r="AU96"/>
  <c r="AU100"/>
  <c r="AZ100"/>
  <c r="AV100"/>
  <c r="AT100"/>
  <c i="12" r="J32"/>
  <c i="1" r="AG108"/>
  <c r="AZ96"/>
  <c r="AV96"/>
  <c r="AT96"/>
  <c r="BC95"/>
  <c r="AY95"/>
  <c r="BD95"/>
  <c r="BD94"/>
  <c r="W33"/>
  <c i="8" r="J34"/>
  <c i="1" r="AG104"/>
  <c r="AG100"/>
  <c r="BA95"/>
  <c r="AW95"/>
  <c r="BB95"/>
  <c r="AX95"/>
  <c i="12" l="1" r="J41"/>
  <c i="8" r="J43"/>
  <c i="1" r="AN104"/>
  <c r="AN100"/>
  <c r="AN108"/>
  <c r="AU95"/>
  <c r="AU94"/>
  <c i="3" r="J34"/>
  <c i="1" r="AG98"/>
  <c r="AG96"/>
  <c r="BC94"/>
  <c r="W32"/>
  <c r="BB94"/>
  <c r="W31"/>
  <c r="BA94"/>
  <c r="W30"/>
  <c r="AZ95"/>
  <c r="AV95"/>
  <c r="AT95"/>
  <c i="3" l="1" r="J43"/>
  <c i="1" r="AN98"/>
  <c r="AN96"/>
  <c r="AG95"/>
  <c r="AG94"/>
  <c r="AK26"/>
  <c r="AN95"/>
  <c r="AY94"/>
  <c r="AX94"/>
  <c r="AW94"/>
  <c r="AK30"/>
  <c r="AZ94"/>
  <c r="W29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<sst xmlns="http://schemas.openxmlformats.org/spreadsheetml/2006/main">
  <si>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</si>
  <si>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</si>
  <si>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</si>
  <si>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</si>
  <si>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</si>
  <si>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{3c62d65b-73d2-479d-b985-c2ad34b33c11}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</si>
  <si>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</si>
  <si>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</si>
  <si>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</si>
  <si>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</si>
  <si>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</si>
  <si>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</si>
  <si>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</si>
  <si>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</si>
  <si>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24MT041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</si>
  <si>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</si>
  <si>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</si>
  <si>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domu U Rytířů</t>
  </si>
  <si>
    <t>KSO:</t>
  </si>
  <si>
    <t>CC-CZ:</t>
  </si>
  <si>
    <t>Místo:</t>
  </si>
  <si>
    <t>Smetanovo náměstí 110, Litomyšl, 570 01</t>
  </si>
  <si>
    <t>Datum:</t>
  </si>
  <si>
    <t>17. 6. 2024</t>
  </si>
  <si>
    <t>Zadavatel:</t>
  </si>
  <si>
    <t>IČ:</t>
  </si>
  <si>
    <t>002 76 944</t>
  </si>
  <si>
    <t>Město Litomyšl</t>
  </si>
  <si>
    <t>DIČ:</t>
  </si>
  <si>
    <t>CZ00276944</t>
  </si>
  <si>
    <t>Uchazeč:</t>
  </si>
  <si>
    <t>Vyplň údaj</t>
  </si>
  <si>
    <t>Projektant:</t>
  </si>
  <si>
    <t>277 38 027</t>
  </si>
  <si>
    <t>Kuba &amp; Pilař architekti s.r.o.</t>
  </si>
  <si>
    <t>CZ27738027</t>
  </si>
  <si>
    <t>True</t>
  </si>
  <si>
    <t>Zpracovatel:</t>
  </si>
  <si>
    <t>253 33 046</t>
  </si>
  <si>
    <t>STAGA stavební agentura s.r.o.</t>
  </si>
  <si>
    <t>CZ25333046</t>
  </si>
  <si>
    <t>Poznámka:</t>
  </si>
  <si>
    <t>Rozpočet slouží pouze a výhradně pro výběr zhotovitele, nikoliv jako výrobní. Množství v položkách je předpokládané a řídí se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označeny D+M jsou kalkulovány včetně přesunu hmot.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</si>
  <si>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</si>
  <si>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</si>
  <si>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</si>
  <si>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</si>
  <si>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</si>
  <si>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</si>
  <si>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</si>
  <si>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</si>
  <si>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</si>
  <si>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</si>
  <si>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</si>
  <si>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</si>
  <si>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</si>
  <si>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</si>
  <si>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</si>
  <si>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</si>
  <si>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</si>
  <si>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</si>
  <si>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</si>
  <si>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</si>
  <si>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</si>
  <si>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</si>
  <si>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</si>
  <si>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</si>
  <si>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</si>
  <si>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</si>
  <si>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</si>
  <si>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</si>
  <si>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</si>
  <si>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</si>
  <si>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</si>
  <si>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</si>
  <si>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</si>
  <si>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</si>
  <si>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</si>
  <si>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</si>
  <si>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</si>
  <si>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</si>
  <si>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</si>
  <si>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</si>
  <si>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</si>
  <si>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</si>
  <si>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</si>
  <si>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</si>
  <si>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ZN</t>
  </si>
  <si>
    <t>Způsobilé náklady</t>
  </si>
  <si>
    <t>STA</t>
  </si>
  <si>
    <t>1</t>
  </si>
  <si>
    <t>{220c9b05-bbc8-4abd-b554-9000fce53380}</t>
  </si>
  <si>
    <t>2</t>
  </si>
  <si>
    <t>01</t>
  </si>
  <si>
    <t>Stavební část</t>
  </si>
  <si>
    <t>Soupis</t>
  </si>
  <si>
    <t>{64c494cf-8059-4868-bbf1-af6f96b9ac5b}</t>
  </si>
  <si>
    <t>/</t>
  </si>
  <si>
    <t>01.1</t>
  </si>
  <si>
    <t>Bourané konstrukce</t>
  </si>
  <si>
    <t>3</t>
  </si>
  <si>
    <t>{cfa68337-1f99-4401-aebe-b81d0a7a1e84}</t>
  </si>
  <si>
    <t>01.2</t>
  </si>
  <si>
    <t>Nové konstrukce</t>
  </si>
  <si>
    <t>{f64bb252-85e1-47ed-8a97-4e0bd7c84f62}</t>
  </si>
  <si>
    <t>01.3</t>
  </si>
  <si>
    <t>Výrobky</t>
  </si>
  <si>
    <t>{13a5c14d-46fa-470c-a5b3-f67e749be32a}</t>
  </si>
  <si>
    <t>02</t>
  </si>
  <si>
    <t>Profesní část</t>
  </si>
  <si>
    <t>{962788fd-4453-4a58-b172-def75adc7910}</t>
  </si>
  <si>
    <t>IO01</t>
  </si>
  <si>
    <t>Přípojky vody a kanalizace</t>
  </si>
  <si>
    <t>{dae46427-65b7-42bd-a0a0-bcddfb473d37}</t>
  </si>
  <si>
    <t>SO01.4a</t>
  </si>
  <si>
    <t>Elektrické vytápění</t>
  </si>
  <si>
    <t>{7bf7c176-de87-415c-903a-ab8138c53470}</t>
  </si>
  <si>
    <t>SO01.4c</t>
  </si>
  <si>
    <t>Vzduchotechnika</t>
  </si>
  <si>
    <t>{2d5b1df8-00c6-4886-8f52-b25074c6d319}</t>
  </si>
  <si>
    <t>So01.4d</t>
  </si>
  <si>
    <t>Měření a regulace</t>
  </si>
  <si>
    <t>{a3ce1ecf-2e2e-4f0e-a902-7679bdfa4318}</t>
  </si>
  <si>
    <t>SO01.4e</t>
  </si>
  <si>
    <t>Zařízení zdravotně technických instalací</t>
  </si>
  <si>
    <t>{858261b2-3f46-4df8-896a-3a765c81cbfe}</t>
  </si>
  <si>
    <t>SO01.4f</t>
  </si>
  <si>
    <t>Zařízení silnoproudé elektrotechniky včetně bleskosvodů</t>
  </si>
  <si>
    <t>{e0da404c-1642-4003-91fc-ab502d506b42}</t>
  </si>
  <si>
    <t>SO01.4g</t>
  </si>
  <si>
    <t>Zařízení slaboproudé elektrotechniky</t>
  </si>
  <si>
    <t>{83f8bdb5-1103-4e39-bcce-cc2ac8b4346f}</t>
  </si>
  <si>
    <t>03</t>
  </si>
  <si>
    <t>VRN</t>
  </si>
  <si>
    <t>{8a118759-c114-4546-aab8-5f8d5d21c020}</t>
  </si>
  <si>
    <t>skl_ST2_pl</t>
  </si>
  <si>
    <t>138,6</t>
  </si>
  <si>
    <t>KRYCÍ LIST SOUPISU PRACÍ</t>
  </si>
  <si>
    <t>Objekt:</t>
  </si>
  <si>
    <t>ZN - Způsobilé náklady</t>
  </si>
  <si>
    <t>Soupis:</t>
  </si>
  <si>
    <t>01 - Stavební část</t>
  </si>
  <si>
    <t>Úroveň 3:</t>
  </si>
  <si>
    <t>01.1 - Bourané konstrukce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</si>
  <si>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</si>
  <si>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</si>
  <si>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</si>
  <si>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</si>
  <si>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</si>
  <si>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</si>
  <si>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</si>
  <si>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</si>
  <si>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</si>
  <si>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</si>
  <si>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</si>
  <si>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</si>
  <si>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</si>
  <si>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</si>
  <si>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</si>
  <si>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772 - Podlahy z kamene</t>
  </si>
  <si>
    <t xml:space="preserve">    776 - Podlahy povlakové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</si>
  <si>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</si>
  <si>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</si>
  <si>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</si>
  <si>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</si>
  <si>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</si>
  <si>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</si>
  <si>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</si>
  <si>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</si>
  <si>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</si>
  <si>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</si>
  <si>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</si>
  <si>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</si>
  <si>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</si>
  <si>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</si>
  <si>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</si>
  <si>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</si>
  <si>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</si>
  <si>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</si>
  <si>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</si>
  <si>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</si>
  <si>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</si>
  <si>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</si>
  <si>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2024 02</t>
  </si>
  <si>
    <t>4</t>
  </si>
  <si>
    <t>-2032480066</t>
  </si>
  <si>
    <t>VV</t>
  </si>
  <si>
    <t>Vybourání souvrství podlahy - podsyp (pl * v)</t>
  </si>
  <si>
    <t>1.NP - místnost (0.1; 0.2; 0.3; 0.4; 0.6; 0.9; 0.10)</t>
  </si>
  <si>
    <t>((22,70)+(36,00)+(3,90)+(36,90)+(29,90)+(14,60)+(2,30))*0,20</t>
  </si>
  <si>
    <t>Součet</t>
  </si>
  <si>
    <t>9</t>
  </si>
  <si>
    <t>Ostatní konstrukce a práce, bourání</t>
  </si>
  <si>
    <t>961055111</t>
  </si>
  <si>
    <t>Bourání základů z betonu železového</t>
  </si>
  <si>
    <t>1659900899</t>
  </si>
  <si>
    <t>Vybourání šachet (dl * š * v)</t>
  </si>
  <si>
    <t>(0,50*0,50)*1,00+(0,90*0,60)*1,00+(0,35*0,35)*1,00*2</t>
  </si>
  <si>
    <t>962031132</t>
  </si>
  <si>
    <t>Bourání příček nebo přizdívek z cihel pálených plných nebo dutých, tl. do 100 mm</t>
  </si>
  <si>
    <t>m2</t>
  </si>
  <si>
    <t>63443213</t>
  </si>
  <si>
    <t>Vybourání příček (dl * v)</t>
  </si>
  <si>
    <t>1.NP</t>
  </si>
  <si>
    <t>(1,00)*3,00</t>
  </si>
  <si>
    <t>2.NP</t>
  </si>
  <si>
    <t>(2,93+2,81+1,51+7,82)*3,00</t>
  </si>
  <si>
    <t>962031133</t>
  </si>
  <si>
    <t>Bourání příček nebo přizdívek z cihel pálených plných nebo dutých, tl. přes 100 do 150 mm</t>
  </si>
  <si>
    <t>1879547503</t>
  </si>
  <si>
    <t>(0,67+0,93)*3,00</t>
  </si>
  <si>
    <t>(1,60)*3,00</t>
  </si>
  <si>
    <t>3.NP</t>
  </si>
  <si>
    <t>(1,40)*3,00</t>
  </si>
  <si>
    <t>5</t>
  </si>
  <si>
    <t>962032231</t>
  </si>
  <si>
    <t>Bourání zdiva nadzákladového z cihel pálených plných nebo lícových nebo vápenopískových, na maltu vápennou nebo vápenocementovou, objemu přes 1 m3</t>
  </si>
  <si>
    <t>-1381424037</t>
  </si>
  <si>
    <t>Vybourání zdiva (dl * v * š)</t>
  </si>
  <si>
    <t>(10,38)*3,00*0,20</t>
  </si>
  <si>
    <t>(0,95)*3,00*0,32</t>
  </si>
  <si>
    <t>(4,22)*3,00*0,30</t>
  </si>
  <si>
    <t>(7,40+6,50)*3,00*0,27</t>
  </si>
  <si>
    <t>6</t>
  </si>
  <si>
    <t>962032631</t>
  </si>
  <si>
    <t>Bourání zdiva nadzákladového komínového z cihel pálených, šamotových nebo vápenopískových, na maltu vápennou nebo vápenocementovou</t>
  </si>
  <si>
    <t>151399392</t>
  </si>
  <si>
    <t>Vybourání komínu (dl * š * v)</t>
  </si>
  <si>
    <t>(0,80*0,40)*4,00</t>
  </si>
  <si>
    <t>7</t>
  </si>
  <si>
    <t>963013530</t>
  </si>
  <si>
    <t>Bourání stropů s keramickou výplní včetně vybourání nosníků a jejich odklizení jakékoliv tloušťky</t>
  </si>
  <si>
    <t>-126442692</t>
  </si>
  <si>
    <t>Vybourání souvrství podlahy - strop (pl * v)</t>
  </si>
  <si>
    <t>3.NP - místnost (2.1)</t>
  </si>
  <si>
    <t>(40,00)*0,11</t>
  </si>
  <si>
    <t>8</t>
  </si>
  <si>
    <t>963031439</t>
  </si>
  <si>
    <t>Bourání cihelných kleneb na maltu vápennou nebo vápenocementovou, tl. do 450 mm</t>
  </si>
  <si>
    <t>-364507669</t>
  </si>
  <si>
    <t>Vybourání klenby (dl * š * v)</t>
  </si>
  <si>
    <t>(10,38)*2,10</t>
  </si>
  <si>
    <t>965022131</t>
  </si>
  <si>
    <t>Bourání podlah kamenných bez podkladního lože, s jakoukoliv výplní spár z lomového kamene nebo kostek, plochy přes 1 m2</t>
  </si>
  <si>
    <t>934111584</t>
  </si>
  <si>
    <t>Vybourání souvrství podlahy - kameny (pl)</t>
  </si>
  <si>
    <t>1.NP - místnost (0.5; 0.8)</t>
  </si>
  <si>
    <t>(71,50)+(3,10)</t>
  </si>
  <si>
    <t>10</t>
  </si>
  <si>
    <t>965031131</t>
  </si>
  <si>
    <t>Bourání podlah z cihel bez podkladního lože, s jakoukoliv výplní spár kladených naplocho, plochy přes 1 m2</t>
  </si>
  <si>
    <t>-1181804127</t>
  </si>
  <si>
    <t>Vybourání souvrství podlahy - cihly (pl)</t>
  </si>
  <si>
    <t>1.NP - místnost (0.6; 0.9; 0.10)</t>
  </si>
  <si>
    <t>(29,90)+(14,60)+(2,30)</t>
  </si>
  <si>
    <t>3.NP - místnost (2.2; 2.5; 2.5a)</t>
  </si>
  <si>
    <t>(76,40)+(9,60)+(2,10)</t>
  </si>
  <si>
    <t>11</t>
  </si>
  <si>
    <t>965042141</t>
  </si>
  <si>
    <t>Bourání mazanin betonových nebo z litého asfaltu tl. do 100 mm, plochy přes 4 m2</t>
  </si>
  <si>
    <t>-1896289669</t>
  </si>
  <si>
    <t>Vybourání souvrství podlahy - mazanina (pl * v)</t>
  </si>
  <si>
    <t>1.NP - místnost (0.1; 0.2; 0.3; 0.4; 0.7)</t>
  </si>
  <si>
    <t>(22,70)*0,15+(36,00)*0,14+(3,90)*0,15+(36,90)*0,15+(26,50)*0,10</t>
  </si>
  <si>
    <t>2.NP - místnost (1.1; 1.2; 1.3; 1.4; 1.5; 1.6; 1.7; 1.8; 1.9; 1.10; 1.11)</t>
  </si>
  <si>
    <t>(40,30)*0,04+(24,20)*0,06+(8,90)*0,06+(8,30)*0,12+(8,90)*0,12+(38,30)*0,12+(13,20)*0,09+(46,00)*0,18+(9,10)*0,09+(2,50)*0,09+(19,70)*0,05</t>
  </si>
  <si>
    <t>965082941</t>
  </si>
  <si>
    <t>Odstranění násypu pod podlahami nebo ochranného násypu na střechách tl. přes 200 mm jakékoliv plochy</t>
  </si>
  <si>
    <t>-2103673312</t>
  </si>
  <si>
    <t>1.NP - místnost (0.11)</t>
  </si>
  <si>
    <t>(9,60)*0,25</t>
  </si>
  <si>
    <t>2.NP - místnost (1.1; 1.2; 1.3; 1.4; 1.5; 1.6; 1.7; 1.8; 1.9; 1.10; 1.11; 1.14)</t>
  </si>
  <si>
    <t>(40,30)*0,33+(24,20)*0,36+(8,90)*0,15+(8,30)*0,08+(8,90)*0,93+(38,30)*0,08+(13,20)*0,46+(46,00)*0,22+(9,10)*0,46+(2,50)*0,46+(19,70)*0,04+(4,30)*0,25</t>
  </si>
  <si>
    <t>3.NP - místnost (2.5)</t>
  </si>
  <si>
    <t>(9,60)*0,21</t>
  </si>
  <si>
    <t>13</t>
  </si>
  <si>
    <t>968062246</t>
  </si>
  <si>
    <t>Vybourání dřevěných rámů oken s křídly, dveřních zárubní, vrat, stěn, ostění nebo obkladů rámů oken s křídly jednoduchých, plochy do 4 m2</t>
  </si>
  <si>
    <t>1760061482</t>
  </si>
  <si>
    <t>Vybourání oken (dl * v)</t>
  </si>
  <si>
    <t>(2,04*1,9)+(1,0*2,91)*2</t>
  </si>
  <si>
    <t>(3,6*1,83)+(2,92*2,69)+(2,65*1,84)+(2,67*1,85)</t>
  </si>
  <si>
    <t>14</t>
  </si>
  <si>
    <t>968072455</t>
  </si>
  <si>
    <t>Vybourání kovových rámů oken s křídly, dveřních zárubní, vrat, stěn, ostění nebo obkladů dveřních zárubní, plochy do 2 m2</t>
  </si>
  <si>
    <t>-320829874</t>
  </si>
  <si>
    <t>Vybourání dveří (dl * v)</t>
  </si>
  <si>
    <t>(0,9*2,02)*3</t>
  </si>
  <si>
    <t>(0,6*2,02)*4+(0,8*2,02)*4</t>
  </si>
  <si>
    <t>(0,9*2,02)</t>
  </si>
  <si>
    <t>15</t>
  </si>
  <si>
    <t>968072456</t>
  </si>
  <si>
    <t>Vybourání kovových rámů oken s křídly, dveřních zárubní, vrat, stěn, ostění nebo obkladů dveřních zárubní, plochy přes 2 m2</t>
  </si>
  <si>
    <t>334447961</t>
  </si>
  <si>
    <t>(1,57*2,02)*2</t>
  </si>
  <si>
    <t>16</t>
  </si>
  <si>
    <t>971024451</t>
  </si>
  <si>
    <t>Vybourání otvorů ve zdivu základovém nebo nadzákladovém kamenném, smíšeném kamenném, na maltu vápennou nebo vápenocementovou, plochy do 0,25 m2, tl. do 450 mm</t>
  </si>
  <si>
    <t>kus</t>
  </si>
  <si>
    <t>-644793643</t>
  </si>
  <si>
    <t>Vybourání niky (p)</t>
  </si>
  <si>
    <t>300x100x150</t>
  </si>
  <si>
    <t>17</t>
  </si>
  <si>
    <t>971024461</t>
  </si>
  <si>
    <t>Vybourání otvorů ve zdivu základovém nebo nadzákladovém kamenném, smíšeném kamenném, na maltu vápennou nebo vápenocementovou, plochy do 0,25 m2, tl. do 600 mm</t>
  </si>
  <si>
    <t>483874378</t>
  </si>
  <si>
    <t>Vybourání prostupu - VZT/ZTI (p)</t>
  </si>
  <si>
    <t>300x300x480</t>
  </si>
  <si>
    <t>18</t>
  </si>
  <si>
    <t>971024471</t>
  </si>
  <si>
    <t>Vybourání otvorů ve zdivu základovém nebo nadzákladovém kamenném, smíšeném kamenném, na maltu vápennou nebo vápenocementovou, plochy do 0,25 m2, tl. do 750 mm</t>
  </si>
  <si>
    <t>1694757397</t>
  </si>
  <si>
    <t>300x300x760</t>
  </si>
  <si>
    <t>300x350x750</t>
  </si>
  <si>
    <t>19</t>
  </si>
  <si>
    <t>971024481</t>
  </si>
  <si>
    <t>Vybourání otvorů ve zdivu základovém nebo nadzákladovém kamenném, smíšeném kamenném, na maltu vápennou nebo vápenocementovou, plochy do 0,25 m2, tl. do 900 mm</t>
  </si>
  <si>
    <t>-807116931</t>
  </si>
  <si>
    <t>300x350x1090</t>
  </si>
  <si>
    <t>20</t>
  </si>
  <si>
    <t>971024561</t>
  </si>
  <si>
    <t>Vybourání otvorů ve zdivu základovém nebo nadzákladovém kamenném, smíšeném kamenném, na maltu vápennou nebo vápenocementovou, plochy do 1 m2, tl. do 600 mm</t>
  </si>
  <si>
    <t>-1016552363</t>
  </si>
  <si>
    <t>Vybourání niky (dl * v * š)</t>
  </si>
  <si>
    <t>(0,71*0,71)*0,18</t>
  </si>
  <si>
    <t>971033361</t>
  </si>
  <si>
    <t>Vybourání otvorů ve zdivu základovém nebo nadzákladovém z cihel, tvárnic, příčkovek z cihel pálených na maltu vápennou nebo vápenocementovou plochy do 0,09 m2, tl. do 600 mm</t>
  </si>
  <si>
    <t>-1929255305</t>
  </si>
  <si>
    <t>450x200x630</t>
  </si>
  <si>
    <t>22</t>
  </si>
  <si>
    <t>971033451</t>
  </si>
  <si>
    <t>Vybourání otvorů ve zdivu základovém nebo nadzákladovém z cihel, tvárnic, příčkovek z cihel pálených na maltu vápennou nebo vápenocementovou plochy do 0,25 m2, tl. do 450 mm</t>
  </si>
  <si>
    <t>-1531126468</t>
  </si>
  <si>
    <t>400x250x420</t>
  </si>
  <si>
    <t>420x420x420</t>
  </si>
  <si>
    <t>420x420x450</t>
  </si>
  <si>
    <t>500x500x320</t>
  </si>
  <si>
    <t>23</t>
  </si>
  <si>
    <t>971033461</t>
  </si>
  <si>
    <t>Vybourání otvorů ve zdivu základovém nebo nadzákladovém z cihel, tvárnic, příčkovek z cihel pálených na maltu vápennou nebo vápenocementovou plochy do 0,25 m2, tl. do 600 mm</t>
  </si>
  <si>
    <t>1600976964</t>
  </si>
  <si>
    <t>1400x180x630</t>
  </si>
  <si>
    <t>24</t>
  </si>
  <si>
    <t>971033581</t>
  </si>
  <si>
    <t>Vybourání otvorů ve zdivu základovém nebo nadzákladovém z cihel, tvárnic, příčkovek z cihel pálených na maltu vápennou nebo vápenocementovou plochy do 1 m2, tl. do 900 mm</t>
  </si>
  <si>
    <t>-2038055656</t>
  </si>
  <si>
    <t>Vybourání prostupu - VZT/ZTI (dl * v * š)</t>
  </si>
  <si>
    <t>(2,20*0,40)*0,71</t>
  </si>
  <si>
    <t>25</t>
  </si>
  <si>
    <t>971033651</t>
  </si>
  <si>
    <t>Vybourání otvorů ve zdivu základovém nebo nadzákladovém z cihel, tvárnic, příčkovek z cihel pálených na maltu vápennou nebo vápenocementovou plochy do 4 m2, tl. do 600 mm</t>
  </si>
  <si>
    <t>1854665933</t>
  </si>
  <si>
    <t>Vybourání otvorů (dl * v * š)</t>
  </si>
  <si>
    <t>(1,82*1,30)*0,60</t>
  </si>
  <si>
    <t>(0,80*2,00)*0,15</t>
  </si>
  <si>
    <t>(1,20*1,00)*0,60*2</t>
  </si>
  <si>
    <t>(1,26*2,20)*0,31*2</t>
  </si>
  <si>
    <t>(1,00*2,00)*0,40</t>
  </si>
  <si>
    <t>(1,78*3,00)*0,34</t>
  </si>
  <si>
    <t>(0,59*0,96)*0,22</t>
  </si>
  <si>
    <t>(0,81*1,05)*0,14*2</t>
  </si>
  <si>
    <t>26</t>
  </si>
  <si>
    <t>972033691</t>
  </si>
  <si>
    <t>Vybourání otvorů v klenbách z cihel bez odstranění podlahy a násypu, plochy do 4 m2, tl. přes 300 mm</t>
  </si>
  <si>
    <t>-2138935645</t>
  </si>
  <si>
    <t>Vybourání otvoru (dl * š * v)</t>
  </si>
  <si>
    <t>(1,83*1,49)*0,50*2</t>
  </si>
  <si>
    <t>(1,99*2,19)*0,50</t>
  </si>
  <si>
    <t>(1,18*1,10)*0,50</t>
  </si>
  <si>
    <t>27</t>
  </si>
  <si>
    <t>972044351</t>
  </si>
  <si>
    <t>Vybourání otvorů ve stropech nebo klenbách z dutých tvárnic bez odstranění podlahy a násypu, plochy do 0,25 m2, tl. přes 100 mm</t>
  </si>
  <si>
    <t>-994217973</t>
  </si>
  <si>
    <t>320x600</t>
  </si>
  <si>
    <t>280x650</t>
  </si>
  <si>
    <t>28</t>
  </si>
  <si>
    <t>973022241</t>
  </si>
  <si>
    <t>Vysekání výklenků nebo kapes ve zdivu z kamene kapes, plochy do 0,10 m2, hl. do 150 mm</t>
  </si>
  <si>
    <t>-1588359197</t>
  </si>
  <si>
    <t>Klenby - kapsy (p)</t>
  </si>
  <si>
    <t>dvorní část - pata</t>
  </si>
  <si>
    <t>přední dům - pata</t>
  </si>
  <si>
    <t>29</t>
  </si>
  <si>
    <t>973022251</t>
  </si>
  <si>
    <t>Vysekání výklenků nebo kapes ve zdivu z kamene kapes, plochy do 0,10 m2, hl. do 300 mm</t>
  </si>
  <si>
    <t>1616555524</t>
  </si>
  <si>
    <t>Nosníky ocelové - kapsy (p)</t>
  </si>
  <si>
    <t>zadní dům</t>
  </si>
  <si>
    <t>přední dům</t>
  </si>
  <si>
    <t>30</t>
  </si>
  <si>
    <t>973022351</t>
  </si>
  <si>
    <t>Vysekání výklenků nebo kapes ve zdivu z kamene kapes, plochy do 0,16 m2, hl. do 300 mm</t>
  </si>
  <si>
    <t>490855613</t>
  </si>
  <si>
    <t>Krov - prvky (p)</t>
  </si>
  <si>
    <t>56</t>
  </si>
  <si>
    <t>31</t>
  </si>
  <si>
    <t>973028141</t>
  </si>
  <si>
    <t>Vysekání výklenků nebo kapes ve zdivu z kamene kapes pro zavázání nových příček a zdí, tl. do 300 mm</t>
  </si>
  <si>
    <t>m</t>
  </si>
  <si>
    <t>-1557606713</t>
  </si>
  <si>
    <t>Klenby - kapsy (dl)</t>
  </si>
  <si>
    <t>(4,13+4,13)</t>
  </si>
  <si>
    <t>32</t>
  </si>
  <si>
    <t>973028151</t>
  </si>
  <si>
    <t>Vysekání výklenků nebo kapes ve zdivu z kamene kapes pro zavázání nových příček a zdí, tl. do 450 mm</t>
  </si>
  <si>
    <t>-789219641</t>
  </si>
  <si>
    <t>zadní dům - pata</t>
  </si>
  <si>
    <t>(4,17+2,24)</t>
  </si>
  <si>
    <t>33</t>
  </si>
  <si>
    <t>973028161</t>
  </si>
  <si>
    <t>Vysekání výklenků nebo kapes ve zdivu z kamene kapes pro zavázání nových příček a zdí, tl. do 600 mm</t>
  </si>
  <si>
    <t>1771000032</t>
  </si>
  <si>
    <t>(3,00+3,29)</t>
  </si>
  <si>
    <t>34</t>
  </si>
  <si>
    <t>974029167</t>
  </si>
  <si>
    <t>Vysekání rýh ve zdivu kamenném do hl. 150 mm a šířky do 300 mm</t>
  </si>
  <si>
    <t>1676912028</t>
  </si>
  <si>
    <t>Vysekání rýh - VZT/ZTI (dl)</t>
  </si>
  <si>
    <t>450x130</t>
  </si>
  <si>
    <t>3,00</t>
  </si>
  <si>
    <t>350x150</t>
  </si>
  <si>
    <t>150x170</t>
  </si>
  <si>
    <t>35</t>
  </si>
  <si>
    <t>974029185</t>
  </si>
  <si>
    <t>Vysekání rýh ve zdivu kamenném do hl. 300 mm a šířky do 200 mm</t>
  </si>
  <si>
    <t>417505329</t>
  </si>
  <si>
    <t>150x250</t>
  </si>
  <si>
    <t>36</t>
  </si>
  <si>
    <t>974029187</t>
  </si>
  <si>
    <t>Vysekání rýh ve zdivu kamenném do hl. 300 mm a šířky do 300 mm</t>
  </si>
  <si>
    <t>1683873464</t>
  </si>
  <si>
    <t>320x255</t>
  </si>
  <si>
    <t>350x200</t>
  </si>
  <si>
    <t>0,94</t>
  </si>
  <si>
    <t>300x800</t>
  </si>
  <si>
    <t>(1,25)*3</t>
  </si>
  <si>
    <t>300x660</t>
  </si>
  <si>
    <t>(1,25)*2</t>
  </si>
  <si>
    <t>280x840</t>
  </si>
  <si>
    <t>(3,00)*3</t>
  </si>
  <si>
    <t>37</t>
  </si>
  <si>
    <t>974029664</t>
  </si>
  <si>
    <t>Vysekání rýh ve zdivu kamenném pro vtahování nosníků, před vybouráním otvoru do hl. 150 mm, při výšce nosníku do 150 mm</t>
  </si>
  <si>
    <t>322269157</t>
  </si>
  <si>
    <t>Překlad ocelový - rýha (dl * p)</t>
  </si>
  <si>
    <t>(1,75)*3</t>
  </si>
  <si>
    <t>(1,64)*3</t>
  </si>
  <si>
    <t>(0,90)*2</t>
  </si>
  <si>
    <t>(1,89)*2</t>
  </si>
  <si>
    <t>(1,89)*3</t>
  </si>
  <si>
    <t>(1,30)*2</t>
  </si>
  <si>
    <t>(3,00)*5</t>
  </si>
  <si>
    <t>(0,75)*3</t>
  </si>
  <si>
    <t>(1,80)*5</t>
  </si>
  <si>
    <t>38</t>
  </si>
  <si>
    <t>974029666</t>
  </si>
  <si>
    <t>Vysekání rýh ve zdivu kamenném pro vtahování nosníků, před vybouráním otvoru do hl. 150 mm, při výšce nosníku do 250 mm</t>
  </si>
  <si>
    <t>508223784</t>
  </si>
  <si>
    <t>(2,58)*3</t>
  </si>
  <si>
    <t>(1,80)*3</t>
  </si>
  <si>
    <t>(1,52)*4</t>
  </si>
  <si>
    <t>39</t>
  </si>
  <si>
    <t>977151123</t>
  </si>
  <si>
    <t>Jádrové vrty diamantovými korunkami do stavebních materiálů (železobetonu, betonu, cihel, obkladů, dlažeb, kamene) průměru přes 130 do 150 mm</t>
  </si>
  <si>
    <t>-99118545</t>
  </si>
  <si>
    <t>40</t>
  </si>
  <si>
    <t>977151125</t>
  </si>
  <si>
    <t>Jádrové vrty diamantovými korunkami do stavebních materiálů (železobetonu, betonu, cihel, obkladů, dlažeb, kamene) průměru přes 180 do 200 mm</t>
  </si>
  <si>
    <t>-14509977</t>
  </si>
  <si>
    <t>41</t>
  </si>
  <si>
    <t>977151128</t>
  </si>
  <si>
    <t>Jádrové vrty diamantovými korunkami do stavebních materiálů (železobetonu, betonu, cihel, obkladů, dlažeb, kamene) průměru přes 250 do 300 mm</t>
  </si>
  <si>
    <t>-492736690</t>
  </si>
  <si>
    <t>42</t>
  </si>
  <si>
    <t>978013191</t>
  </si>
  <si>
    <t>Otlučení vápenných nebo vápenocementových omítek vnitřních ploch stěn s vyškrabáním spar, s očištěním zdiva, v rozsahu přes 50 do 100 %</t>
  </si>
  <si>
    <t>1227192615</t>
  </si>
  <si>
    <t>Sanace - otlučení omítky (dl * v)</t>
  </si>
  <si>
    <t>skladba SI1</t>
  </si>
  <si>
    <t>zadní dům - místnost (0.6; 0.7; 0.9)</t>
  </si>
  <si>
    <t>((24,09)+(29,47)+(17,96))*2,00</t>
  </si>
  <si>
    <t>přední dům - místnost (0.1; 0.2; 0.3; 0.4; 0.13)</t>
  </si>
  <si>
    <t>((21,11)+(49,09)+(9,08)+(31,99)+(9,39))*1,50</t>
  </si>
  <si>
    <t>Sanace - obětované odsolovací omítky (dl * v)</t>
  </si>
  <si>
    <t>43</t>
  </si>
  <si>
    <t>978015391</t>
  </si>
  <si>
    <t>Otlučení vápenných nebo vápenocementových omítek vnějších ploch s vyškrabáním spar a s očištěním zdiva stupně členitosti 1 a 2, v rozsahu přes 80 do 100 %</t>
  </si>
  <si>
    <t>362851398</t>
  </si>
  <si>
    <t>skladba SE1</t>
  </si>
  <si>
    <t>(8,81)*0,60</t>
  </si>
  <si>
    <t>dvorní část</t>
  </si>
  <si>
    <t>(6,65+10,11+4,64)*0,60</t>
  </si>
  <si>
    <t>Mezisoučet</t>
  </si>
  <si>
    <t>skladba SE2</t>
  </si>
  <si>
    <t>(5,61)*0,50</t>
  </si>
  <si>
    <t>skladba SE3</t>
  </si>
  <si>
    <t>(8,81)*0,30</t>
  </si>
  <si>
    <t>(6,65+10,11+4,64)*0,30</t>
  </si>
  <si>
    <t>(5,61)*0,30</t>
  </si>
  <si>
    <t>skladba SE4</t>
  </si>
  <si>
    <t>(8,81)*1,70</t>
  </si>
  <si>
    <t>(6,65+4,64)*1,70</t>
  </si>
  <si>
    <t>(10,11)*2,20</t>
  </si>
  <si>
    <t>(5,61)*1,20</t>
  </si>
  <si>
    <t>997</t>
  </si>
  <si>
    <t>Přesun sutě</t>
  </si>
  <si>
    <t>44</t>
  </si>
  <si>
    <t>997006012</t>
  </si>
  <si>
    <t>Úprava stavebního odpadu třídění ruční</t>
  </si>
  <si>
    <t>t</t>
  </si>
  <si>
    <t>-1103310906</t>
  </si>
  <si>
    <t>45</t>
  </si>
  <si>
    <t>997002611</t>
  </si>
  <si>
    <t>Nakládání suti a vybouraných hmot na dopravní prostředek pro vodorovné přemístění</t>
  </si>
  <si>
    <t>1777435792</t>
  </si>
  <si>
    <t>46</t>
  </si>
  <si>
    <t>997013153</t>
  </si>
  <si>
    <t>Vnitrostaveništní doprava suti a vybouraných hmot vodorovně do 50 m s naložením s omezením mechanizace pro budovy a haly výšky přes 9 do 12 m</t>
  </si>
  <si>
    <t>1631148507</t>
  </si>
  <si>
    <t>47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</si>
  <si>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</si>
  <si>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</si>
  <si>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-1653319509</t>
  </si>
  <si>
    <t>48</t>
  </si>
  <si>
    <t>997013501</t>
  </si>
  <si>
    <t>Odvoz suti a vybouraných hmot na skládku nebo meziskládku se složením, na vzdálenost do 1 km</t>
  </si>
  <si>
    <t>1773132771</t>
  </si>
  <si>
    <t>49</t>
  </si>
  <si>
    <t>997013509</t>
  </si>
  <si>
    <t>Odvoz suti a vybouraných hmot na skládku nebo meziskládku se složením, na vzdálenost Příplatek k ceně za každý další započatý 1 km přes 1 km</t>
  </si>
  <si>
    <t>518181632</t>
  </si>
  <si>
    <t>463,369*19 'Přepočtené koeficientem množství</t>
  </si>
  <si>
    <t>50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</si>
  <si>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</si>
  <si>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</si>
  <si>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1607600727</t>
  </si>
  <si>
    <t>PSV</t>
  </si>
  <si>
    <t>Práce a dodávky PSV</t>
  </si>
  <si>
    <t>711</t>
  </si>
  <si>
    <t>Izolace proti vodě, vlhkosti a plynům</t>
  </si>
  <si>
    <t>51</t>
  </si>
  <si>
    <t>711131801</t>
  </si>
  <si>
    <t>Odstranění izolace proti vodě, vlhkosti a plynům z pásů na sucho AIP nebo tkaniny z plochy vodorovné V</t>
  </si>
  <si>
    <t>-954356699</t>
  </si>
  <si>
    <t>Vybourání souvrství podlahy - AIP (pl)</t>
  </si>
  <si>
    <t>2.NP - místnost (1.8)</t>
  </si>
  <si>
    <t>(46,00)</t>
  </si>
  <si>
    <t>52</t>
  </si>
  <si>
    <t>711141811</t>
  </si>
  <si>
    <t>Odstranění izolace proti vodě, vlhkosti a plynům z přitavených pásů NAIP z plochy vodorovné V jednovrstvé</t>
  </si>
  <si>
    <t>-83274090</t>
  </si>
  <si>
    <t>Vybourání souvrství podlahy - NAIP (pl)</t>
  </si>
  <si>
    <t>1.NP - místnost (0.1; 0.2; 0.3; 0.4)</t>
  </si>
  <si>
    <t>(22,70)+(36,00)+(3,90)+(36,90)</t>
  </si>
  <si>
    <t>762</t>
  </si>
  <si>
    <t>Konstrukce tesařské</t>
  </si>
  <si>
    <t>53</t>
  </si>
  <si>
    <t>762342811</t>
  </si>
  <si>
    <t>Demontáž bednění a laťování laťování střech sklonu do 60° se všemi nadstřešními konstrukcemi, z latí průřezové plochy do 25 cm2 při osové vzdálenosti do 0,22 m</t>
  </si>
  <si>
    <t>-929433641</t>
  </si>
  <si>
    <t>Souvrství střechy - demontáž původní krytiny, laťování (pl)</t>
  </si>
  <si>
    <t>skladba ST2/3</t>
  </si>
  <si>
    <t>(skl_ST2_pl)</t>
  </si>
  <si>
    <t>54</t>
  </si>
  <si>
    <t>762522811</t>
  </si>
  <si>
    <t>Demontáž podlah s polštáři z prken tl. do 32 mm</t>
  </si>
  <si>
    <t>18403898</t>
  </si>
  <si>
    <t>Vybourání souvrství podlahy - záklop (pl)</t>
  </si>
  <si>
    <t>(9,60)</t>
  </si>
  <si>
    <t>765</t>
  </si>
  <si>
    <t>Krytina skládaná</t>
  </si>
  <si>
    <t>55</t>
  </si>
  <si>
    <t>765111823</t>
  </si>
  <si>
    <t>Demontáž krytiny keramické hladké (bobrovky), sklonu do 30° na sucho k dalšímu použití</t>
  </si>
  <si>
    <t>1131120229</t>
  </si>
  <si>
    <t>Souvrství střechy - demontáž původní krytiny (dl * š)</t>
  </si>
  <si>
    <t>(8,25)*(8,40+8,40)</t>
  </si>
  <si>
    <t>766</t>
  </si>
  <si>
    <t>Konstrukce truhlářské</t>
  </si>
  <si>
    <t>766432841</t>
  </si>
  <si>
    <t>Demontáž dřevěného obložení schodiště betonového</t>
  </si>
  <si>
    <t>-21411586</t>
  </si>
  <si>
    <t>Vybourání souvrství podlahy - schody (pl)</t>
  </si>
  <si>
    <t>2.NP - místnost (1.14)</t>
  </si>
  <si>
    <t>(4,30)</t>
  </si>
  <si>
    <t>771</t>
  </si>
  <si>
    <t>Podlahy z dlaždic</t>
  </si>
  <si>
    <t>57</t>
  </si>
  <si>
    <t>771573810</t>
  </si>
  <si>
    <t>Demontáž podlah z dlaždic keramických lepených</t>
  </si>
  <si>
    <t>1510648284</t>
  </si>
  <si>
    <t>Vybourání souvrství podlahy - dlažba (pl)</t>
  </si>
  <si>
    <t>1.NP - místnost (0.1; 0.2; 0.4)</t>
  </si>
  <si>
    <t>(22,70)+(36,00)+(36,90)</t>
  </si>
  <si>
    <t>2.NP - místnost (1.2; 1.3)</t>
  </si>
  <si>
    <t>(24,20)+(8,90)</t>
  </si>
  <si>
    <t>772</t>
  </si>
  <si>
    <t>Podlahy z kamene</t>
  </si>
  <si>
    <t>58</t>
  </si>
  <si>
    <t>772521811</t>
  </si>
  <si>
    <t>Demontáž dlažby z kamene do suti z měkkých kamenů kladených do malty</t>
  </si>
  <si>
    <t>-1064495035</t>
  </si>
  <si>
    <t>1.NP - místnost (0.2)</t>
  </si>
  <si>
    <t>(36,00)</t>
  </si>
  <si>
    <t>776</t>
  </si>
  <si>
    <t>Podlahy povlakové</t>
  </si>
  <si>
    <t>59</t>
  </si>
  <si>
    <t>776201811</t>
  </si>
  <si>
    <t>Demontáž povlakových podlahovin lepených ručně bez podložky</t>
  </si>
  <si>
    <t>-887505957</t>
  </si>
  <si>
    <t>Vybourání souvrství podlahy - koberec/pvc (pl)</t>
  </si>
  <si>
    <t>2.NP - místnost (1.1; 1.4)</t>
  </si>
  <si>
    <t>(40,30)+(8,30)</t>
  </si>
  <si>
    <t>OST</t>
  </si>
  <si>
    <t>Ostatní</t>
  </si>
  <si>
    <t>60</t>
  </si>
  <si>
    <t>OST000X1</t>
  </si>
  <si>
    <t>Demontáž a likvidace střechy a krovu (dle PD)</t>
  </si>
  <si>
    <t>512</t>
  </si>
  <si>
    <t>-936547566</t>
  </si>
  <si>
    <t>Souvrství střechy (pl)</t>
  </si>
  <si>
    <t>(50,0)</t>
  </si>
  <si>
    <t>(190,0)</t>
  </si>
  <si>
    <t>skl_P11_pl</t>
  </si>
  <si>
    <t>97,5</t>
  </si>
  <si>
    <t>skl_P01_pl</t>
  </si>
  <si>
    <t>89,5</t>
  </si>
  <si>
    <t>skl_P111_pl</t>
  </si>
  <si>
    <t>9,6</t>
  </si>
  <si>
    <t>skl_P112_pl</t>
  </si>
  <si>
    <t>76,4</t>
  </si>
  <si>
    <t>skl_P131_pl</t>
  </si>
  <si>
    <t>40,3</t>
  </si>
  <si>
    <t>skl_P01_obv</t>
  </si>
  <si>
    <t>77,19</t>
  </si>
  <si>
    <t>skl_P11_obv</t>
  </si>
  <si>
    <t>69,2</t>
  </si>
  <si>
    <t>skl_P111_obv</t>
  </si>
  <si>
    <t>12,88</t>
  </si>
  <si>
    <t>skl_P112_obv</t>
  </si>
  <si>
    <t>47,24</t>
  </si>
  <si>
    <t>skl_P131_obv</t>
  </si>
  <si>
    <t>26,4</t>
  </si>
  <si>
    <t>skl_P02_pl</t>
  </si>
  <si>
    <t>22,7</t>
  </si>
  <si>
    <t>01.2 - Nové konstrukce</t>
  </si>
  <si>
    <t>skl_P12_pl</t>
  </si>
  <si>
    <t>117,5</t>
  </si>
  <si>
    <t>skl_P15_pl</t>
  </si>
  <si>
    <t>19,7</t>
  </si>
  <si>
    <t>skl_P19_pl</t>
  </si>
  <si>
    <t>7,2</t>
  </si>
  <si>
    <t>skl_P110_pl</t>
  </si>
  <si>
    <t>8,1</t>
  </si>
  <si>
    <t>skl_P02_obv</t>
  </si>
  <si>
    <t>45,04</t>
  </si>
  <si>
    <t>skl_P12_obv</t>
  </si>
  <si>
    <t>173,52</t>
  </si>
  <si>
    <t>skl_P15_obv</t>
  </si>
  <si>
    <t>32,16</t>
  </si>
  <si>
    <t>skl_P03_pl</t>
  </si>
  <si>
    <t>62,5</t>
  </si>
  <si>
    <t>skl_P04_pl</t>
  </si>
  <si>
    <t>74,6</t>
  </si>
  <si>
    <t>skl_P05_pl</t>
  </si>
  <si>
    <t>36,71</t>
  </si>
  <si>
    <t>skl_P06_pl</t>
  </si>
  <si>
    <t>2,3</t>
  </si>
  <si>
    <t>skl_P06_obv</t>
  </si>
  <si>
    <t>6,09</t>
  </si>
  <si>
    <t>skl_P14_pl</t>
  </si>
  <si>
    <t>skl_P114_pl</t>
  </si>
  <si>
    <t>34,6</t>
  </si>
  <si>
    <t>rýhy_obj</t>
  </si>
  <si>
    <t>7,239</t>
  </si>
  <si>
    <t>šachty_obj</t>
  </si>
  <si>
    <t>2,729</t>
  </si>
  <si>
    <t>ŽB_pasy_obj</t>
  </si>
  <si>
    <t>0,883</t>
  </si>
  <si>
    <t>ŽB_patky_obj</t>
  </si>
  <si>
    <t>0,873</t>
  </si>
  <si>
    <t>ŽB_desky_obj</t>
  </si>
  <si>
    <t>1,704</t>
  </si>
  <si>
    <t>ŽB_stěny_obj</t>
  </si>
  <si>
    <t>0,876</t>
  </si>
  <si>
    <t>ŽB_klenby_obj</t>
  </si>
  <si>
    <t>7,754</t>
  </si>
  <si>
    <t>ŽB_pruvlaky_obj</t>
  </si>
  <si>
    <t>1,738</t>
  </si>
  <si>
    <t>skl_ST1_pl</t>
  </si>
  <si>
    <t>191,57</t>
  </si>
  <si>
    <t>skl_ST11_pl</t>
  </si>
  <si>
    <t>4,896</t>
  </si>
  <si>
    <t>skl_ST4_pl</t>
  </si>
  <si>
    <t>31,92</t>
  </si>
  <si>
    <t>skl_SE1_pl</t>
  </si>
  <si>
    <t>18,126</t>
  </si>
  <si>
    <t>skl_SE2_pl</t>
  </si>
  <si>
    <t>2,805</t>
  </si>
  <si>
    <t>skl_SE3_pl</t>
  </si>
  <si>
    <t>10,746</t>
  </si>
  <si>
    <t>skl_SE4_pl</t>
  </si>
  <si>
    <t>63,144</t>
  </si>
  <si>
    <t>skl_SI1_pl</t>
  </si>
  <si>
    <t>324,03</t>
  </si>
  <si>
    <t>drenáž_dl</t>
  </si>
  <si>
    <t>17,75</t>
  </si>
  <si>
    <t>skl_VO2_pl</t>
  </si>
  <si>
    <t>29,9</t>
  </si>
  <si>
    <t>skl_VO1_pl</t>
  </si>
  <si>
    <t>131,3</t>
  </si>
  <si>
    <t>skl_nátěr_pl</t>
  </si>
  <si>
    <t>144,7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</si>
  <si>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</si>
  <si>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</si>
  <si>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</si>
  <si>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</si>
  <si>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</si>
  <si>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</si>
  <si>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</si>
  <si>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</si>
  <si>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</si>
  <si>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767 - Konstrukce zámečnické</t>
  </si>
  <si>
    <t xml:space="preserve">    775 - Podlahy skládané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</si>
  <si>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</si>
  <si>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</si>
  <si>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</si>
  <si>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132212131</t>
  </si>
  <si>
    <t>Hloubení nezapažených rýh šířky do 800 mm ručně s urovnáním dna do předepsaného profilu a spádu v hornině třídy těžitelnosti I skupiny 3 soudržných</t>
  </si>
  <si>
    <t>1432573977</t>
  </si>
  <si>
    <t>Zemní práce - rýhy (dl * š * v)</t>
  </si>
  <si>
    <t>vchod</t>
  </si>
  <si>
    <t>(2,54)*(0,50+0,60*2)*0,50</t>
  </si>
  <si>
    <t>schody</t>
  </si>
  <si>
    <t>(1,50)*(0,50+0,60*2)*0,60</t>
  </si>
  <si>
    <t>Sanace - drenáž (dl * š * v)</t>
  </si>
  <si>
    <t>(drenáž_dl)*0,40*0,50</t>
  </si>
  <si>
    <t>133212811</t>
  </si>
  <si>
    <t>Hloubení nezapažených šachet ručně v horninách třídy těžitelnosti I skupiny 3, půdorysná plocha výkopu do 4 m2</t>
  </si>
  <si>
    <t>1332155850</t>
  </si>
  <si>
    <t>Zemní práce - šachty (dl * š * v)</t>
  </si>
  <si>
    <t>výtah</t>
  </si>
  <si>
    <t>(1,54+0,60)*(1,35+0,60*2)*0,50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</si>
  <si>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</si>
  <si>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</si>
  <si>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-1964246913</t>
  </si>
  <si>
    <t>Zemní práce - přesun postaveništi (obj)</t>
  </si>
  <si>
    <t>(rýhy_obj)</t>
  </si>
  <si>
    <t>(šachty_obj)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</si>
  <si>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</si>
  <si>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</si>
  <si>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-1500800977</t>
  </si>
  <si>
    <t>9,968*2 'Přepočtené koeficientem množství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</si>
  <si>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</si>
  <si>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</si>
  <si>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-749365657</t>
  </si>
  <si>
    <t>Zemní práce - přesun na komerční skládku (obj)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</si>
  <si>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</si>
  <si>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</si>
  <si>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-618716871</t>
  </si>
  <si>
    <t>9,968*19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</si>
  <si>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</si>
  <si>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</si>
  <si>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-105826939</t>
  </si>
  <si>
    <t>Zemní práce - uložení na komerční skládku (obj)</t>
  </si>
  <si>
    <t>9,968*1,8 'Přepočtené koeficientem množství</t>
  </si>
  <si>
    <t>Zakládání</t>
  </si>
  <si>
    <t>2181111X1</t>
  </si>
  <si>
    <t>Propojovací potrubí pod tvarovkami s vyústěním pomocí KG PVC odbočky 87° DN 100, vyústění pod tvarovkami opatřeno nerezovou kovovou tkaninou se čtvercovými oky přichycenou nerezovou sponou. Potrubí z vrchní a boční strany přebetonováno (dle PD)</t>
  </si>
  <si>
    <t>-1637925338</t>
  </si>
  <si>
    <t>Sanace - potrubí (dl)</t>
  </si>
  <si>
    <t>21,0</t>
  </si>
  <si>
    <t>2181111X2</t>
  </si>
  <si>
    <t>D+M nasávací otvor dle detailu C sanace vč. potrubí, izolace, kotvení a doplňků (dle PD)</t>
  </si>
  <si>
    <t>soubor</t>
  </si>
  <si>
    <t>1487190802</t>
  </si>
  <si>
    <t>271532213</t>
  </si>
  <si>
    <t>Podsyp pod základové konstrukce se zhutněním a urovnáním povrchu z kameniva hrubého, frakce 8 - 16 mm</t>
  </si>
  <si>
    <t>-1315084149</t>
  </si>
  <si>
    <t>Souvrstí podlahy - podsyp (pl * v)</t>
  </si>
  <si>
    <t>skladba P0.1</t>
  </si>
  <si>
    <t>1.NP - místnost (0.1; 0.4; 0.6)</t>
  </si>
  <si>
    <t>(skl_P01_pl)*0,10</t>
  </si>
  <si>
    <t>skladba P0.2</t>
  </si>
  <si>
    <t>1.NP - místnost (0.3; 0.9; 0.13)</t>
  </si>
  <si>
    <t>(skl_P02_pl)*0,10</t>
  </si>
  <si>
    <t>skladba P0.3</t>
  </si>
  <si>
    <t>1.NP - místnost (0.2; 0.7)</t>
  </si>
  <si>
    <t>(skl_P03_pl)*0,10</t>
  </si>
  <si>
    <t>274311511</t>
  </si>
  <si>
    <t>Základy z betonu prostého pasy z betonu kamenem prokládaného tř. C 12/15</t>
  </si>
  <si>
    <t>-2125344827</t>
  </si>
  <si>
    <t>ŽB pasy - podklad (dl * š * v)</t>
  </si>
  <si>
    <t>(2,54)*0,70*0,05</t>
  </si>
  <si>
    <t>(1,50)*0,70*0,05</t>
  </si>
  <si>
    <t>274321511</t>
  </si>
  <si>
    <t>Základy z betonu železového (bez výztuže) pasy z betonu bez zvláštních nároků na prostředí tř. C 25/30</t>
  </si>
  <si>
    <t>-1367497767</t>
  </si>
  <si>
    <t>ŽB pasy (dl * š * v)</t>
  </si>
  <si>
    <t>(2,54)*0,50*0,40</t>
  </si>
  <si>
    <t>(1,50)*0,50*0,50</t>
  </si>
  <si>
    <t>274351121</t>
  </si>
  <si>
    <t>Bednění základů pasů rovné zřízení</t>
  </si>
  <si>
    <t>-1909336995</t>
  </si>
  <si>
    <t>ŽB pasy - bednění (dl * v)</t>
  </si>
  <si>
    <t>(2,54)*0,40*2</t>
  </si>
  <si>
    <t>(1,50+0,50)*0,50*2</t>
  </si>
  <si>
    <t>274351122</t>
  </si>
  <si>
    <t>Bednění základů pasů rovné odstranění</t>
  </si>
  <si>
    <t>32524044</t>
  </si>
  <si>
    <t>274361821</t>
  </si>
  <si>
    <t>Výztuž základů pasů z betonářské oceli 10 505 (R) nebo BSt 500</t>
  </si>
  <si>
    <t>-1329322994</t>
  </si>
  <si>
    <t>ŽB pasy - výztuž (obj * hm) (hm = 35,0 kg/m3)</t>
  </si>
  <si>
    <t>(ŽB_pasy_obj)*35,0/1000</t>
  </si>
  <si>
    <t>275311511</t>
  </si>
  <si>
    <t>Základy z betonu prostého patky a bloky z betonu kamenem prokládaného tř. C 12/15</t>
  </si>
  <si>
    <t>1489738599</t>
  </si>
  <si>
    <t>ŽB patky - podklad (dl * š * v)</t>
  </si>
  <si>
    <t>(1,64*1,55)*0,05</t>
  </si>
  <si>
    <t>275321511</t>
  </si>
  <si>
    <t>Základy z betonu železového (bez výztuže) patky z betonu bez zvláštních nároků na prostředí tř. C 25/30</t>
  </si>
  <si>
    <t>-460812402</t>
  </si>
  <si>
    <t>ŽB patky (dl * š * v)</t>
  </si>
  <si>
    <t>(1,54*1,35)*0,42</t>
  </si>
  <si>
    <t>275351121</t>
  </si>
  <si>
    <t>Bednění základů patek zřízení</t>
  </si>
  <si>
    <t>384713133</t>
  </si>
  <si>
    <t>ŽB patky - bednění (dl * v)</t>
  </si>
  <si>
    <t>(1,54*2+1,35)*0,42</t>
  </si>
  <si>
    <t>275351122</t>
  </si>
  <si>
    <t>Bednění základů patek odstranění</t>
  </si>
  <si>
    <t>-1942918905</t>
  </si>
  <si>
    <t>275361821</t>
  </si>
  <si>
    <t>Výztuž základů patek z betonářské oceli 10 505 (R)</t>
  </si>
  <si>
    <t>-1094225249</t>
  </si>
  <si>
    <t>ŽB patky - výztuž (obj * hm) (hm = 90,0 kg/m3)</t>
  </si>
  <si>
    <t>(ŽB_patky_obj)*90,0/1000</t>
  </si>
  <si>
    <t>273311511</t>
  </si>
  <si>
    <t>Základy z betonu prostého desky z betonu kamenem prokládaného tř. C 12/15</t>
  </si>
  <si>
    <t>-704649258</t>
  </si>
  <si>
    <t>ŽB desky - podklady (dl * š * v)</t>
  </si>
  <si>
    <t>(2,20*2,42)*0,05</t>
  </si>
  <si>
    <t>273321511</t>
  </si>
  <si>
    <t>Základy z betonu železového (bez výztuže) desky z betonu bez zvláštních nároků na prostředí tř. C 25/30</t>
  </si>
  <si>
    <t>-579950102</t>
  </si>
  <si>
    <t>ŽB desky (dl * š * v)</t>
  </si>
  <si>
    <t>(2,20*2,42)*0,32</t>
  </si>
  <si>
    <t>273351121</t>
  </si>
  <si>
    <t>Bednění základů desek zřízení</t>
  </si>
  <si>
    <t>-403775672</t>
  </si>
  <si>
    <t>ŽB desky - bednění (dl * v)</t>
  </si>
  <si>
    <t>(2,20+2,42)*0,32</t>
  </si>
  <si>
    <t>273351122</t>
  </si>
  <si>
    <t>Bednění základů desek odstranění</t>
  </si>
  <si>
    <t>-735432069</t>
  </si>
  <si>
    <t>273361821</t>
  </si>
  <si>
    <t>Výztuž základů desek z betonářské oceli 10 505 (R) nebo BSt 500</t>
  </si>
  <si>
    <t>331514470</t>
  </si>
  <si>
    <t>ŽB desky - výztuž (obj * hm) (hm = 90,0 kg/m3)</t>
  </si>
  <si>
    <t>(ŽB_desky_obj)*90,0/1000</t>
  </si>
  <si>
    <t>212312111</t>
  </si>
  <si>
    <t>Lože pro trativody z betonu prostého</t>
  </si>
  <si>
    <t>-77697651</t>
  </si>
  <si>
    <t>Sanace - drenáž, podklad (dl * š * v)</t>
  </si>
  <si>
    <t>(drenáž_dl)*0,40*0,15</t>
  </si>
  <si>
    <t>212755215</t>
  </si>
  <si>
    <t>Trativody bez lože z drenážních trubek plastových flexibilních D 125 mm</t>
  </si>
  <si>
    <t>464797278</t>
  </si>
  <si>
    <t>Sanace - drenáž (dl)</t>
  </si>
  <si>
    <t>5,15+12,60</t>
  </si>
  <si>
    <t>211561111</t>
  </si>
  <si>
    <t>Výplň kamenivem do rýh odvodňovacích žeber nebo trativodů bez zhutnění, s úpravou povrchu výplně kamenivem hrubým drceným frakce 4 až 16 mm</t>
  </si>
  <si>
    <t>-1005118089</t>
  </si>
  <si>
    <t>Sanace - drenáž, výplň (dl * š * v)</t>
  </si>
  <si>
    <t>(drenáž_dl)*0,40*0,30</t>
  </si>
  <si>
    <t>211971110</t>
  </si>
  <si>
    <t>Zřízení opláštění výplně z geotextilie odvodňovacích žeber nebo trativodů v rýze nebo zářezu se stěnami šikmými o sklonu do 1:2</t>
  </si>
  <si>
    <t>-717169630</t>
  </si>
  <si>
    <t>Sanace - drenáž, separace (dl * š)</t>
  </si>
  <si>
    <t>(drenáž_dl)*(0,40*2+0,30*2)</t>
  </si>
  <si>
    <t>M</t>
  </si>
  <si>
    <t>69311081</t>
  </si>
  <si>
    <t>geotextilie netkaná separační, ochranná, filtrační, drenážní PES 300g/m2</t>
  </si>
  <si>
    <t>1872806968</t>
  </si>
  <si>
    <t>24,85*1,1 'Přepočtené koeficientem množství</t>
  </si>
  <si>
    <t>212000X1</t>
  </si>
  <si>
    <t>D+M revizní šachta vč. doplňků (dle PD)</t>
  </si>
  <si>
    <t>kpl</t>
  </si>
  <si>
    <t>699806028</t>
  </si>
  <si>
    <t>212000X2</t>
  </si>
  <si>
    <t>D+M napojení drenáže na kanalizaci vč. doplňků (dle PD)</t>
  </si>
  <si>
    <t>-1684087154</t>
  </si>
  <si>
    <t>2730000X1</t>
  </si>
  <si>
    <t>Prostupy a chráničky základem z PVC KG (dle PD)</t>
  </si>
  <si>
    <t>1122475153</t>
  </si>
  <si>
    <t>Svislé a kompletní konstrukce</t>
  </si>
  <si>
    <t>310237241</t>
  </si>
  <si>
    <t>Zazdívka otvorů ve zdivu nadzákladovém cihlami pálenými plochy přes 0,09 m2 do 0,25 m2, ve zdi tl. do 300 mm</t>
  </si>
  <si>
    <t>978970517</t>
  </si>
  <si>
    <t>Zazdění otvoru (p)</t>
  </si>
  <si>
    <t>310238211</t>
  </si>
  <si>
    <t>Zazdívka otvorů ve zdivu nadzákladovém cihlami pálenými plochy přes 0,25 m2 do 1 m2 na maltu vápenocementovou</t>
  </si>
  <si>
    <t>581272127</t>
  </si>
  <si>
    <t>Zazdění otvoru (dl * v * š) - otvory (dl * v * š)</t>
  </si>
  <si>
    <t>(0,80*1,20)*0,30</t>
  </si>
  <si>
    <t>(0,35*1,00)*0,08</t>
  </si>
  <si>
    <t>(1,15*2,16)*0,20</t>
  </si>
  <si>
    <t>-(0,95*2,1*0,20)</t>
  </si>
  <si>
    <t>(0,99*3,00)*0,26</t>
  </si>
  <si>
    <t>-(0,84*3,0*0,26)</t>
  </si>
  <si>
    <t>(0,67*1,25)*0,33</t>
  </si>
  <si>
    <t>(0,22*1,31)*0,59</t>
  </si>
  <si>
    <t>(1,02*2,07)*0,15</t>
  </si>
  <si>
    <t>-(0,9*2,02*0,15)</t>
  </si>
  <si>
    <t>(1,23*2,30)*0,15</t>
  </si>
  <si>
    <t>-(1*2,08*0,15)</t>
  </si>
  <si>
    <t>310239211</t>
  </si>
  <si>
    <t>Zazdívka otvorů ve zdivu nadzákladovém cihlami pálenými plochy přes 1 m2 do 4 m2 na maltu vápenocementovou</t>
  </si>
  <si>
    <t>2117757368</t>
  </si>
  <si>
    <t>(2,15*2,16)*0,30</t>
  </si>
  <si>
    <t>(0,72*3,20)*0,07</t>
  </si>
  <si>
    <t>(1,18*3,20)*0,15</t>
  </si>
  <si>
    <t>-(0,9*2,05*0,15)</t>
  </si>
  <si>
    <t>(0,60*2,00)*0,15</t>
  </si>
  <si>
    <t>(1,56*2,30)*0,15</t>
  </si>
  <si>
    <t>-(0,8*2,0*0,15)</t>
  </si>
  <si>
    <t>(2,25*2,25)*0,30</t>
  </si>
  <si>
    <t>(2,02*2,56)*0,63</t>
  </si>
  <si>
    <t>(1,26*2,78)*0,15</t>
  </si>
  <si>
    <t>-(0,9*2,1*0,15)</t>
  </si>
  <si>
    <t>(1,10*2,69)*0,25</t>
  </si>
  <si>
    <t>-(0,9*2,13*0,25)</t>
  </si>
  <si>
    <t>(1,48*2,14)*0,63</t>
  </si>
  <si>
    <t>-(0,9*1,95*0,63)</t>
  </si>
  <si>
    <t>317235811</t>
  </si>
  <si>
    <t>Doplnění zdiva hlavních a kordonových říms s dodáním hmot, cihlami pálenými na maltu</t>
  </si>
  <si>
    <t>-1921528869</t>
  </si>
  <si>
    <t>Oprava římsy (dl * š * v)</t>
  </si>
  <si>
    <t>(1,00)*0,50*0,60</t>
  </si>
  <si>
    <t>317941121</t>
  </si>
  <si>
    <t>Osazování ocelových válcovaných nosníků na zdivu I nebo IE nebo U nebo UE nebo L do č. 12 nebo výšky do 120 mm</t>
  </si>
  <si>
    <t>1529953012</t>
  </si>
  <si>
    <t>13010710</t>
  </si>
  <si>
    <t>ocel profilová jakost S235JR (11 375) průřez I (IPN) 80</t>
  </si>
  <si>
    <t>1098354701</t>
  </si>
  <si>
    <t>Překlad ocelový (dl * p * hm) (hm = 5,94 kg/m)</t>
  </si>
  <si>
    <t>(0,75*4)*5,94/1000</t>
  </si>
  <si>
    <t>(1,80*4)*5,94/1000</t>
  </si>
  <si>
    <t>0,079*1,1 'Přepočtené koeficientem množství</t>
  </si>
  <si>
    <t>13010712</t>
  </si>
  <si>
    <t>ocel profilová jakost S235JR (11 375) průřez I (IPN) 100</t>
  </si>
  <si>
    <t>-931385528</t>
  </si>
  <si>
    <t>Překlad ocelový (dl * p * hm) (hm = 8,34 kg/m)</t>
  </si>
  <si>
    <t>(1,89*2)*8,34/1000</t>
  </si>
  <si>
    <t>(1,89*4)*8,34/1000</t>
  </si>
  <si>
    <t>(1,30*2)*8,34/1000</t>
  </si>
  <si>
    <t>0,117*1,1 'Přepočtené koeficientem množství</t>
  </si>
  <si>
    <t>13010714</t>
  </si>
  <si>
    <t>ocel profilová jakost S235JR (11 375) průřez I (IPN) 120</t>
  </si>
  <si>
    <t>-1007894659</t>
  </si>
  <si>
    <t>Překlad ocelový (dl * p * hm) (hm = 11,10 kg/m)</t>
  </si>
  <si>
    <t>(1,75*4)*11,10/1000</t>
  </si>
  <si>
    <t>(1,64*4)*11,10/1000</t>
  </si>
  <si>
    <t>0,151*1,1 'Přepočtené koeficientem množství</t>
  </si>
  <si>
    <t>13010744</t>
  </si>
  <si>
    <t>ocel profilová jakost S235JR (11 375) průřez IPE 120</t>
  </si>
  <si>
    <t>-467773330</t>
  </si>
  <si>
    <t>Překlad ocelový (dl * p * hm) (hm = 10,40 kg/m)</t>
  </si>
  <si>
    <t>(3,00*4)*10,40/1000</t>
  </si>
  <si>
    <t>0,125*1,1 'Přepočtené koeficientem množství</t>
  </si>
  <si>
    <t>317941123</t>
  </si>
  <si>
    <t>Osazování ocelových válcovaných nosníků na zdivu I nebo IE nebo U nebo UE nebo L č. 14 až 22 nebo výšky do 220 mm</t>
  </si>
  <si>
    <t>536574026</t>
  </si>
  <si>
    <t>13010716</t>
  </si>
  <si>
    <t>ocel profilová jakost S235JR (11 375) průřez I (IPN) 140</t>
  </si>
  <si>
    <t>1002972515</t>
  </si>
  <si>
    <t>Překlad ocelový (dl * p * hm) (hm = 14,40 kg/m)</t>
  </si>
  <si>
    <t>(0,90*2)*14,40/1000</t>
  </si>
  <si>
    <t>0,026*1,1 'Přepočtené koeficientem množství</t>
  </si>
  <si>
    <t>13010718</t>
  </si>
  <si>
    <t>ocel profilová jakost S235JR (11 375) průřez I (IPN) 160</t>
  </si>
  <si>
    <t>-256552867</t>
  </si>
  <si>
    <t>Překlad ocelový (dl * p * hm) (hm = 17,90 kg/m)</t>
  </si>
  <si>
    <t>(1,52*4)*17,90/1000</t>
  </si>
  <si>
    <t>0,109*1,1 'Přepočtené koeficientem množství</t>
  </si>
  <si>
    <t>13010720</t>
  </si>
  <si>
    <t>ocel profilová jakost S235JR (11 375) průřez I (IPN) 180</t>
  </si>
  <si>
    <t>-1314297247</t>
  </si>
  <si>
    <t>Překlad ocelový (dl * p * hm) (hm = 21,90 kg/m)</t>
  </si>
  <si>
    <t>(2,58*2)*21,90/1000</t>
  </si>
  <si>
    <t>(1,80*2)*21,90/1000</t>
  </si>
  <si>
    <t>(1,64*4)*21,90/1000</t>
  </si>
  <si>
    <t>0,336*1,1 'Přepočtené koeficientem množství</t>
  </si>
  <si>
    <t>317321411</t>
  </si>
  <si>
    <t>Překlady z betonu železového (bez výztuže) tř. C 25/30</t>
  </si>
  <si>
    <t>77853860</t>
  </si>
  <si>
    <t>Překlad ocelový - obetonování (dl * š * v)</t>
  </si>
  <si>
    <t>(2,58)*0,32*0,20</t>
  </si>
  <si>
    <t>(1,75)*0,32*0,14</t>
  </si>
  <si>
    <t>(1,64)*0,36*0,14</t>
  </si>
  <si>
    <t>(0,90)*0,20*0,16</t>
  </si>
  <si>
    <t>(1,80)*0,37*0,20</t>
  </si>
  <si>
    <t>(1,64)*0,40*0,20</t>
  </si>
  <si>
    <t>(1,52)*0,59*0,18</t>
  </si>
  <si>
    <t>(1,89)*0,30*0,12</t>
  </si>
  <si>
    <t>(1,89)*0,63*0,12</t>
  </si>
  <si>
    <t>(1,30)*0,28*0,12</t>
  </si>
  <si>
    <t>(3,00)*0,71*0,14</t>
  </si>
  <si>
    <t>(0,75)*0,42*0,10</t>
  </si>
  <si>
    <t>(0,75)*0,45*0,10</t>
  </si>
  <si>
    <t>(1,80)*0,63*0,10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</si>
  <si>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</si>
  <si>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</si>
  <si>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-1749675536</t>
  </si>
  <si>
    <t>Překlad ocelový - obetonování, bednění (dl * v)</t>
  </si>
  <si>
    <t>(2,58)*(0,32+0,20*2)</t>
  </si>
  <si>
    <t>(1,75)*(0,32+0,14*2)</t>
  </si>
  <si>
    <t>(1,64)*(0,36+0,14*2)</t>
  </si>
  <si>
    <t>(0,90)*(0,20+0,16*2)</t>
  </si>
  <si>
    <t>(1,80)*(0,37+0,20*2)</t>
  </si>
  <si>
    <t>(1,64)*(0,40+0,20*2)</t>
  </si>
  <si>
    <t>(1,52)*(0,59+0,18*2)</t>
  </si>
  <si>
    <t>(1,89)*(0,30+0,12*2)</t>
  </si>
  <si>
    <t>(1,89)*(0,63+0,12*2)</t>
  </si>
  <si>
    <t>(1,30)*(0,28+0,12*2)</t>
  </si>
  <si>
    <t>(3,00)*(0,71+0,14*2)</t>
  </si>
  <si>
    <t>(0,75)*(0,42+0,10*2)</t>
  </si>
  <si>
    <t>(0,75)*(0,45+0,10*2)</t>
  </si>
  <si>
    <t>(1,80)*(0,63+0,10*2)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</si>
  <si>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</si>
  <si>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</si>
  <si>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252822362</t>
  </si>
  <si>
    <t>317323411</t>
  </si>
  <si>
    <t>Klenbové pásy z betonu železového (bez výztuže) tř. C 25/30</t>
  </si>
  <si>
    <t>-332160248</t>
  </si>
  <si>
    <t>ŽB průvlaky (dl * š * v)</t>
  </si>
  <si>
    <t>(4,16+2,08)*0,30*0,50</t>
  </si>
  <si>
    <t>(2,97)*0,45*0,60</t>
  </si>
  <si>
    <t>317351101</t>
  </si>
  <si>
    <t>Bednění klenbových pásů, říms nebo překladů klenbových pásů válcových včetně podpěrné konstrukce do výše 4 m zřízení</t>
  </si>
  <si>
    <t>-1218020331</t>
  </si>
  <si>
    <t>ŽB průvlaky - bednění (dl * v)</t>
  </si>
  <si>
    <t>(4,16+2,08)*0,50*2</t>
  </si>
  <si>
    <t>(2,97)*(0,45+0,60*2)</t>
  </si>
  <si>
    <t>317351102</t>
  </si>
  <si>
    <t>Bednění klenbových pásů, říms nebo překladů klenbových pásů válcových včetně podpěrné konstrukce do výše 4 m odstranění</t>
  </si>
  <si>
    <t>-122328652</t>
  </si>
  <si>
    <t>317361821</t>
  </si>
  <si>
    <t>Výztuž překladů, říms, žlabů, žlabových říms, klenbových pásů z betonářské oceli 10 505 (R) nebo BSt 500</t>
  </si>
  <si>
    <t>-1827463160</t>
  </si>
  <si>
    <t>ŽB průvlaky - výztuž (obj * hm) (hm = 80,0 kg/m3)</t>
  </si>
  <si>
    <t>(ŽB_pruvlaky_obj)*80,0/1000</t>
  </si>
  <si>
    <t>311231145</t>
  </si>
  <si>
    <t>Zdivo z cihel pálených nosné z cihel plných dl. 240 mm P 40 na maltu ze suché směsi 5 MPa</t>
  </si>
  <si>
    <t>1794510954</t>
  </si>
  <si>
    <t>Zdivo (dl * v * š)</t>
  </si>
  <si>
    <t>(0,88+0,89)*1,00*0,24</t>
  </si>
  <si>
    <t>311321411</t>
  </si>
  <si>
    <t>Nadzákladové zdi z betonu železového (bez výztuže) nosné bez zvláštních nároků na vliv prostředí tř. C 25/30</t>
  </si>
  <si>
    <t>528221283</t>
  </si>
  <si>
    <t>ŽB stěny (dl * v * š)</t>
  </si>
  <si>
    <t>(1,39)*3,50*0,18</t>
  </si>
  <si>
    <t>311351121</t>
  </si>
  <si>
    <t>Bednění nadzákladových zdí nosných rovné oboustranné za každou stranu zřízení</t>
  </si>
  <si>
    <t>1620230305</t>
  </si>
  <si>
    <t>ŽB stěny - bednění (dl * v * p)</t>
  </si>
  <si>
    <t>(1,39)*3,50*2</t>
  </si>
  <si>
    <t>311351122</t>
  </si>
  <si>
    <t>Bednění nadzákladových zdí nosných rovné oboustranné za každou stranu odstranění</t>
  </si>
  <si>
    <t>1649112859</t>
  </si>
  <si>
    <t>311361821</t>
  </si>
  <si>
    <t>Výztuž nadzákladových zdí nosných svislých nebo odkloněných od svislice, rovných nebo oblých z betonářské oceli 10 505 (R) nebo BSt 500</t>
  </si>
  <si>
    <t>-1564023177</t>
  </si>
  <si>
    <t>ŽB stěny - výztuž (obj * hm) (hm = 95,0 kg/m3)</t>
  </si>
  <si>
    <t>(ŽB_stěny_obj)*95,0/1000</t>
  </si>
  <si>
    <t>342241161</t>
  </si>
  <si>
    <t>Příčky nebo přizdívky jednoduché z cihel nebo příčkovek pálených na maltu MVC nebo MC plných P7,5 až P15 dl. 290 mm (290x140x65 mm), tl. o tl. 65 mm</t>
  </si>
  <si>
    <t>1124332706</t>
  </si>
  <si>
    <t>Příčky (dl * v)</t>
  </si>
  <si>
    <t>(1,66)*3,20</t>
  </si>
  <si>
    <t>(2,75)*1,60</t>
  </si>
  <si>
    <t>(0,82+1,20)*2,70</t>
  </si>
  <si>
    <t>349231811</t>
  </si>
  <si>
    <t>Přizdívka z cihel ostění s ozubem ve vybouraných otvorech, s vysekáním kapes pro zavázaní přes 80 do 150 mm</t>
  </si>
  <si>
    <t>-1244666234</t>
  </si>
  <si>
    <t>Dozdění ostění (dl * š)</t>
  </si>
  <si>
    <t>(2,00+0,80+2,00)*0,50</t>
  </si>
  <si>
    <t>(2,75+1,98+2,75)*0,27</t>
  </si>
  <si>
    <t>(2,00+0,80+2,00)*0,20</t>
  </si>
  <si>
    <t>61</t>
  </si>
  <si>
    <t>349231821</t>
  </si>
  <si>
    <t>Přizdívka z cihel ostění s ozubem ve vybouraných otvorech, s vysekáním kapes pro zavázaní přes 150 do 300 mm</t>
  </si>
  <si>
    <t>1831775457</t>
  </si>
  <si>
    <t>(3,16)*0,39</t>
  </si>
  <si>
    <t>62</t>
  </si>
  <si>
    <t>3192000X1</t>
  </si>
  <si>
    <t xml:space="preserve">Vrty příklepovými vrtáky o  pr. 12 mm, zdivo smíšené, cihelné (dle PD)</t>
  </si>
  <si>
    <t>311736144</t>
  </si>
  <si>
    <t>63</t>
  </si>
  <si>
    <t>3192000X2</t>
  </si>
  <si>
    <t>Dodatečná izolace zdiva, aplikace injektážní látky tlakovým čerpadlem, 2 řady, horizontální (odečet - půdorysná plocha s přesahy, šikmé vrty) (dle PD)</t>
  </si>
  <si>
    <t>-338819911</t>
  </si>
  <si>
    <t>64</t>
  </si>
  <si>
    <t>3192000X3</t>
  </si>
  <si>
    <t>Osazení pakrů pro nízkotlakou injektáž (dle PD)</t>
  </si>
  <si>
    <t>ks</t>
  </si>
  <si>
    <t>-444251815</t>
  </si>
  <si>
    <t>65</t>
  </si>
  <si>
    <t>3192000X4</t>
  </si>
  <si>
    <t>Injektážní 2-komponentní roztok na bázi silikonátů a esterů do velmi vysokého stupně zavlhčení (95% nasycení zdiva vodou), princip působení: zúžení, vyplnění pórů / hydrofobizace / zpevnění (dle PD)</t>
  </si>
  <si>
    <t>kg</t>
  </si>
  <si>
    <t>-341758544</t>
  </si>
  <si>
    <t>66</t>
  </si>
  <si>
    <t>319201321</t>
  </si>
  <si>
    <t>Vyrovnání nerovného povrchu vnitřního i vnějšího zdiva bez odsekání vadných cihel, maltou (s dodáním hmot) tl. do 30 mm</t>
  </si>
  <si>
    <t>-359434270</t>
  </si>
  <si>
    <t>Sanace - podhoz (pl)</t>
  </si>
  <si>
    <t xml:space="preserve">skladba SE1 </t>
  </si>
  <si>
    <t>zadní dům; dvorní část</t>
  </si>
  <si>
    <t>(skl_SE1_pl)</t>
  </si>
  <si>
    <t>(skl_SE2_pl)</t>
  </si>
  <si>
    <t>67</t>
  </si>
  <si>
    <t>3192013X1</t>
  </si>
  <si>
    <t>Příplatek k vyrovnání nerovného povrchu zdiva tl do 30 mm maltou za krystalizační přísadu (dle PD)</t>
  </si>
  <si>
    <t>1685950077</t>
  </si>
  <si>
    <t>Vodorovné konstrukce</t>
  </si>
  <si>
    <t>68</t>
  </si>
  <si>
    <t>411161002</t>
  </si>
  <si>
    <t>Stropy keramické z cihelných stropních vložek HURDIS do válcovaných nosníků osová vzdálenost nosníků do 1100 mm výška válcovaného nosníku 160 mm z vložky výšky 80 mm, výplňový materiál lehký beton do 700 kg/m3</t>
  </si>
  <si>
    <t>1454772531</t>
  </si>
  <si>
    <t>Souvrstí podlahy - keramické stropní tvarovky (pl)</t>
  </si>
  <si>
    <t>skladba P1.4</t>
  </si>
  <si>
    <t>(skl_P14_pl)</t>
  </si>
  <si>
    <t>69</t>
  </si>
  <si>
    <t>411323434</t>
  </si>
  <si>
    <t>Klenby nebo skořepiny z betonu železového (bez výztuže) včetně souvisejících patních a žlabových nosníků, táhel, ztužidel, příčlí, obloukových žeber, čelních (štítových) zdí apod. tř. C 25/30</t>
  </si>
  <si>
    <t>-390364210</t>
  </si>
  <si>
    <t>ŽB klenby (dl * š * v)</t>
  </si>
  <si>
    <t>(3,00+3,29)*0,39*0,55</t>
  </si>
  <si>
    <t>zadní dům - klenba</t>
  </si>
  <si>
    <t>(2,70)*1,10*0,11</t>
  </si>
  <si>
    <t>(4,90)*1,90*0,11</t>
  </si>
  <si>
    <t>(0,30+0,30+0,30+0,30+0,30+0,30)*0,15*0,30</t>
  </si>
  <si>
    <t>přední dům - klenba</t>
  </si>
  <si>
    <t>(3,90)*2,80*0,10</t>
  </si>
  <si>
    <t>(4,17+2,24)*0,37*0,40</t>
  </si>
  <si>
    <t>(2,60)*1,80*0,06</t>
  </si>
  <si>
    <t>(4,40)*2,40*0,06</t>
  </si>
  <si>
    <t>(3,90)*1,35*0,10</t>
  </si>
  <si>
    <t>(4,13+4,13)*0,33*0,30</t>
  </si>
  <si>
    <t>dvorní část - klenba</t>
  </si>
  <si>
    <t>(1,43)*4,13*0,10</t>
  </si>
  <si>
    <t>70</t>
  </si>
  <si>
    <t>411354101</t>
  </si>
  <si>
    <t>Bednění stropních konstrukcí - bez podpěrné konstrukce skořepin válcových, žlábkových nebo přímkově zborcených (konoidů), tloušťky přes 5 do 25 cm zřízení</t>
  </si>
  <si>
    <t>1376033278</t>
  </si>
  <si>
    <t>ŽB klenby - bednění (dl * š)</t>
  </si>
  <si>
    <t>(2,70)*1,10</t>
  </si>
  <si>
    <t>(4,90)*1,90</t>
  </si>
  <si>
    <t>(3,90)*2,80</t>
  </si>
  <si>
    <t>(2,60)*1,80</t>
  </si>
  <si>
    <t>(4,40)*2,40</t>
  </si>
  <si>
    <t>(3,90)*1,35</t>
  </si>
  <si>
    <t>(1,43)*4,13</t>
  </si>
  <si>
    <t>71</t>
  </si>
  <si>
    <t>411354102</t>
  </si>
  <si>
    <t>Bednění stropních konstrukcí - bez podpěrné konstrukce skořepin válcových, žlábkových nebo přímkově zborcených (konoidů), tloušťky přes 5 do 25 cm odstranění</t>
  </si>
  <si>
    <t>1530712300</t>
  </si>
  <si>
    <t>72</t>
  </si>
  <si>
    <t>411354313</t>
  </si>
  <si>
    <t>Podpěrná konstrukce stropů - desek, kleneb a skořepin výška podepření do 4 m tloušťka stropu přes 15 do 25 cm zřízení</t>
  </si>
  <si>
    <t>-1454277644</t>
  </si>
  <si>
    <t>ŽB klenby - bednění, podepření (dl * š)</t>
  </si>
  <si>
    <t>73</t>
  </si>
  <si>
    <t>411354314</t>
  </si>
  <si>
    <t>Podpěrná konstrukce stropů - desek, kleneb a skořepin výška podepření do 4 m tloušťka stropu přes 15 do 25 cm odstranění</t>
  </si>
  <si>
    <t>2128282040</t>
  </si>
  <si>
    <t>74</t>
  </si>
  <si>
    <t>411362821</t>
  </si>
  <si>
    <t>Výztuž kleneb nebo skořepin kleneb jakékoliv světlosti a tloušťky nebo skořepin žlábkových, zborcených, válcových nebo tvaru vrchlíku včetně výztuže patních nosníků, obloukových žeber, čelních zdí z betonářské oceli 10 505 (R) nebo BSt 500</t>
  </si>
  <si>
    <t>269295155</t>
  </si>
  <si>
    <t>ŽB klenby - výztuž (obj * hm) (hm = 135,0 kg/m3)</t>
  </si>
  <si>
    <t>(ŽB_klenby_obj)*135,0/1000</t>
  </si>
  <si>
    <t>75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</si>
  <si>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</si>
  <si>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</si>
  <si>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-814572633</t>
  </si>
  <si>
    <t>ŽB strop (dl * š * v)</t>
  </si>
  <si>
    <t>(7,37*2,40)*0,18</t>
  </si>
  <si>
    <t>(2,60*0,65)*0,18</t>
  </si>
  <si>
    <t>76</t>
  </si>
  <si>
    <t>413941123</t>
  </si>
  <si>
    <t>Osazování ocelových válcovaných nosníků ve stropech I nebo IE nebo U nebo UE nebo L č. 14 až 22 nebo výšky přes 120 do 220 mm</t>
  </si>
  <si>
    <t>-1093874119</t>
  </si>
  <si>
    <t>77</t>
  </si>
  <si>
    <t>-1809934338</t>
  </si>
  <si>
    <t>Nosníky ocelové (dl * p * hm) (hm = 21,90 kg/m)</t>
  </si>
  <si>
    <t>(1,70*1)*21,90/1000</t>
  </si>
  <si>
    <t>(4,77*2)*21,90/1000</t>
  </si>
  <si>
    <t>(6,53*5)*21,90/1000</t>
  </si>
  <si>
    <t>0,961*1,1 'Přepočtené koeficientem množství</t>
  </si>
  <si>
    <t>78</t>
  </si>
  <si>
    <t>13010822</t>
  </si>
  <si>
    <t>ocel profilová jakost S235JR (11 375) průřez U (UPN) 160</t>
  </si>
  <si>
    <t>82242869</t>
  </si>
  <si>
    <t>Nosníky ocelové (dl * p * hm) (hm = 18,80 kg/m)</t>
  </si>
  <si>
    <t>(3,52*2)*18,80/1000</t>
  </si>
  <si>
    <t>0,132*1,1 'Přepočtené koeficientem množství</t>
  </si>
  <si>
    <t>79</t>
  </si>
  <si>
    <t>13010824</t>
  </si>
  <si>
    <t>ocel profilová jakost S235JR (11 375) průřez U (UPN) 180</t>
  </si>
  <si>
    <t>725009334</t>
  </si>
  <si>
    <t>Nosníky ocelové (dl * p * hm) (hm = 22,00 kg/m)</t>
  </si>
  <si>
    <t>(8,01*2)*22,00/1000</t>
  </si>
  <si>
    <t>0,352*1,1 'Přepočtené koeficientem množství</t>
  </si>
  <si>
    <t>80</t>
  </si>
  <si>
    <t>13010932</t>
  </si>
  <si>
    <t>ocel profilová jakost S235JR (11 375) průřez UPE 140</t>
  </si>
  <si>
    <t>-495931798</t>
  </si>
  <si>
    <t>Nosníky ocelové (dl * p * hm) (hm = 14,50 kg/m)</t>
  </si>
  <si>
    <t>(5,86*6)*14,50/1000</t>
  </si>
  <si>
    <t>0,51*1,1 'Přepočtené koeficientem množství</t>
  </si>
  <si>
    <t>81</t>
  </si>
  <si>
    <t>13010936</t>
  </si>
  <si>
    <t>ocel profilová jakost S235JR (11 375) průřez UPE 180</t>
  </si>
  <si>
    <t>628312074</t>
  </si>
  <si>
    <t>Nosníky ocelové (dl * p * hm) (hm = 19,70 kg/m)</t>
  </si>
  <si>
    <t>(5,86*4)*19,70/1000</t>
  </si>
  <si>
    <t>0,462*1,1 'Přepočtené koeficientem množství</t>
  </si>
  <si>
    <t>82</t>
  </si>
  <si>
    <t>413941133</t>
  </si>
  <si>
    <t>Osazování ocelových válcovaných nosníků ve stropech HE-A nebo HE-B, výšky přes 120 do 220 mm</t>
  </si>
  <si>
    <t>1780583788</t>
  </si>
  <si>
    <t>83</t>
  </si>
  <si>
    <t>13389001</t>
  </si>
  <si>
    <t>ocel profilová jakost S235JR (11 375) průřez HEM 160</t>
  </si>
  <si>
    <t>2131428789</t>
  </si>
  <si>
    <t>Nosníky ocelové (dl * p * hm) (hm = 76,20 kg/m)</t>
  </si>
  <si>
    <t>(7,37*6)*76,20/1000</t>
  </si>
  <si>
    <t>3,37*1,1 'Přepočtené koeficientem množství</t>
  </si>
  <si>
    <t>84</t>
  </si>
  <si>
    <t>310321111</t>
  </si>
  <si>
    <t>Zabetonování otvorů ve zdivu nadzákladovém včetně bednění, odbednění a výztuže (materiál v ceně) plochy do 1 m2</t>
  </si>
  <si>
    <t>784775594</t>
  </si>
  <si>
    <t>Nosníky ocelové - zabetonování (dl * v * š * p)</t>
  </si>
  <si>
    <t>(0,30*0,20)*0,30*2</t>
  </si>
  <si>
    <t>(0,60*0,20)*0,30*4</t>
  </si>
  <si>
    <t>(0,30*0,20)*0,30*10</t>
  </si>
  <si>
    <t>(</t>
  </si>
  <si>
    <t>půda</t>
  </si>
  <si>
    <t>(0,30*0,20)*0,30*4</t>
  </si>
  <si>
    <t>85</t>
  </si>
  <si>
    <t>430321515</t>
  </si>
  <si>
    <t>Schodišťové konstrukce a rampy z betonu železového (bez výztuže) stupně, schodnice, ramena, podesty s nosníky tř. C 20/25</t>
  </si>
  <si>
    <t>-1499950500</t>
  </si>
  <si>
    <t>ŽB schody (obj)</t>
  </si>
  <si>
    <t>2.NP (přední dům)</t>
  </si>
  <si>
    <t>(1,0)</t>
  </si>
  <si>
    <t>86</t>
  </si>
  <si>
    <t>431351125</t>
  </si>
  <si>
    <t>Bednění podest, podstupňových desek a ramp včetně podpěrné konstrukce výšky do 4 m půdorysně křivočarých zřízení</t>
  </si>
  <si>
    <t>1007550204</t>
  </si>
  <si>
    <t>ŽB schody - bednění (pl)</t>
  </si>
  <si>
    <t>(6,30)</t>
  </si>
  <si>
    <t>87</t>
  </si>
  <si>
    <t>431351126</t>
  </si>
  <si>
    <t>Bednění podest, podstupňových desek a ramp včetně podpěrné konstrukce výšky do 4 m půdorysně křivočarých odstranění</t>
  </si>
  <si>
    <t>-1550046244</t>
  </si>
  <si>
    <t>88</t>
  </si>
  <si>
    <t>434351145</t>
  </si>
  <si>
    <t>Bednění stupňů betonovaných na podstupňové desce nebo na terénu půdorysně křivočarých zřízení</t>
  </si>
  <si>
    <t>1341448174</t>
  </si>
  <si>
    <t>(1,00)*19*(0,20+0,25)</t>
  </si>
  <si>
    <t>89</t>
  </si>
  <si>
    <t>434351146</t>
  </si>
  <si>
    <t>Bednění stupňů betonovaných na podstupňové desce nebo na terénu půdorysně křivočarých odstranění</t>
  </si>
  <si>
    <t>-588350840</t>
  </si>
  <si>
    <t>90</t>
  </si>
  <si>
    <t>430362021</t>
  </si>
  <si>
    <t>Výztuž schodišťových konstrukcí a ramp stupňů, schodnic, ramen, podest s nosníky ze svařovaných sítí z drátů typu KARI</t>
  </si>
  <si>
    <t>-1216668852</t>
  </si>
  <si>
    <t>ŽB schody - výztuž (pl * hm) (hm = 4,44 kg/m2)</t>
  </si>
  <si>
    <t>(6,30)*4,44*1,2/1000</t>
  </si>
  <si>
    <t>Komunikace pozemní</t>
  </si>
  <si>
    <t>91</t>
  </si>
  <si>
    <t>564750001</t>
  </si>
  <si>
    <t>Podklad nebo kryt z kameniva hrubého drceného vel. 8-16 mm s rozprostřením a zhutněním plochy jednotlivě do 100 m2, po zhutnění tl. 150 mm</t>
  </si>
  <si>
    <t>-993118777</t>
  </si>
  <si>
    <t>Souvrstí podlahy - kamen, podsyp (pl)</t>
  </si>
  <si>
    <t>skladba P0.4</t>
  </si>
  <si>
    <t>(skl_P04_pl)</t>
  </si>
  <si>
    <t>skladba P0.5</t>
  </si>
  <si>
    <t>1.NP - místnost (podloubí)</t>
  </si>
  <si>
    <t>(skl_P05_pl)</t>
  </si>
  <si>
    <t>92</t>
  </si>
  <si>
    <t>564231011</t>
  </si>
  <si>
    <t>Podklad nebo podsyp ze štěrkopísku ŠP s rozprostřením, vlhčením a zhutněním plochy jednotlivě do 100 m2, po zhutnění tl. 100 mm</t>
  </si>
  <si>
    <t>1285121046</t>
  </si>
  <si>
    <t>Úpravy povrchů, podlahy a osazování výplní</t>
  </si>
  <si>
    <t>93</t>
  </si>
  <si>
    <t>612000X1</t>
  </si>
  <si>
    <t>Souvrství obětované odsolovací omítky (dle PD)</t>
  </si>
  <si>
    <t>-1732598001</t>
  </si>
  <si>
    <t>Sanace - obětované odsolovací omítky (pl)</t>
  </si>
  <si>
    <t>(skl_SI1_pl)</t>
  </si>
  <si>
    <t>zadní dům, dvorní část, přední dům</t>
  </si>
  <si>
    <t>(skl_SE3_pl)</t>
  </si>
  <si>
    <t>(skl_SE4_pl)</t>
  </si>
  <si>
    <t>94</t>
  </si>
  <si>
    <t>612131151</t>
  </si>
  <si>
    <t>Sanační postřik vnitřních omítaných ploch vápenocementový nanášený ručně celoplošně stěn</t>
  </si>
  <si>
    <t>817106285</t>
  </si>
  <si>
    <t>Sanace - omítka, postřik (pl)</t>
  </si>
  <si>
    <t>95</t>
  </si>
  <si>
    <t>612324111</t>
  </si>
  <si>
    <t>Omítka sanační vnitřních ploch podkladní (vyrovnávací) tloušťky do 10 mm nanášená ručně svislých konstrukcí stěn</t>
  </si>
  <si>
    <t>-1455882578</t>
  </si>
  <si>
    <t>Sanace - omítka, vyrovnání (pl)</t>
  </si>
  <si>
    <t>96</t>
  </si>
  <si>
    <t>612324191</t>
  </si>
  <si>
    <t>Omítka sanační vnitřních ploch podkladní (vyrovnávací) Příplatek k cenám podkladní sanační omítky nanášené ručně za každých dalších i započatých 5 mm tloušťky omítky přes 10 mm stěn</t>
  </si>
  <si>
    <t>232682233</t>
  </si>
  <si>
    <t>97</t>
  </si>
  <si>
    <t>6123261X1</t>
  </si>
  <si>
    <t>Vnitřní sanační hydrofilní systém, tep. izol vlast (λ=0,07 W/mK), pórovitost &gt;60%, tl. 25 mm (dle PD)</t>
  </si>
  <si>
    <t>773609576</t>
  </si>
  <si>
    <t>Sanace - omítka, jádro (pl)</t>
  </si>
  <si>
    <t>98</t>
  </si>
  <si>
    <t>612326191</t>
  </si>
  <si>
    <t>Omítka sanační vnitřních ploch jednovrstvá jednovrstvá, tloušťky do 20 mm Příplatek k cenám za každých dalších i započatých 5 mm tloušťky omítky přes 20 mm stěn</t>
  </si>
  <si>
    <t>1721011244</t>
  </si>
  <si>
    <t>99</t>
  </si>
  <si>
    <t>612328131</t>
  </si>
  <si>
    <t>Sanační štuk vnitřních ploch tloušťky do 3 mm svislých konstrukcí stěn</t>
  </si>
  <si>
    <t>-1581016300</t>
  </si>
  <si>
    <t>Sanace - omítka, štuk (pl)</t>
  </si>
  <si>
    <t>100</t>
  </si>
  <si>
    <t>622131151</t>
  </si>
  <si>
    <t>Sanační postřik vnějších ploch nanášený ručně celoplošně stěn</t>
  </si>
  <si>
    <t>1449372069</t>
  </si>
  <si>
    <t>Sanace - omítka, postřik (pl * p)</t>
  </si>
  <si>
    <t>(skl_SE3_pl)*2</t>
  </si>
  <si>
    <t>101</t>
  </si>
  <si>
    <t>622324411</t>
  </si>
  <si>
    <t>Omítka sanační vnějších ploch podkladní (vyrovnávací) tloušťky do 15 mm nanášená ručně stěn</t>
  </si>
  <si>
    <t>681810673</t>
  </si>
  <si>
    <t>102</t>
  </si>
  <si>
    <t>6223261X1</t>
  </si>
  <si>
    <t>Vnější sanační vápenný hydrofobní systém s přídavkem trasu, pórovitost &gt;45%, tl. 25 mm (dle PD)</t>
  </si>
  <si>
    <t>-1721329593</t>
  </si>
  <si>
    <t>103</t>
  </si>
  <si>
    <t>622326191</t>
  </si>
  <si>
    <t>Omítka sanační vnějších ploch jednovrstvá tloušťky do 20 mm Příplatek k cenám za každých dalších i započatých 5 mm tloušťky omítky přes 20 mm stěn</t>
  </si>
  <si>
    <t>-325908119</t>
  </si>
  <si>
    <t>104</t>
  </si>
  <si>
    <t>622328231</t>
  </si>
  <si>
    <t>Sanační štuk vnějších ploch tloušťky do 3 mm stěn</t>
  </si>
  <si>
    <t>-107877672</t>
  </si>
  <si>
    <t>105</t>
  </si>
  <si>
    <t>629991011</t>
  </si>
  <si>
    <t>Zakrytí vnějších ploch před znečištěním včetně pozdějšího odkrytí výplní otvorů a svislých ploch fólií přilepenou lepící páskou</t>
  </si>
  <si>
    <t>2141875031</t>
  </si>
  <si>
    <t>106</t>
  </si>
  <si>
    <t>611321143</t>
  </si>
  <si>
    <t>Omítka vápenocementová vnitřních ploch nanášená ručně dvouvrstvá, tloušťky jádrové omítky do 10 mm a tloušťky štuku do 3 mm štuková vodorovných konstrukcí kleneb nebo skořepin</t>
  </si>
  <si>
    <t>411394150</t>
  </si>
  <si>
    <t>Omítky (pl)</t>
  </si>
  <si>
    <t>1.NP - místnost (0.1; 0.2; 0.3; 0.4; 0.6; 0.7; 0.9; 0.11)</t>
  </si>
  <si>
    <t>(25,70)+(39,00)+(6,90)+(39,90)+(32,90)+(29,50)+(17,60)+(12,60)</t>
  </si>
  <si>
    <t>107</t>
  </si>
  <si>
    <t>611341123</t>
  </si>
  <si>
    <t>Omítka sádrová nebo vápenosádrová vnitřních ploch nanášená ručně jednovrstvá, tloušťky do 10 mm hladká vodorovných konstrukcí kleneb nebo skořepin</t>
  </si>
  <si>
    <t>1359273024</t>
  </si>
  <si>
    <t>2.NP - místnost (1.2; 1.3; 1.5; 1.7; 1.9; 1.11; 1.14)</t>
  </si>
  <si>
    <t>(27,20)+(11,90)+(11,90)+(16,20)+(12,10)+(22,70)+(7,30)</t>
  </si>
  <si>
    <t>108</t>
  </si>
  <si>
    <t>612341121</t>
  </si>
  <si>
    <t>Omítka sádrová nebo vápenosádrová vnitřních ploch nanášená ručně jednovrstvá, tloušťky do 10 mm hladká svislých konstrukcí stěn</t>
  </si>
  <si>
    <t>-387265330</t>
  </si>
  <si>
    <t>Omítky (dl * v) - otvory (š * v)</t>
  </si>
  <si>
    <t>(30,72)*3,55+(20,29)*3,04+(13,09)*3,66+(15,60)*3,25+(14,43)*3,44+(32,16)*3,15+(11,18)*3,57</t>
  </si>
  <si>
    <t>-((1,05*2,15+0,79*2,07+0,91*1,94+0,94*1,9+1*2,15+1,23*2,72)+(0,91*1,94+0,63*2*4)+(0,94*1,9)+(0,96*1,31+0,9*2,02+1*2))</t>
  </si>
  <si>
    <t>-((0,9*2,13+1,02*2,07+1,1*2,13+1,04*2,1+0,89*2)+(0,95*2,69+0,9*2,13+0,9*2,15+3,5*3)+(0,93*2+0,92*2))</t>
  </si>
  <si>
    <t>109</t>
  </si>
  <si>
    <t>61200X1</t>
  </si>
  <si>
    <t>D+M příprava podkladu - vyškrabání spar poškozených míst (dle PD)</t>
  </si>
  <si>
    <t>267496882</t>
  </si>
  <si>
    <t>Souvrství fasády - příprava (pl)</t>
  </si>
  <si>
    <t>skladba VO1</t>
  </si>
  <si>
    <t>(1,6)</t>
  </si>
  <si>
    <t>(129,7)</t>
  </si>
  <si>
    <t>skladba V02</t>
  </si>
  <si>
    <t>(29,9)</t>
  </si>
  <si>
    <t>110</t>
  </si>
  <si>
    <t>61200X2</t>
  </si>
  <si>
    <t>D+M spojovací podhoz tl. 4,0 mm (dle PD)</t>
  </si>
  <si>
    <t>-2050120206</t>
  </si>
  <si>
    <t>Souvrství fasády - penetrace (pl)</t>
  </si>
  <si>
    <t>zadní dům, dvorní část</t>
  </si>
  <si>
    <t>(skl_VO1_pl)</t>
  </si>
  <si>
    <t>skladba VO2</t>
  </si>
  <si>
    <t>(skl_VO2_pl)</t>
  </si>
  <si>
    <t>111</t>
  </si>
  <si>
    <t>61200X3</t>
  </si>
  <si>
    <t>D+M minerální jádrová bezcementová omítka z přirozeného hydraulického vápna tl. 20,0 mm (dle PD)</t>
  </si>
  <si>
    <t>-301752767</t>
  </si>
  <si>
    <t>Souvrství fasády - jádro (pl)</t>
  </si>
  <si>
    <t>112</t>
  </si>
  <si>
    <t>61200X4</t>
  </si>
  <si>
    <t>D+M čistě vápenná štuková omítka tl. 3,0 mm (dle PD)</t>
  </si>
  <si>
    <t>1950535625</t>
  </si>
  <si>
    <t>Souvrství fasády - štuk (pl)</t>
  </si>
  <si>
    <t>113</t>
  </si>
  <si>
    <t>61200X5</t>
  </si>
  <si>
    <t>D+M drážkování omítky (dle PD)</t>
  </si>
  <si>
    <t>147128525</t>
  </si>
  <si>
    <t>Souvrství fasády - drážkování (pl)</t>
  </si>
  <si>
    <t>114</t>
  </si>
  <si>
    <t>61200X6</t>
  </si>
  <si>
    <t>D+M minerální vápenný nátěr pro natírání historických fasád (dle PD)</t>
  </si>
  <si>
    <t>2022678541</t>
  </si>
  <si>
    <t>Souvrství fasády - nátěr (pl)</t>
  </si>
  <si>
    <t>skladba N1</t>
  </si>
  <si>
    <t>(41,6)</t>
  </si>
  <si>
    <t>(258,0)</t>
  </si>
  <si>
    <t>(50,3)</t>
  </si>
  <si>
    <t>115</t>
  </si>
  <si>
    <t>632481215</t>
  </si>
  <si>
    <t>Separační vrstva k oddělení podlahových vrstev z geotextilie</t>
  </si>
  <si>
    <t>746040869</t>
  </si>
  <si>
    <t>Souvrstí podlahy - podsyp, separace (pl * p)</t>
  </si>
  <si>
    <t>(skl_P01_pl)*2</t>
  </si>
  <si>
    <t>(skl_P02_pl)*2</t>
  </si>
  <si>
    <t>(skl_P03_pl)*2</t>
  </si>
  <si>
    <t>116</t>
  </si>
  <si>
    <t>631311114</t>
  </si>
  <si>
    <t>Mazanina z betonu prostého bez zvýšených nároků na prostředí tl. přes 50 do 80 mm tř. C 16/20</t>
  </si>
  <si>
    <t>1574772479</t>
  </si>
  <si>
    <t>Souvrstí podlahy - mazanina (pl * v)</t>
  </si>
  <si>
    <t>(skl_P01_pl)*0,06</t>
  </si>
  <si>
    <t>(skl_P02_pl)*0,06</t>
  </si>
  <si>
    <t>(skl_P03_pl)*0,06</t>
  </si>
  <si>
    <t>117</t>
  </si>
  <si>
    <t>631319011</t>
  </si>
  <si>
    <t>Příplatek k cenám mazanin za úpravu povrchu mazaniny přehlazením, mazanina tl. přes 50 do 80 mm</t>
  </si>
  <si>
    <t>-2060546314</t>
  </si>
  <si>
    <t>118</t>
  </si>
  <si>
    <t>631319171</t>
  </si>
  <si>
    <t>Příplatek k cenám mazanin za stržení povrchu spodní vrstvy mazaniny latí před vložením výztuže nebo pletiva pro tl. obou vrstev mazaniny přes 50 do 80 mm</t>
  </si>
  <si>
    <t>-902145967</t>
  </si>
  <si>
    <t>119</t>
  </si>
  <si>
    <t>631362021</t>
  </si>
  <si>
    <t>Výztuž mazanin ze svařovaných sítí z drátů typu KARI</t>
  </si>
  <si>
    <t>1393044607</t>
  </si>
  <si>
    <t>Souvrstí podlahy - mazanina, vyztužení (pl * hm) (hm = 3,03 kg/m2)</t>
  </si>
  <si>
    <t>(skl_P01_pl)*3,03*1,2/1000</t>
  </si>
  <si>
    <t>(skl_P02_pl)*3,03*1,2/1000</t>
  </si>
  <si>
    <t>(skl_P03_pl)*3,03*1,2/1000</t>
  </si>
  <si>
    <t>120</t>
  </si>
  <si>
    <t>631342312</t>
  </si>
  <si>
    <t>Cementová litá pěna - pěnobeton s polystyrénem objemové hmotnosti 400 kg/m3, tl. přes 50 do 80 mm</t>
  </si>
  <si>
    <t>726779721</t>
  </si>
  <si>
    <t>Souvrstí podlahy - pěnobeton (pl * v)</t>
  </si>
  <si>
    <t>skladba P1.1</t>
  </si>
  <si>
    <t>2.NP - mísnost (1.6; 1.7; 1.8)</t>
  </si>
  <si>
    <t>(skl_P11_pl)*0,08</t>
  </si>
  <si>
    <t>121</t>
  </si>
  <si>
    <t>631342322</t>
  </si>
  <si>
    <t>Cementová litá pěna - pěnobeton s polystyrénem objemové hmotnosti 400 kg/m3, tl. přes 80 do 120 mm</t>
  </si>
  <si>
    <t>-220219852</t>
  </si>
  <si>
    <t>skladba P1.2</t>
  </si>
  <si>
    <t>2.NP - místnost (1.2; 1.3; 1.4; 1.5; 1.9)</t>
  </si>
  <si>
    <t>3.NP - místnost (2.3; 2.4; 2.6; 2.8; 2.9)</t>
  </si>
  <si>
    <t>(skl_P12_pl)*0,12</t>
  </si>
  <si>
    <t>3.NP - místnost (2.5a; 2.10)</t>
  </si>
  <si>
    <t>((2,10)+(1,80))*0,12</t>
  </si>
  <si>
    <t>skladba P1.7</t>
  </si>
  <si>
    <t>1.NP - mídstnost (0.11)</t>
  </si>
  <si>
    <t>(9,60)*0,10</t>
  </si>
  <si>
    <t>122</t>
  </si>
  <si>
    <t>631342332</t>
  </si>
  <si>
    <t>Cementová litá pěna - pěnobeton s polystyrénem objemové hmotnosti 400 kg/m3, tl. přes 120 do 240 mm</t>
  </si>
  <si>
    <t>257241601</t>
  </si>
  <si>
    <t>skladba P1.5</t>
  </si>
  <si>
    <t>2.NP - místnost (1.11)</t>
  </si>
  <si>
    <t>(skl_P15_pl)*0,45</t>
  </si>
  <si>
    <t>skladba P1.12</t>
  </si>
  <si>
    <t>3.NP - místnost (2.2)</t>
  </si>
  <si>
    <t>(skl_P112_pl)*0,15</t>
  </si>
  <si>
    <t>123</t>
  </si>
  <si>
    <t>775591191</t>
  </si>
  <si>
    <t>Ostatní prvky pro plovoucí podlahy montáž podložky vyrovnávací a tlumící</t>
  </si>
  <si>
    <t>-1619546682</t>
  </si>
  <si>
    <t>Souvrstí podlahy - keramické stropní tvarovky, separace (pl)</t>
  </si>
  <si>
    <t>124</t>
  </si>
  <si>
    <t>61155354</t>
  </si>
  <si>
    <t>podložka izolační z pěnového PE 5mm</t>
  </si>
  <si>
    <t>159711530</t>
  </si>
  <si>
    <t>40*1,1 'Přepočtené koeficientem množství</t>
  </si>
  <si>
    <t>125</t>
  </si>
  <si>
    <t>631311115</t>
  </si>
  <si>
    <t>Mazanina z betonu prostého bez zvýšených nároků na prostředí tl. přes 50 do 80 mm tř. C 20/25</t>
  </si>
  <si>
    <t>170956585</t>
  </si>
  <si>
    <t>skladba P0.6</t>
  </si>
  <si>
    <t>1.NP - místnost (0.10)</t>
  </si>
  <si>
    <t>(skl_P06_pl)*0,08</t>
  </si>
  <si>
    <t>(skl_P11_pl)*0,06</t>
  </si>
  <si>
    <t>(skl_P12_pl)*0,06</t>
  </si>
  <si>
    <t>((2,10)+(1,80))*0,06</t>
  </si>
  <si>
    <t>skladba P1.3.1</t>
  </si>
  <si>
    <t>2.NP - místnost (1.1)</t>
  </si>
  <si>
    <t>(skl_P131_pl)*0,07</t>
  </si>
  <si>
    <t>(skl_P14_pl)*0,05</t>
  </si>
  <si>
    <t>(skl_P15_pl)*0,06</t>
  </si>
  <si>
    <t>skladba P1.11</t>
  </si>
  <si>
    <t>(skl_P111_pl)*0,06</t>
  </si>
  <si>
    <t>(skl_P112_pl)*0,062</t>
  </si>
  <si>
    <t>skladba VZT (vyztužení nad potrubím)</t>
  </si>
  <si>
    <t>(42,0)*0,06</t>
  </si>
  <si>
    <t>126</t>
  </si>
  <si>
    <t>1123474846</t>
  </si>
  <si>
    <t>127</t>
  </si>
  <si>
    <t>631319223</t>
  </si>
  <si>
    <t>Příplatek k cenám betonových mazanin za vyztužení polymerovými makrovlákny objemové vyztužení 4 kg/m3</t>
  </si>
  <si>
    <t>742695825</t>
  </si>
  <si>
    <t>Souvrstí podlahy - mazanina, vyztužení (pl * v)</t>
  </si>
  <si>
    <t>128</t>
  </si>
  <si>
    <t>-646371668</t>
  </si>
  <si>
    <t>129</t>
  </si>
  <si>
    <t>-2105287324</t>
  </si>
  <si>
    <t>Souvrstí podlahy - mazanina, výztužení (pl * hm) (hm = 3,03 kg/m2)</t>
  </si>
  <si>
    <t>(skl_P06_pl)*3,03*1,2/1000</t>
  </si>
  <si>
    <t>(skl_P14_pl)*3,03*1,2/1000</t>
  </si>
  <si>
    <t>(42,0)*4,44*1,2/1000</t>
  </si>
  <si>
    <t>130</t>
  </si>
  <si>
    <t>634112123</t>
  </si>
  <si>
    <t>Obvodová dilatace mezi stěnou a mazaninou nebo potěrem podlahovým páskem z pěnového PE s fólií tl. do 10 mm, výšky 80 mm</t>
  </si>
  <si>
    <t>1637394326</t>
  </si>
  <si>
    <t>Souvrstí podlahy - mazanina, dilatace (dl)</t>
  </si>
  <si>
    <t>(skl_P01_obv)</t>
  </si>
  <si>
    <t>(skl_P02_obv)</t>
  </si>
  <si>
    <t>(49,09)+(29,47)</t>
  </si>
  <si>
    <t>(skl_P06_obv)</t>
  </si>
  <si>
    <t>(skl_P11_obv)</t>
  </si>
  <si>
    <t>(skl_P12_obv)</t>
  </si>
  <si>
    <t>(6,13)+(3,64)</t>
  </si>
  <si>
    <t>(skl_P131_obv)</t>
  </si>
  <si>
    <t>(25,89)</t>
  </si>
  <si>
    <t>(skl_P15_obv)</t>
  </si>
  <si>
    <t>(skl_P111_obv)</t>
  </si>
  <si>
    <t>(skl_P112_obv)</t>
  </si>
  <si>
    <t>131</t>
  </si>
  <si>
    <t>985131311</t>
  </si>
  <si>
    <t>Očištění ploch stěn, rubu kleneb a podlah ruční dočištění ocelovými kartáči</t>
  </si>
  <si>
    <t>-1085937061</t>
  </si>
  <si>
    <t>Sanace - příprava (dl * v)</t>
  </si>
  <si>
    <t>132</t>
  </si>
  <si>
    <t>985000X1</t>
  </si>
  <si>
    <t>Odvlhčení kondenz. nebo absorpčními vysoušeči technolog. vlhkost, hodnocení během stavby (dle PD)</t>
  </si>
  <si>
    <t>den</t>
  </si>
  <si>
    <t>-1243408709</t>
  </si>
  <si>
    <t>133</t>
  </si>
  <si>
    <t>985000X2</t>
  </si>
  <si>
    <t>HZS - Nespecifikované práce, provedení detailů hydroizolací a doplňkových sanačních prací (dle PD)</t>
  </si>
  <si>
    <t>hod</t>
  </si>
  <si>
    <t>-115990648</t>
  </si>
  <si>
    <t>134</t>
  </si>
  <si>
    <t>985221101</t>
  </si>
  <si>
    <t>Doplnění zdiva ručně do aktivované malty cihlami</t>
  </si>
  <si>
    <t>-590013372</t>
  </si>
  <si>
    <t>Dozdění různých otvorů a ostění (předpokládaný obj)</t>
  </si>
  <si>
    <t>1,0</t>
  </si>
  <si>
    <t>135</t>
  </si>
  <si>
    <t>59610001</t>
  </si>
  <si>
    <t>cihla pálená plná do P15 290x140x65mm</t>
  </si>
  <si>
    <t>-524408951</t>
  </si>
  <si>
    <t>1*320,25 'Přepočtené koeficientem množství</t>
  </si>
  <si>
    <t>136</t>
  </si>
  <si>
    <t>953961114</t>
  </si>
  <si>
    <t>Kotva chemická s vyvrtáním otvoru do betonu, železobetonu nebo tvrdého kamene tmel, velikost M 16, hloubka 125 mm</t>
  </si>
  <si>
    <t>1125881608</t>
  </si>
  <si>
    <t>137</t>
  </si>
  <si>
    <t>985621211</t>
  </si>
  <si>
    <t>Spínání objektů lany prostup pro lano přes zeď s vyvrtáním otvoru průměru do 40 mm a jeho vyčištěním včetně zainjektování vrtu cementovou maltou</t>
  </si>
  <si>
    <t>-603227066</t>
  </si>
  <si>
    <t>Spínání objektu - prostup stěnou (dl)</t>
  </si>
  <si>
    <t>0,72+0,72+0,85</t>
  </si>
  <si>
    <t>0,80+0,86</t>
  </si>
  <si>
    <t>0,30+0,30</t>
  </si>
  <si>
    <t>138</t>
  </si>
  <si>
    <t>985622115</t>
  </si>
  <si>
    <t>Spínání objektů táhly drážka pro táhlo včetně vysekání, vyčištění a vyplnění ve stěně včetně vyklínování</t>
  </si>
  <si>
    <t>-659704814</t>
  </si>
  <si>
    <t>Spínání objektu - drážka (dl)</t>
  </si>
  <si>
    <t>10,70+6,30</t>
  </si>
  <si>
    <t>139</t>
  </si>
  <si>
    <t>985622221</t>
  </si>
  <si>
    <t>Spínání objektů táhly vložení a dodání táhla z betonářské oceli spojované napínacími maticemi, průměru do 20 mm</t>
  </si>
  <si>
    <t>-1830126059</t>
  </si>
  <si>
    <t>Spínání objektu - táhlo (dl)</t>
  </si>
  <si>
    <t>140</t>
  </si>
  <si>
    <t>985622311</t>
  </si>
  <si>
    <t>Spínání objektů táhly vložení a dodání táhla ze závitových tyčí spojovaných spojníky, průměru do 20 mm</t>
  </si>
  <si>
    <t>797171956</t>
  </si>
  <si>
    <t>Spínání objektu - táhlo (dl * p)</t>
  </si>
  <si>
    <t>(1,00)*4</t>
  </si>
  <si>
    <t>(0,50)*2</t>
  </si>
  <si>
    <t>141</t>
  </si>
  <si>
    <t>985622411</t>
  </si>
  <si>
    <t>Spínání objektů táhly kotevní oblast včetně jejího vysekání, vyčištění a zapravení po vložení táhla s kotevní deskou rozměru do 300x300x25 mm</t>
  </si>
  <si>
    <t>-626076574</t>
  </si>
  <si>
    <t>Spínání objektu - kotvení (p)</t>
  </si>
  <si>
    <t>142</t>
  </si>
  <si>
    <t>985622491</t>
  </si>
  <si>
    <t>Spínání objektů táhly Příplatek k cenám za délku táhla do 2 m jednotlivě</t>
  </si>
  <si>
    <t>-6396411</t>
  </si>
  <si>
    <t>143</t>
  </si>
  <si>
    <t>941311111</t>
  </si>
  <si>
    <t>Lešení řadové modulové lehké pracovní s podlahami s provozním zatížením tř. 3 do 200 kg/m2 šířky tř. SW06 od 0,6 do 0,9 m výšky do 10 m montáž</t>
  </si>
  <si>
    <t>559829008</t>
  </si>
  <si>
    <t>144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</si>
  <si>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</si>
  <si>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</si>
  <si>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619681608</t>
  </si>
  <si>
    <t>400*210 'Přepočtené koeficientem množství</t>
  </si>
  <si>
    <t>145</t>
  </si>
  <si>
    <t>941311811</t>
  </si>
  <si>
    <t>Lešení řadové modulové lehké pracovní s podlahami s provozním zatížením tř. 3 do 200 kg/m2 šířky tř. SW06 od 0,6 do 0,9 m výšky do 10 m demontáž</t>
  </si>
  <si>
    <t>-301023055</t>
  </si>
  <si>
    <t>146</t>
  </si>
  <si>
    <t>949101111</t>
  </si>
  <si>
    <t>Lešení pomocné pracovní pro objekty pozemních staveb pro zatížení do 150 kg/m2, o výšce lešeňové podlahy do 1,9 m</t>
  </si>
  <si>
    <t>-1358134017</t>
  </si>
  <si>
    <t>147</t>
  </si>
  <si>
    <t>952901111</t>
  </si>
  <si>
    <t>Vyčištění budov nebo objektů před předáním do užívání budov bytové nebo občanské výstavby, světlé výšky podlaží do 4 m</t>
  </si>
  <si>
    <t>1178967576</t>
  </si>
  <si>
    <t>998</t>
  </si>
  <si>
    <t>Přesun hmot</t>
  </si>
  <si>
    <t>148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</si>
  <si>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</si>
  <si>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</si>
  <si>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-42785565</t>
  </si>
  <si>
    <t>149</t>
  </si>
  <si>
    <t>711112001</t>
  </si>
  <si>
    <t>Provedení izolace proti zemní vlhkosti natěradly a tmely za studena na ploše svislé S nátěrem penetračním</t>
  </si>
  <si>
    <t>-1321680971</t>
  </si>
  <si>
    <t>Sanace - HIS, penetrace (pl)</t>
  </si>
  <si>
    <t>zadní dům; dvorní část; přední dům</t>
  </si>
  <si>
    <t>150</t>
  </si>
  <si>
    <t>24551000</t>
  </si>
  <si>
    <t>nátěr penetrační mineralizační hloubkový</t>
  </si>
  <si>
    <t>38850187</t>
  </si>
  <si>
    <t>31,677*0,22 'Přepočtené koeficientem množství</t>
  </si>
  <si>
    <t>151</t>
  </si>
  <si>
    <t>7111131X1</t>
  </si>
  <si>
    <t>Stěrka hydroizolační stěn flexibilní polymerová, 2-komp., svislá, zemní vlhkost, 4 mm (dle PD)</t>
  </si>
  <si>
    <t>-722261873</t>
  </si>
  <si>
    <t>Sanace - HIS (pl)</t>
  </si>
  <si>
    <t>152</t>
  </si>
  <si>
    <t>711161383</t>
  </si>
  <si>
    <t>Izolace proti zemní vlhkosti a beztlakové vodě nopovými fóliemi ostatní ukončení izolace lištou</t>
  </si>
  <si>
    <t>1097679377</t>
  </si>
  <si>
    <t>Sanace - nopovka, lišta (dl)</t>
  </si>
  <si>
    <t>8,81</t>
  </si>
  <si>
    <t>37,30</t>
  </si>
  <si>
    <t>153</t>
  </si>
  <si>
    <t>711161232</t>
  </si>
  <si>
    <t>Izolace proti zemní vlhkosti a beztlakové vodě nopovými fóliemi na ploše svislé S vrstva ochranná, odvětrávací a drenážní s integrovanou mřížkou pro aplikaci omítky výška nopku 8,0 mm, tl. fólie do 0,6 mm</t>
  </si>
  <si>
    <t>1199533443</t>
  </si>
  <si>
    <t>Sanace - nopovka (dl * v)</t>
  </si>
  <si>
    <t>(8,81)*(0,60+0,30)</t>
  </si>
  <si>
    <t>(37,30)*(0,60+0,30)</t>
  </si>
  <si>
    <t>154</t>
  </si>
  <si>
    <t>711132101</t>
  </si>
  <si>
    <t>Provedení izolace proti zemní vlhkosti pásy na sucho AIP nebo tkaniny na ploše svislé S</t>
  </si>
  <si>
    <t>338839195</t>
  </si>
  <si>
    <t>Sanace - HIS, separace (pl)</t>
  </si>
  <si>
    <t>155</t>
  </si>
  <si>
    <t>69311082</t>
  </si>
  <si>
    <t>geotextilie netkaná separační, ochranná, filtrační, drenážní PP 500g/m2</t>
  </si>
  <si>
    <t>-1927851048</t>
  </si>
  <si>
    <t>2,805*1,15 'Přepočtené koeficientem množství</t>
  </si>
  <si>
    <t>156</t>
  </si>
  <si>
    <t>7111991X1</t>
  </si>
  <si>
    <t>Izolační fabion – propojení dodatečné izolace stěn (chemická injektáž na pojistnou hydroizolaci podlahy, vytažení na svislé konstrukce, provedení přes náběhový klín a vyrovnané zdivo z těsnící malty, bit. stěrka tl. 4 mm (dle PD)</t>
  </si>
  <si>
    <t>957135634</t>
  </si>
  <si>
    <t>Sanace - HIS, spára (dl)</t>
  </si>
  <si>
    <t>157</t>
  </si>
  <si>
    <t>711211133</t>
  </si>
  <si>
    <t>Izolace provětrávaná dutinová proti zemní vlhkosti a plynu radonu z plastových segmentů ztraceného bednění zalitých betonem po výšku segmentu bez betonové desky a armovací sítě výšky segmentů přes 50 do 100 mm</t>
  </si>
  <si>
    <t>-1802166916</t>
  </si>
  <si>
    <t>Souvrstí podlahy - provětrávací tvarovky (pl)</t>
  </si>
  <si>
    <t>(skl_P01_pl)</t>
  </si>
  <si>
    <t>(skl_P02_pl)</t>
  </si>
  <si>
    <t>(skl_P03_pl)</t>
  </si>
  <si>
    <t>158</t>
  </si>
  <si>
    <t>7112111X1</t>
  </si>
  <si>
    <t>Příplatek k izolaci proti zemní vlhkosti a radonu provětrávaná z plastových segmentů v přes 50 do 100 mm za těsnění PU nenasákavou pěnou (dle PD)</t>
  </si>
  <si>
    <t>-2097840257</t>
  </si>
  <si>
    <t>Souvrstí podlahy - provětrávací tvarovky, těsnění (dl)</t>
  </si>
  <si>
    <t>159</t>
  </si>
  <si>
    <t>711111001</t>
  </si>
  <si>
    <t>Provedení izolace proti zemní vlhkosti natěradly a tmely za studena na ploše vodorovné V nátěrem penetračním</t>
  </si>
  <si>
    <t>1407386533</t>
  </si>
  <si>
    <t>Souvrstí podlahy - HIV, NAIP, penetrace (pl)</t>
  </si>
  <si>
    <t>(skl_P06_pl)</t>
  </si>
  <si>
    <t>160</t>
  </si>
  <si>
    <t>11163153</t>
  </si>
  <si>
    <t>emulze asfaltová penetrační</t>
  </si>
  <si>
    <t>litr</t>
  </si>
  <si>
    <t>1208651444</t>
  </si>
  <si>
    <t>177*0,35 'Přepočtené koeficientem množství</t>
  </si>
  <si>
    <t>161</t>
  </si>
  <si>
    <t>711141559</t>
  </si>
  <si>
    <t>Provedení izolace proti zemní vlhkosti pásy přitavením NAIP na ploše vodorovné V</t>
  </si>
  <si>
    <t>-938783586</t>
  </si>
  <si>
    <t>Souvrstí podlahy - HIV, NAIP (pl)</t>
  </si>
  <si>
    <t>(skl_P06_pl)*2</t>
  </si>
  <si>
    <t>162</t>
  </si>
  <si>
    <t>62853004</t>
  </si>
  <si>
    <t>pás asfaltový natavitelný modifikovaný SBS s vložkou ze skleněné tkaniny a spalitelnou PE fólií nebo jemnozrnným minerálním posypem na horním povrchu tl 4,0mm</t>
  </si>
  <si>
    <t>6019988</t>
  </si>
  <si>
    <t>179,3*1,15 'Přepočtené koeficientem množství</t>
  </si>
  <si>
    <t>163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</si>
  <si>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</si>
  <si>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</si>
  <si>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781964247</t>
  </si>
  <si>
    <t>164</t>
  </si>
  <si>
    <t>998711129</t>
  </si>
  <si>
    <t>Přesun hmot pro izolace proti vodě, vlhkosti a plynům stanovený z hmotnosti přesunovaného materiálu vodorovná dopravní vzdálenost do 50 m Příplatek k cenám za ruční zvětšený přesun přes vymezenou vodorovnou dopravní vzdálenost za každých dalších započatých 50 m</t>
  </si>
  <si>
    <t>1993397436</t>
  </si>
  <si>
    <t>713</t>
  </si>
  <si>
    <t>Izolace tepelné</t>
  </si>
  <si>
    <t>165</t>
  </si>
  <si>
    <t>713151111</t>
  </si>
  <si>
    <t>Montáž tepelné izolace střech šikmých rohožemi, pásy, deskami (izolační materiál ve specifikaci) kladenými volně mezi krokve</t>
  </si>
  <si>
    <t>-403068786</t>
  </si>
  <si>
    <t>166</t>
  </si>
  <si>
    <t>63152096</t>
  </si>
  <si>
    <t>pás tepelně izolační univerzální λ=0,032-0,033 tl 50mm</t>
  </si>
  <si>
    <t>-1379896739</t>
  </si>
  <si>
    <t>Souvrství střechy - TI (pl)</t>
  </si>
  <si>
    <t>skladba ST1</t>
  </si>
  <si>
    <t>(skl_ST1_pl)</t>
  </si>
  <si>
    <t>191,57*1,1 'Přepočtené koeficientem množství</t>
  </si>
  <si>
    <t>167</t>
  </si>
  <si>
    <t>63152099</t>
  </si>
  <si>
    <t>pás tepelně izolační univerzální λ=0,032-0,033 tl 100mm</t>
  </si>
  <si>
    <t>1250308270</t>
  </si>
  <si>
    <t>skladba ST1.1</t>
  </si>
  <si>
    <t>(skl_ST11_pl)</t>
  </si>
  <si>
    <t>skladba ST4</t>
  </si>
  <si>
    <t>(skl_ST4_pl)*2</t>
  </si>
  <si>
    <t>260,306*1,1 'Přepočtené koeficientem množství</t>
  </si>
  <si>
    <t>168</t>
  </si>
  <si>
    <t>63152104</t>
  </si>
  <si>
    <t>pás tepelně izolační univerzální λ=0,032-0,033 tl 160mm</t>
  </si>
  <si>
    <t>-824975085</t>
  </si>
  <si>
    <t>skladba ST2</t>
  </si>
  <si>
    <t>138,6*1,1 'Přepočtené koeficientem množství</t>
  </si>
  <si>
    <t>169</t>
  </si>
  <si>
    <t>63152106</t>
  </si>
  <si>
    <t>pás tepelně izolační univerzální λ=0,032-0,033 tl 180mm</t>
  </si>
  <si>
    <t>1248176054</t>
  </si>
  <si>
    <t>196,466*1,1 'Přepočtené koeficientem množství</t>
  </si>
  <si>
    <t>170</t>
  </si>
  <si>
    <t>713132311</t>
  </si>
  <si>
    <t>Montáž tepelné izolace stěn do roštu jednosměrného svislého výšky do 6 m</t>
  </si>
  <si>
    <t>811257307</t>
  </si>
  <si>
    <t>171</t>
  </si>
  <si>
    <t>63152351</t>
  </si>
  <si>
    <t>deska tepelně izolační minerální vkládaná do roštů nebo kazet provětrávaných kcí λ=0,035 tl 50mm</t>
  </si>
  <si>
    <t>-393725286</t>
  </si>
  <si>
    <t>SDK předstěna - TI (dl * v)</t>
  </si>
  <si>
    <t>skladba PS8</t>
  </si>
  <si>
    <t>(2,80)*2,70</t>
  </si>
  <si>
    <t>7,56*1,1 'Přepočtené koeficientem množství</t>
  </si>
  <si>
    <t>172</t>
  </si>
  <si>
    <t>63152352</t>
  </si>
  <si>
    <t>deska tepelně izolační minerální vkládaná do roštů nebo kazet provětrávaných kcí λ=0,035 tl 60mm</t>
  </si>
  <si>
    <t>-1151163981</t>
  </si>
  <si>
    <t>173</t>
  </si>
  <si>
    <t>63152353</t>
  </si>
  <si>
    <t>deska tepelně izolační minerální vkládaná do roštů nebo kazet provětrávaných kcí λ=0,035 tl 80mm</t>
  </si>
  <si>
    <t>1035849098</t>
  </si>
  <si>
    <t>skladba PS3.1</t>
  </si>
  <si>
    <t>(18,61)*2,03</t>
  </si>
  <si>
    <t>(6,24)*4,20</t>
  </si>
  <si>
    <t>(17,24)*2,55</t>
  </si>
  <si>
    <t>skladba PS3.2</t>
  </si>
  <si>
    <t>(7,39+7,90)*2,87</t>
  </si>
  <si>
    <t>(5,95)*1,46</t>
  </si>
  <si>
    <t>skladba PS5</t>
  </si>
  <si>
    <t>(7,58+7,90+3,00)*1,30</t>
  </si>
  <si>
    <t>(10,67)*2,70</t>
  </si>
  <si>
    <t>213,35*1,1 'Přepočtené koeficientem množství</t>
  </si>
  <si>
    <t>174</t>
  </si>
  <si>
    <t>63152354</t>
  </si>
  <si>
    <t>deska tepelně izolační minerální vkládaná do roštů nebo kazet provětrávaných kcí λ=0,035 tl 100mm</t>
  </si>
  <si>
    <t>1049663077</t>
  </si>
  <si>
    <t>220,91*1,1 'Přepočtené koeficientem množství</t>
  </si>
  <si>
    <t>175</t>
  </si>
  <si>
    <t>63152355</t>
  </si>
  <si>
    <t>deska tepelně izolační minerální vkládaná do roštů nebo kazet provětrávaných kcí λ=0,035 tl 120mm</t>
  </si>
  <si>
    <t>664133836</t>
  </si>
  <si>
    <t>skladba PS9</t>
  </si>
  <si>
    <t>(4,85)*1,67</t>
  </si>
  <si>
    <t>8,1*1,1 'Přepočtené koeficientem množství</t>
  </si>
  <si>
    <t>176</t>
  </si>
  <si>
    <t>713111136</t>
  </si>
  <si>
    <t>Montáž tepelné izolace stropů rohožemi, pásy, dílci, deskami, bloky (izolační materiál ve specifikaci) žebrových spodem kladenými volně mezi trámy</t>
  </si>
  <si>
    <t>895119303</t>
  </si>
  <si>
    <t>Souvrstí podlahy - TI (pl)</t>
  </si>
  <si>
    <t>skladba P1.14</t>
  </si>
  <si>
    <t>půda - místnost (3.1)</t>
  </si>
  <si>
    <t>(skl_P114_pl)</t>
  </si>
  <si>
    <t>177</t>
  </si>
  <si>
    <t>-1534693241</t>
  </si>
  <si>
    <t>34,6*1,1 'Přepočtené koeficientem množství</t>
  </si>
  <si>
    <t>178</t>
  </si>
  <si>
    <t>713111121</t>
  </si>
  <si>
    <t>Montáž tepelné izolace stropů rohožemi, pásy, dílci, deskami, bloky (izolační materiál ve specifikaci) rovných spodem s uchycením (drátem, páskou apod.)</t>
  </si>
  <si>
    <t>1465043571</t>
  </si>
  <si>
    <t>179</t>
  </si>
  <si>
    <t>63152102</t>
  </si>
  <si>
    <t>pás tepelně izolační univerzální λ=0,032-0,033 tl 140mm</t>
  </si>
  <si>
    <t>-1501763150</t>
  </si>
  <si>
    <t>180</t>
  </si>
  <si>
    <t>713121111</t>
  </si>
  <si>
    <t>Montáž tepelné izolace podlah rohožemi, pásy, deskami, dílci, bloky (izolační materiál ve specifikaci) kladenými volně jednovrstvá</t>
  </si>
  <si>
    <t>1062120494</t>
  </si>
  <si>
    <t>181</t>
  </si>
  <si>
    <t>28375910</t>
  </si>
  <si>
    <t>deska EPS 150 pro konstrukce s vysokým zatížením λ=0,035 tl 60mm</t>
  </si>
  <si>
    <t>729288241</t>
  </si>
  <si>
    <t>Souvrstí podlahy - TI (pl * p)</t>
  </si>
  <si>
    <t>349,4*1,1 'Přepočtené koeficientem množství</t>
  </si>
  <si>
    <t>182</t>
  </si>
  <si>
    <t>28375993</t>
  </si>
  <si>
    <t>deska EPS 150 pro konstrukce s vysokým zatížením λ=0,035 tl 200mm</t>
  </si>
  <si>
    <t>-1840964698</t>
  </si>
  <si>
    <t>(skl_P131_pl)</t>
  </si>
  <si>
    <t>40,3*1,1 'Přepočtené koeficientem množství</t>
  </si>
  <si>
    <t>183</t>
  </si>
  <si>
    <t>28376554</t>
  </si>
  <si>
    <t>deska polystyrénová pro snížení kročejového hluku (max. zatížení 4 kN/m2) tl 40mm</t>
  </si>
  <si>
    <t>-1429365782</t>
  </si>
  <si>
    <t>(skl_P11_pl)</t>
  </si>
  <si>
    <t>(skl_P12_pl)</t>
  </si>
  <si>
    <t>(2,10)+(1,80)</t>
  </si>
  <si>
    <t>(skl_P15_pl)</t>
  </si>
  <si>
    <t>(skl_P111_pl)</t>
  </si>
  <si>
    <t>(skl_P112_pl)</t>
  </si>
  <si>
    <t>324,6*1,1 'Přepočtené koeficientem množství</t>
  </si>
  <si>
    <t>184</t>
  </si>
  <si>
    <t>713191132</t>
  </si>
  <si>
    <t>Montáž tepelné izolace stavebních konstrukcí - doplňky a konstrukční součásti podlah, stropů vrchem nebo střech překrytí fólií separační z PE</t>
  </si>
  <si>
    <t>-1864517986</t>
  </si>
  <si>
    <t>Souvrstí podlahy - TI, separace (pl)</t>
  </si>
  <si>
    <t>(skl_P112_pl)*2</t>
  </si>
  <si>
    <t>185</t>
  </si>
  <si>
    <t>28329338</t>
  </si>
  <si>
    <t>fólie PE nevyztužená pro parotěsnou vrstvu podlah, stěn, stropů a střech do 200g/m2</t>
  </si>
  <si>
    <t>-579290377</t>
  </si>
  <si>
    <t>616*1,15 'Přepočtené koeficientem množství</t>
  </si>
  <si>
    <t>186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</si>
  <si>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</si>
  <si>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</si>
  <si>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-1714288218</t>
  </si>
  <si>
    <t>187</t>
  </si>
  <si>
    <t>998713129</t>
  </si>
  <si>
    <t>Přesun hmot pro izolace tepelné stanovený z hmotnosti přesunovaného materiálu vodorovná dopravní vzdálenost do 50 m Příplatek k cenám za ruční zvětšený přesun přes vymezenou vodorovnou dopravní vzdálenost za každých dalších započatých 50 m</t>
  </si>
  <si>
    <t>1882950852</t>
  </si>
  <si>
    <t>714</t>
  </si>
  <si>
    <t>Akustická a protiotřesová opatření</t>
  </si>
  <si>
    <t>188</t>
  </si>
  <si>
    <t>714451011</t>
  </si>
  <si>
    <t>Montáž antivibračních rohoží stavebních konstrukcí a strojních zařízení z recyklované pryže celoplošně lepené vodorovně</t>
  </si>
  <si>
    <t>-1363679897</t>
  </si>
  <si>
    <t>Nosníky ocelové - antivibrační desky (dl * š * p)</t>
  </si>
  <si>
    <t>konstrukce VZT</t>
  </si>
  <si>
    <t>(0,25*3)*0,30*4</t>
  </si>
  <si>
    <t>(0,25*3)*0,30*10</t>
  </si>
  <si>
    <t>189</t>
  </si>
  <si>
    <t>714451012</t>
  </si>
  <si>
    <t>Montáž antivibračních rohoží stavebních konstrukcí a strojních zařízení z recyklované pryže celoplošně lepené svisle</t>
  </si>
  <si>
    <t>577101011</t>
  </si>
  <si>
    <t>(0,25*2)*0,30*4</t>
  </si>
  <si>
    <t>(0,25*2)*0,30*10</t>
  </si>
  <si>
    <t>190</t>
  </si>
  <si>
    <t>27244009</t>
  </si>
  <si>
    <t>deska antivibrační polyuretanová tl 12mm</t>
  </si>
  <si>
    <t>2007851700</t>
  </si>
  <si>
    <t>5,25*1,1 'Přepočtené koeficientem množství</t>
  </si>
  <si>
    <t>191</t>
  </si>
  <si>
    <t>998714122</t>
  </si>
  <si>
    <t>Přesun hmot pro akustická a protiotřesová opatření stanovený z hmotnosti přesunovaného materiálu vodorovná dopravní vzdálenost do 50 m ruční (bez užití mechanizace) v objektech výšky přes 6 do 12 m</t>
  </si>
  <si>
    <t>969458972</t>
  </si>
  <si>
    <t>192</t>
  </si>
  <si>
    <t>998714129</t>
  </si>
  <si>
    <t>Přesun hmot pro akustická a protiotřesová opatření stanovený z hmotnosti přesunovaného materiálu vodorovná dopravní vzdálenost do 50 m Příplatek k cenám za ruční zvětšený přesun přes vymezenou vodorovnou dopravní vzdálenost za každých dalších započatých 50 m</t>
  </si>
  <si>
    <t>-106874122</t>
  </si>
  <si>
    <t>193</t>
  </si>
  <si>
    <t>762083111</t>
  </si>
  <si>
    <t>Impregnace řeziva máčením proti dřevokaznému hmyzu a houbám, třída ohrožení 1 a 2 (dřevo v interiéru)</t>
  </si>
  <si>
    <t>-1853176224</t>
  </si>
  <si>
    <t>194</t>
  </si>
  <si>
    <t>762332120</t>
  </si>
  <si>
    <t>Montáž vázaných konstrukcí krovů střech pultových, sedlových, valbových, stanových čtvercového nebo obdélníkového půdorysu z řeziva hraněného pomocí ocelových spojek (spojky ve specifikaci) průřezové plochy do 50 cm2</t>
  </si>
  <si>
    <t>1091313855</t>
  </si>
  <si>
    <t>Krov - prvky (dl * p)</t>
  </si>
  <si>
    <t>(1,98)*1</t>
  </si>
  <si>
    <t>(2,08)*2</t>
  </si>
  <si>
    <t>(1,84)*2</t>
  </si>
  <si>
    <t>(1,61)*2</t>
  </si>
  <si>
    <t>(1,46)*2</t>
  </si>
  <si>
    <t>195</t>
  </si>
  <si>
    <t>762332121</t>
  </si>
  <si>
    <t>Montáž vázaných konstrukcí krovů střech pultových, sedlových, valbových, stanových čtvercového nebo obdélníkového půdorysu z řeziva hraněného pomocí ocelových spojek (spojky ve specifikaci) průřezové plochy přes 50 do 120 cm2</t>
  </si>
  <si>
    <t>454805201</t>
  </si>
  <si>
    <t>(13,69)*1</t>
  </si>
  <si>
    <t>(13,84)*2</t>
  </si>
  <si>
    <t>(0,88)*5</t>
  </si>
  <si>
    <t>(39,60)*1</t>
  </si>
  <si>
    <t>(1,10)*6</t>
  </si>
  <si>
    <t>(0,88)*8</t>
  </si>
  <si>
    <t>(1,30)*9</t>
  </si>
  <si>
    <t>(2,09)*7</t>
  </si>
  <si>
    <t>(3,60)*2</t>
  </si>
  <si>
    <t>(2,60)*6</t>
  </si>
  <si>
    <t>196</t>
  </si>
  <si>
    <t>60512125</t>
  </si>
  <si>
    <t>hranol stavební řezivo průřezu do 120cm2 do dl 6m</t>
  </si>
  <si>
    <t>651464620</t>
  </si>
  <si>
    <t>Krov - prvky (dl * p * š * v)</t>
  </si>
  <si>
    <t>(1,10)*6*(0,10*0,10)</t>
  </si>
  <si>
    <t>(13,69)*1*(0,10*0,10)</t>
  </si>
  <si>
    <t>(13,84)*2*(0,10*0,10)</t>
  </si>
  <si>
    <t>(0,88)*5*(0,10*0,10)</t>
  </si>
  <si>
    <t>(1,98)*1*(0,04*0,10)</t>
  </si>
  <si>
    <t>(2,08)*2*(0,04*0,10)</t>
  </si>
  <si>
    <t>(1,84)*2*(0,04*0,10)</t>
  </si>
  <si>
    <t>(1,61)*2*(0,04*0,10)</t>
  </si>
  <si>
    <t>(1,46)*2*(0,04*0,10)</t>
  </si>
  <si>
    <t>(39,60)*1*(0,10*0,10)</t>
  </si>
  <si>
    <t>(0,88)*8*(0,10*0,10)</t>
  </si>
  <si>
    <t>(1,30)*9*(0,10*0,10)</t>
  </si>
  <si>
    <t>(2,09)*7*(0,10*0,10)</t>
  </si>
  <si>
    <t>(3,60)*2*(0,10*0,10)</t>
  </si>
  <si>
    <t>(2,60)*6*(0,08*0,08)</t>
  </si>
  <si>
    <t>1,49*1,1 'Přepočtené koeficientem množství</t>
  </si>
  <si>
    <t>197</t>
  </si>
  <si>
    <t>762332122</t>
  </si>
  <si>
    <t>Montáž vázaných konstrukcí krovů střech pultových, sedlových, valbových, stanových čtvercového nebo obdélníkového půdorysu z řeziva hraněného pomocí ocelových spojek (spojky ve specifikaci) průřezové plochy přes 120 do 224 cm2</t>
  </si>
  <si>
    <t>219608519</t>
  </si>
  <si>
    <t>(1,50)*1</t>
  </si>
  <si>
    <t>(2,29)*1</t>
  </si>
  <si>
    <t>(6,70)*1</t>
  </si>
  <si>
    <t>198</t>
  </si>
  <si>
    <t>60512130</t>
  </si>
  <si>
    <t>hranol stavební řezivo průřezu do 224cm2 do dl 6m</t>
  </si>
  <si>
    <t>-706528993</t>
  </si>
  <si>
    <t>(1,50)*1*(0,08*0,16)</t>
  </si>
  <si>
    <t>(2,29)*1*(0,10*0,20)</t>
  </si>
  <si>
    <t>(6,70)*1*(0,12*0,12)</t>
  </si>
  <si>
    <t>0,161*1,1 'Přepočtené koeficientem množství</t>
  </si>
  <si>
    <t>199</t>
  </si>
  <si>
    <t>762332123</t>
  </si>
  <si>
    <t>Montáž vázaných konstrukcí krovů střech pultových, sedlových, valbových, stanových čtvercového nebo obdélníkového půdorysu z řeziva hraněného pomocí ocelových spojek (spojky ve specifikaci) průřezové plochy přes 224 do 288 cm2</t>
  </si>
  <si>
    <t>924331705</t>
  </si>
  <si>
    <t>(3,58)*2</t>
  </si>
  <si>
    <t>200</t>
  </si>
  <si>
    <t>60512135</t>
  </si>
  <si>
    <t>hranol stavební řezivo průřezu do 288cm2 do dl 6m</t>
  </si>
  <si>
    <t>304482041</t>
  </si>
  <si>
    <t>(3,58)*2*(0,16*0,16)</t>
  </si>
  <si>
    <t>0,183*1,1 'Přepočtené koeficientem množství</t>
  </si>
  <si>
    <t>201</t>
  </si>
  <si>
    <t>762332124</t>
  </si>
  <si>
    <t>Montáž vázaných konstrukcí krovů střech pultových, sedlových, valbových, stanových čtvercového nebo obdélníkového půdorysu z řeziva hraněného pomocí ocelových spojek (spojky ve specifikaci) průřezové plochy přes 288 do 450 cm2</t>
  </si>
  <si>
    <t>908306102</t>
  </si>
  <si>
    <t>(4,10)*50</t>
  </si>
  <si>
    <t>(2,90)*1</t>
  </si>
  <si>
    <t>(2,70)*1</t>
  </si>
  <si>
    <t>(2,10)*1</t>
  </si>
  <si>
    <t>(4,00)*1</t>
  </si>
  <si>
    <t>(1,40)*1</t>
  </si>
  <si>
    <t>(1,90)*1</t>
  </si>
  <si>
    <t>(1,30)*1</t>
  </si>
  <si>
    <t>(1,69)*1</t>
  </si>
  <si>
    <t>(1,71)*1</t>
  </si>
  <si>
    <t>(2,09)*1</t>
  </si>
  <si>
    <t>202</t>
  </si>
  <si>
    <t>60512140</t>
  </si>
  <si>
    <t>hranol stavební řezivo průřezu do 450cm2 do dl 6m</t>
  </si>
  <si>
    <t>467855204</t>
  </si>
  <si>
    <t>(4,10)*50*(0,16*0,28)</t>
  </si>
  <si>
    <t>(2,90)*1*(0,16*0,28)</t>
  </si>
  <si>
    <t>(2,70)*1*(0,16*0,28)</t>
  </si>
  <si>
    <t>(2,10)*1*(0,16*0,28)</t>
  </si>
  <si>
    <t>(4,00)*1*(0,16*0,28)</t>
  </si>
  <si>
    <t>(1,40)*1*(0,16*0,28)</t>
  </si>
  <si>
    <t>(1,90)*1*(0,16*0,28)</t>
  </si>
  <si>
    <t>(1,30)*1*(0,14*0,28)</t>
  </si>
  <si>
    <t>(1,69)*1*(0,10*0,31)</t>
  </si>
  <si>
    <t>(1,71)*1*(0,10*0,35)</t>
  </si>
  <si>
    <t>(2,09)*1*(0,14*0,28)</t>
  </si>
  <si>
    <t>(2,70)*1*(0,10*0,39)</t>
  </si>
  <si>
    <t>10,206*1,1 'Přepočtené koeficientem množství</t>
  </si>
  <si>
    <t>203</t>
  </si>
  <si>
    <t>762332125</t>
  </si>
  <si>
    <t>Montáž vázaných konstrukcí krovů střech pultových, sedlových, valbových, stanových čtvercového nebo obdélníkového půdorysu z řeziva hraněného pomocí ocelových spojek (spojky ve specifikaci) průřezové plochy přes 450 cm2</t>
  </si>
  <si>
    <t>482809</t>
  </si>
  <si>
    <t>(2,74)*1</t>
  </si>
  <si>
    <t>204</t>
  </si>
  <si>
    <t>60512145</t>
  </si>
  <si>
    <t>hranol stavební řezivo průřezu nad 450cm2 do dl 6m</t>
  </si>
  <si>
    <t>428193422</t>
  </si>
  <si>
    <t>(2,74)*1*(0,10*0,46)</t>
  </si>
  <si>
    <t>0,126*1,1 'Přepočtené koeficientem množství</t>
  </si>
  <si>
    <t>205</t>
  </si>
  <si>
    <t>762333621</t>
  </si>
  <si>
    <t>Montáž vázaných konstrukcí krovů střech pultových, sedlových, valbových, stanových nepravidelného půdorysu z lepených hranolů pomocí ocelových spojek (spojky ve specifikaci) průřezové plochy přes 50 do 120 cm2</t>
  </si>
  <si>
    <t>-1404483386</t>
  </si>
  <si>
    <t>Krov - prvky (dl)</t>
  </si>
  <si>
    <t>85,45</t>
  </si>
  <si>
    <t>190,26</t>
  </si>
  <si>
    <t>206</t>
  </si>
  <si>
    <t>61223320</t>
  </si>
  <si>
    <t>I-nosník malý 40x60mm výška 160mm impregnovaný</t>
  </si>
  <si>
    <t>-1143734503</t>
  </si>
  <si>
    <t>275,71*1,1 'Přepočtené koeficientem množství</t>
  </si>
  <si>
    <t>207</t>
  </si>
  <si>
    <t>762342511</t>
  </si>
  <si>
    <t>Montáž laťování montáž kontralatí na podklad bez tepelné izolace</t>
  </si>
  <si>
    <t>-1262528159</t>
  </si>
  <si>
    <t>Souvrství střechy - kontralatě (pl * dl) (dl = 1,0 m/m2)</t>
  </si>
  <si>
    <t>(skl_ST1_pl)*1,00*2</t>
  </si>
  <si>
    <t>(skl_ST11_pl)*1,00</t>
  </si>
  <si>
    <t>(skl_ST1_pl)*1,00</t>
  </si>
  <si>
    <t>208</t>
  </si>
  <si>
    <t>762342211</t>
  </si>
  <si>
    <t>Montáž laťování střech jednoduchých sklonu do 60° při osové vzdálenosti latí do 150 mm</t>
  </si>
  <si>
    <t>-621515535</t>
  </si>
  <si>
    <t>Souvrství střechy - laťování (pl)</t>
  </si>
  <si>
    <t>209</t>
  </si>
  <si>
    <t>60514114</t>
  </si>
  <si>
    <t>řezivo jehličnaté lať impregnovaná dl 4 m</t>
  </si>
  <si>
    <t>-845180928</t>
  </si>
  <si>
    <t>Souvrství střechy - kontralatě (pl * dl * š * v) (dl = 1,0 m/m2)</t>
  </si>
  <si>
    <t>(skl_ST1_pl)*1,00*(0,06*0,04)*2</t>
  </si>
  <si>
    <t>(skl_ST11_pl)*1,00*(0,06*0,04)</t>
  </si>
  <si>
    <t>Souvrství střechy - latě (pl * dl * š * v) (dl = 7,0 m/m2)</t>
  </si>
  <si>
    <t>(skl_ST2_pl)*7,00*(0,06*0,04)</t>
  </si>
  <si>
    <t>(skl_ST1_pl)*7,00*(0,06*0,04)</t>
  </si>
  <si>
    <t>6,478*1,1 'Přepočtené koeficientem množství</t>
  </si>
  <si>
    <t>210</t>
  </si>
  <si>
    <t>762341210</t>
  </si>
  <si>
    <t>Montáž bednění střech rovných a šikmých sklonu do 60° s vyřezáním otvorů z prken hrubých na sraz tl. do 32 mm</t>
  </si>
  <si>
    <t>1546796002</t>
  </si>
  <si>
    <t>Souvrství střechy - bednění (pl)</t>
  </si>
  <si>
    <t>(skl_ST4_pl)</t>
  </si>
  <si>
    <t>211</t>
  </si>
  <si>
    <t>60511081</t>
  </si>
  <si>
    <t>řezivo jehličnaté středové smrk tl 18-32mm dl 4-5m</t>
  </si>
  <si>
    <t>-324443220</t>
  </si>
  <si>
    <t>Souvrství střechy - bednění (pl * v)</t>
  </si>
  <si>
    <t>(skl_ST1_pl)*0,025</t>
  </si>
  <si>
    <t>(skl_ST11_pl)*0,025</t>
  </si>
  <si>
    <t>(skl_ST4_pl)*0,025</t>
  </si>
  <si>
    <t>5,709*1,1 'Přepočtené koeficientem množství</t>
  </si>
  <si>
    <t>212</t>
  </si>
  <si>
    <t>762395000</t>
  </si>
  <si>
    <t>Spojovací prostředky krovů, bednění a laťování, nadstřešních konstrukcí svorníky, prkna, hřebíky, pásová ocel, vruty</t>
  </si>
  <si>
    <t>38925127</t>
  </si>
  <si>
    <t>213</t>
  </si>
  <si>
    <t>762085103</t>
  </si>
  <si>
    <t>Montáž ocelových spojovacích prostředků (materiál ve specifikaci) kotevních želez příložek, patek, táhel</t>
  </si>
  <si>
    <t>2094054833</t>
  </si>
  <si>
    <t>214</t>
  </si>
  <si>
    <t>54825309</t>
  </si>
  <si>
    <t>kování tesařské trámová botka-třmen typ1 100x140x2,0mm</t>
  </si>
  <si>
    <t>-286326853</t>
  </si>
  <si>
    <t>215</t>
  </si>
  <si>
    <t>54825314</t>
  </si>
  <si>
    <t>kování tesařské trámová botka-třmen typ1 140x140x2,0mm</t>
  </si>
  <si>
    <t>1298080785</t>
  </si>
  <si>
    <t>216</t>
  </si>
  <si>
    <t>762811210</t>
  </si>
  <si>
    <t>Záklop stropů montáž (materiál ve specifikaci) z prken hrubých vrchního na sraz, spáry zakryté lepenkovými pásy nebo lištami</t>
  </si>
  <si>
    <t>-1344058557</t>
  </si>
  <si>
    <t>Souvrstí podlahy - záklop (pl)</t>
  </si>
  <si>
    <t>217</t>
  </si>
  <si>
    <t>1648252074</t>
  </si>
  <si>
    <t>Souvrstí podlahy - záklop (pl * v)</t>
  </si>
  <si>
    <t>(skl_P111_pl)*0,025</t>
  </si>
  <si>
    <t>(skl_P112_pl)*0,025</t>
  </si>
  <si>
    <t>2,15*1,1 'Přepočtené koeficientem množství</t>
  </si>
  <si>
    <t>218</t>
  </si>
  <si>
    <t>762895000</t>
  </si>
  <si>
    <t>Spojovací prostředky záklopu stropů, stropnic, podbíjení hřebíky, svorníky</t>
  </si>
  <si>
    <t>-1957521156</t>
  </si>
  <si>
    <t>Souvrstí podlahy - záklop, kotvení (pl * v)</t>
  </si>
  <si>
    <t>219</t>
  </si>
  <si>
    <t>762431016</t>
  </si>
  <si>
    <t>Obložení stěn z dřevoštěpkových desek OSB přibíjených na sraz, tloušťky desky 22 mm</t>
  </si>
  <si>
    <t>543965741</t>
  </si>
  <si>
    <t>SDK předstěna - bednění (dl * v)</t>
  </si>
  <si>
    <t>220</t>
  </si>
  <si>
    <t>762421017</t>
  </si>
  <si>
    <t>Obložení stropů nebo střešních podhledů z dřevoštěpkových desek OSB šroubovaných na sraz, tloušťky desky 25 mm</t>
  </si>
  <si>
    <t>-2116234518</t>
  </si>
  <si>
    <t>Souvrství střechy - podbití (pl)</t>
  </si>
  <si>
    <t>Souvrstí podlahy - podbití (pl)</t>
  </si>
  <si>
    <t>221</t>
  </si>
  <si>
    <t>762525104</t>
  </si>
  <si>
    <t>Položení podlah hoblovaných na pero a drážku z palubek</t>
  </si>
  <si>
    <t>-38161840</t>
  </si>
  <si>
    <t>Souvrstí podlahy - palubky (pl)</t>
  </si>
  <si>
    <t>(34,60)</t>
  </si>
  <si>
    <t>222</t>
  </si>
  <si>
    <t>61189990</t>
  </si>
  <si>
    <t>palubky podlahové smrk tl 28mm A/B</t>
  </si>
  <si>
    <t>-144601732</t>
  </si>
  <si>
    <t>223</t>
  </si>
  <si>
    <t>762595001</t>
  </si>
  <si>
    <t>Spojovací prostředky podlah a podkladových konstrukcí hřebíky, vruty</t>
  </si>
  <si>
    <t>520975214</t>
  </si>
  <si>
    <t>Souvrstí podlahy - palubky, kotvení (pl)</t>
  </si>
  <si>
    <t>224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</si>
  <si>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</si>
  <si>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</si>
  <si>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-1207321644</t>
  </si>
  <si>
    <t>225</t>
  </si>
  <si>
    <t>998762129</t>
  </si>
  <si>
    <t>Přesun hmot pro konstrukce tesařské stanovený z hmotnosti přesunovaného materiálu vodorovná dopravní vzdálenost do 50 m Příplatek k cenám za ruční zvětšený přesun přes vymezenou vodorovnou dopravní vzdálenost za každých dalších započatých 50 m</t>
  </si>
  <si>
    <t>288401709</t>
  </si>
  <si>
    <t>763</t>
  </si>
  <si>
    <t>Konstrukce suché výstavby</t>
  </si>
  <si>
    <t>226</t>
  </si>
  <si>
    <t>763111464</t>
  </si>
  <si>
    <t>Příčka ze sádrokartonových desek s nosnou konstrukcí z jednoduchých ocelových profilů UW, CW dvojitě opláštěná deskami vysokopevnostními protipožárními impregnovanými DFRIH2 tl. 2 x 12,5 mm s izolací, EI 90, příčka tl. 100 mm, profil 50, Rw do 59 dB</t>
  </si>
  <si>
    <t>1824670857</t>
  </si>
  <si>
    <t>SDK příčka (dl * v)</t>
  </si>
  <si>
    <t>skladba S1</t>
  </si>
  <si>
    <t>(1,15)*1,50</t>
  </si>
  <si>
    <t>227</t>
  </si>
  <si>
    <t>763111468</t>
  </si>
  <si>
    <t>Příčka ze sádrokartonových desek s nosnou konstrukcí z jednoduchých ocelových profilů UW, CW dvojitě opláštěná deskami vysokopevnostními protipožárními impregnovanými DFRIH2 tl. 2 x 12,5 mm s izolací, EI 90, příčka tl. 150 mm, profil 100, Rw do 63 dB</t>
  </si>
  <si>
    <t>580851823</t>
  </si>
  <si>
    <t>skladba S2.1</t>
  </si>
  <si>
    <t>(1,22+1,93)*3,30</t>
  </si>
  <si>
    <t>skladba S2.2</t>
  </si>
  <si>
    <t>(1,51+2,08+1,51)*2,70</t>
  </si>
  <si>
    <t>skladba S6.1</t>
  </si>
  <si>
    <t>(5,69+2,78)*3,55</t>
  </si>
  <si>
    <t>skladba S6.2</t>
  </si>
  <si>
    <t>(3,73)*3,48</t>
  </si>
  <si>
    <t>(2,11)*0,78</t>
  </si>
  <si>
    <t>skladba S6.3</t>
  </si>
  <si>
    <t>(2,06+3,30)*2,70</t>
  </si>
  <si>
    <t>skladba S8</t>
  </si>
  <si>
    <t>(2,25)*2,70</t>
  </si>
  <si>
    <t>228</t>
  </si>
  <si>
    <t>763113351</t>
  </si>
  <si>
    <t>Příčka instalační ze sádrokartonových desek s nosnou konstrukcí ze zdvojených ocelových profilů UW, CW s mezerou, CW profily navzájem spojeny páskem sádry dvojitě opláštěná deskami vysokopevnostními protipožárními impregnovanými DFRIH2 tl. 2 x 12,5 mm s izolací, EI 90, Rw do 62 dB, příčka tl. 155 - 650 mm, profil 50</t>
  </si>
  <si>
    <t>-435183292</t>
  </si>
  <si>
    <t>skladba S7</t>
  </si>
  <si>
    <t>(1,03)*2,70</t>
  </si>
  <si>
    <t>229</t>
  </si>
  <si>
    <t>763113355</t>
  </si>
  <si>
    <t>Příčka instalační ze sádrokartonových desek s nosnou konstrukcí ze zdvojených ocelových profilů UW, CW s mezerou, CW profily navzájem spojeny páskem sádry dvojitě opláštěná deskami vysokopevnostními protipožárními impregnovanými DFRIH2 tl. 2 x 12,5 mm s izolací, EI 90, Rw do 62 dB, příčka tl. 255 - 750 mm, profil 100</t>
  </si>
  <si>
    <t>1076386125</t>
  </si>
  <si>
    <t>skladba S3</t>
  </si>
  <si>
    <t>(9,10)*2,70</t>
  </si>
  <si>
    <t>230</t>
  </si>
  <si>
    <t>763111772</t>
  </si>
  <si>
    <t>Příčka ze sádrokartonových desek Příplatek k cenám za rovinnost celoplošné tmelení kvality Q4</t>
  </si>
  <si>
    <t>-12091705</t>
  </si>
  <si>
    <t>231</t>
  </si>
  <si>
    <t>763322113</t>
  </si>
  <si>
    <t>Stěna šachtová z cementovláknitých nebo cementových desek s nosnou konstrukcí z jednoduchých ocelových profilů UW, CW dvojitě opláštěná deskami tl. 2x12,5 mm s izolací, EI 30/60, Rw do 21 dB, příčka tl. 100 mm, profil 75</t>
  </si>
  <si>
    <t>432275286</t>
  </si>
  <si>
    <t>SDK předstěna (dl * v)</t>
  </si>
  <si>
    <t>skladba PS1.1</t>
  </si>
  <si>
    <t>(1,61+1,60)*1,45</t>
  </si>
  <si>
    <t>232</t>
  </si>
  <si>
    <t>763121475</t>
  </si>
  <si>
    <t>Stěna předsazená ze sádrokartonových desek s nosnou konstrukcí z ocelových profilů CW, UW dvojitě opláštěná deskami vysokopevnostními protipožárními impregnovanými s vysokou mechanickou odolností DFRIH2 tl. 2 x 12,5 mm s izolací, EI 30, Rw do 19 dB, stěna tl. 75 mm, profil 50</t>
  </si>
  <si>
    <t>1110707037</t>
  </si>
  <si>
    <t>skladba PS1.2</t>
  </si>
  <si>
    <t>(1,02+2,63+2,04)*3,00</t>
  </si>
  <si>
    <t>skladba PS2</t>
  </si>
  <si>
    <t>(6,52+5,89+6,50)*3,16</t>
  </si>
  <si>
    <t>(6,71+7,34+6,80)*3,10</t>
  </si>
  <si>
    <t>233</t>
  </si>
  <si>
    <t>763121476</t>
  </si>
  <si>
    <t>Stěna předsazená ze sádrokartonových desek s nosnou konstrukcí z ocelových profilů CW, UW dvojitě opláštěná deskami vysokopevnostními protipožárními impregnovanými s vysokou mechanickou odolností DFRIH2 tl. 2 x 12,5 mm s izolací, EI 30, Rw do 19 dB, stěna tl. 100 mm, profil 75</t>
  </si>
  <si>
    <t>-1648194303</t>
  </si>
  <si>
    <t>234</t>
  </si>
  <si>
    <t>763121762</t>
  </si>
  <si>
    <t>Stěna předsazená ze sádrokartonových desek Příplatek k cenám za rovinnost kvality celoplošné tmelení kvality Q4</t>
  </si>
  <si>
    <t>613074795</t>
  </si>
  <si>
    <t>235</t>
  </si>
  <si>
    <t>763182314</t>
  </si>
  <si>
    <t>Výplně otvorů konstrukcí ze sádrokartonových desek ostění oken z desek hloubky přes 0,3 do 0,5 m</t>
  </si>
  <si>
    <t>-135003301</t>
  </si>
  <si>
    <t>SDK předstěna - ostění (d * p)</t>
  </si>
  <si>
    <t>skladba PS4.1</t>
  </si>
  <si>
    <t>(1,01*2+1,63*2)*2</t>
  </si>
  <si>
    <t>skladba PS4.2</t>
  </si>
  <si>
    <t>(0,81*2+1,05*2)*3</t>
  </si>
  <si>
    <t>236</t>
  </si>
  <si>
    <t>763111742</t>
  </si>
  <si>
    <t>Příčka ze sádrokartonových desek ostatní konstrukce a práce na příčkách ze sádrokartonových desek montáž jedné vrstvy tepelné izolace</t>
  </si>
  <si>
    <t>1957391644</t>
  </si>
  <si>
    <t>237</t>
  </si>
  <si>
    <t>63150966</t>
  </si>
  <si>
    <t>role akustická a tepelně izolační ze skelných vláken tl 50mm</t>
  </si>
  <si>
    <t>-1102015216</t>
  </si>
  <si>
    <t>177,224*1,1 'Přepočtené koeficientem množství</t>
  </si>
  <si>
    <t>238</t>
  </si>
  <si>
    <t>63150970</t>
  </si>
  <si>
    <t>role akustická a tepelně izolační ze skelných vláken tl 60mm</t>
  </si>
  <si>
    <t>1113735958</t>
  </si>
  <si>
    <t>15,66*1,1 'Přepočtené koeficientem množství</t>
  </si>
  <si>
    <t>239</t>
  </si>
  <si>
    <t>763111741</t>
  </si>
  <si>
    <t>Příčka ze sádrokartonových desek ostatní konstrukce a práce na příčkách ze sádrokartonových desek montáž parotěsné zábrany</t>
  </si>
  <si>
    <t>-532618602</t>
  </si>
  <si>
    <t>SDK předstěna - parotěs (dl * v)</t>
  </si>
  <si>
    <t>240</t>
  </si>
  <si>
    <t>763131751</t>
  </si>
  <si>
    <t>Podhled ze sádrokartonových desek ostatní práce a konstrukce na podhledech ze sádrokartonových desek montáž parotěsné zábrany</t>
  </si>
  <si>
    <t>657067540</t>
  </si>
  <si>
    <t>Souvrství střechy - parotěs (pl)</t>
  </si>
  <si>
    <t>241</t>
  </si>
  <si>
    <t>28329276</t>
  </si>
  <si>
    <t>fólie PE vyztužená pro parotěsnou vrstvu (reakce na oheň - třída E) 140g/m2</t>
  </si>
  <si>
    <t>-412091899</t>
  </si>
  <si>
    <t>564,076*1,15 'Přepočtené koeficientem množství</t>
  </si>
  <si>
    <t>242</t>
  </si>
  <si>
    <t>763131581</t>
  </si>
  <si>
    <t>Podhled ze sádrokartonových desek jednovrstvá zavěšená spodní konstrukce z ocelových profilů CD, UD dvojitě opláštěná deskami impregnovanými protipožárními DFH2, tl. 2 x 12,5 mm, bez izolace, EI 45</t>
  </si>
  <si>
    <t>-1551385595</t>
  </si>
  <si>
    <t>Podhled SDK (pl)</t>
  </si>
  <si>
    <t>skladba PD1</t>
  </si>
  <si>
    <t>2.NP - místnost (1.6; 1.8)</t>
  </si>
  <si>
    <t>(38,30)+(46,00)</t>
  </si>
  <si>
    <t>243</t>
  </si>
  <si>
    <t>7631315X2</t>
  </si>
  <si>
    <t>D+M SDK fabion vč. doplňků (dle PD)</t>
  </si>
  <si>
    <t>-1728024610</t>
  </si>
  <si>
    <t>Podhled SDK - fabion (dl)</t>
  </si>
  <si>
    <t>(26,38)+(27,22)</t>
  </si>
  <si>
    <t>244</t>
  </si>
  <si>
    <t>763131451</t>
  </si>
  <si>
    <t>Podhled ze sádrokartonových desek dvouvrstvá zavěšená spodní konstrukce z ocelových profilů CD, UD jednoduše opláštěná deskou impregnovanou H2, tl. 12,5 mm, bez izolace</t>
  </si>
  <si>
    <t>1021093176</t>
  </si>
  <si>
    <t>skladba PD2</t>
  </si>
  <si>
    <t>2.NP - místnost (1.4)</t>
  </si>
  <si>
    <t>(8,30)</t>
  </si>
  <si>
    <t>245</t>
  </si>
  <si>
    <t>763161750</t>
  </si>
  <si>
    <t>Podkroví ze sádrokartonových desek dvouvrstvá spodní konstrukce z ocelových profilů CD, UD na krokvových závěsech dvojitě opláštěná deskami standardními A, tl. 2 x 12,5 mm, bez TI</t>
  </si>
  <si>
    <t>2121655404</t>
  </si>
  <si>
    <t>skladba PD3</t>
  </si>
  <si>
    <t>2.NP - místnost (1.15)</t>
  </si>
  <si>
    <t>(4,95)</t>
  </si>
  <si>
    <t>246</t>
  </si>
  <si>
    <t>7631617X3</t>
  </si>
  <si>
    <t>Podkroví ze sádrokartonových desek dvouvrstvá spodní konstrukce z ocelových profilů CD, UD na krokvových závěsech dvojitě opláštěná deskami protipožárními DFH2, tl. 2 x 12,5 mm, bez TI (dle PD)</t>
  </si>
  <si>
    <t>162771198</t>
  </si>
  <si>
    <t>skladba PD4</t>
  </si>
  <si>
    <t>2.NP - místnost (2.7)</t>
  </si>
  <si>
    <t>(3,50)</t>
  </si>
  <si>
    <t>247</t>
  </si>
  <si>
    <t>763161510</t>
  </si>
  <si>
    <t>Podkroví ze sádrokartonových desek dvouvrstvá spodní konstrukce z ocelových profilů CD, UD na krokvových nástavcích jednoduše opláštěných deskou standardní A, tl. 12,5 mm, bez TI</t>
  </si>
  <si>
    <t>-1861350147</t>
  </si>
  <si>
    <t>Podhled SDK (dl * š)</t>
  </si>
  <si>
    <t>skladba ST3</t>
  </si>
  <si>
    <t>(7,53)*(2,96+2,96)</t>
  </si>
  <si>
    <t>podkroví</t>
  </si>
  <si>
    <t>(11,9)</t>
  </si>
  <si>
    <t>248</t>
  </si>
  <si>
    <t>763131752</t>
  </si>
  <si>
    <t>Podhled ze sádrokartonových desek ostatní práce a konstrukce na podhledech ze sádrokartonových desek montáž jedné vrstvy tepelné izolace</t>
  </si>
  <si>
    <t>798197700</t>
  </si>
  <si>
    <t>Podhled SDK - TI (dl * š)</t>
  </si>
  <si>
    <t>2.NP (zadní dům)</t>
  </si>
  <si>
    <t>(7,17)*(3,08+5,25+3,08)</t>
  </si>
  <si>
    <t>249</t>
  </si>
  <si>
    <t>63152097</t>
  </si>
  <si>
    <t>pás tepelně izolační univerzální λ=0,032-0,033 tl 60mm</t>
  </si>
  <si>
    <t>1062750815</t>
  </si>
  <si>
    <t>81,81*1,1 'Přepočtené koeficientem množství</t>
  </si>
  <si>
    <t>250</t>
  </si>
  <si>
    <t>7631617X1</t>
  </si>
  <si>
    <t>Podkroví ze sádrokartonových desek dvouvrstvá spodní konstrukce z ocelových profilů CD, UD na krokvových závěsech dvojitě opláštěná deskami protipožárním impregnovaná DFH2, tl. 2 x 12,5 mm, bez TI (dle PD)</t>
  </si>
  <si>
    <t>117268556</t>
  </si>
  <si>
    <t>(26,01)*(3,55+3,55)</t>
  </si>
  <si>
    <t>251</t>
  </si>
  <si>
    <t>7632647X1</t>
  </si>
  <si>
    <t>Obklad deskami z minerální plsti tvaru U š přes 0,5 m do 0,75 m pro ocelový nosník deskou protipožární tl 20 mm (dle PD)</t>
  </si>
  <si>
    <t>1428438745</t>
  </si>
  <si>
    <t>Souvrstí podlahy - obložení ocelových nosníků (dl * p)</t>
  </si>
  <si>
    <t>(6,00)*7</t>
  </si>
  <si>
    <t>252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</si>
  <si>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</si>
  <si>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</si>
  <si>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1493803927</t>
  </si>
  <si>
    <t>253</t>
  </si>
  <si>
    <t>998763339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</si>
  <si>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</si>
  <si>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-309674681</t>
  </si>
  <si>
    <t>254</t>
  </si>
  <si>
    <t>765191023</t>
  </si>
  <si>
    <t>Montáž pojistné hydroizolační nebo parotěsné fólie kladené ve sklonu přes 20° s lepenými přesahy na bednění nebo tepelnou izolaci</t>
  </si>
  <si>
    <t>1887444834</t>
  </si>
  <si>
    <t>Souvrství střechy - podstřešní fólie (pl)</t>
  </si>
  <si>
    <t>(26,46)*(3,62+3,62)</t>
  </si>
  <si>
    <t>255</t>
  </si>
  <si>
    <t>765191091</t>
  </si>
  <si>
    <t>Montáž pojistné hydroizolační nebo parotěsné fólie Příplatek k cenám montáže na bednění nebo tepelnou izolaci za sklon přes 30°</t>
  </si>
  <si>
    <t>-2116333017</t>
  </si>
  <si>
    <t>Souvrství střechy - podstřešní fólie (dl * š)</t>
  </si>
  <si>
    <t>(5,44)*0,90</t>
  </si>
  <si>
    <t>256</t>
  </si>
  <si>
    <t>28329036</t>
  </si>
  <si>
    <t>fólie kontaktní difuzně propustná pro doplňkovou hydroizolační vrstvu, třívrstvá mikroporézní PP 150g/m2 s integrovanou samolepící páskou</t>
  </si>
  <si>
    <t>-1201871119</t>
  </si>
  <si>
    <t>366,986*1,1 'Přepočtené koeficientem množství</t>
  </si>
  <si>
    <t>257</t>
  </si>
  <si>
    <t>765111101</t>
  </si>
  <si>
    <t>Montáž krytiny keramické sklonu do 30° hladké (bobrovky) přes 32 do 40 ks/m2 na sucho korunové krytí</t>
  </si>
  <si>
    <t>-360382202</t>
  </si>
  <si>
    <t>Souvrství střechy - zpětná montáž původní krytiny (dl * š)</t>
  </si>
  <si>
    <t>258</t>
  </si>
  <si>
    <t>765111203</t>
  </si>
  <si>
    <t>Montáž krytiny keramické okapové hrany s jednoduchou větrací mřížkou</t>
  </si>
  <si>
    <t>-684507554</t>
  </si>
  <si>
    <t>259</t>
  </si>
  <si>
    <t>765111251</t>
  </si>
  <si>
    <t>Montáž krytiny keramické hřebene větraného na sucho vkládaným pásem</t>
  </si>
  <si>
    <t>-2032900579</t>
  </si>
  <si>
    <t>260</t>
  </si>
  <si>
    <t>765111351</t>
  </si>
  <si>
    <t>Montáž krytiny keramické štítové hrany na sucho okrajovými taškami</t>
  </si>
  <si>
    <t>773138636</t>
  </si>
  <si>
    <t>261</t>
  </si>
  <si>
    <t>765114581</t>
  </si>
  <si>
    <t>Krytina keramická hladká bobrovka Příplatek k cenám za sklon přes 30°do 40°</t>
  </si>
  <si>
    <t>-149406506</t>
  </si>
  <si>
    <t>262</t>
  </si>
  <si>
    <t>765114011</t>
  </si>
  <si>
    <t>Krytina keramická hladká bobrovka sklonu střechy do 30° na sucho korunové krytí režná</t>
  </si>
  <si>
    <t>2004084352</t>
  </si>
  <si>
    <t>Souvrství střechy - krytina (dl * š)</t>
  </si>
  <si>
    <t>(13,30)*2,40</t>
  </si>
  <si>
    <t>263</t>
  </si>
  <si>
    <t>765214071</t>
  </si>
  <si>
    <t>Krytina keramická hladká bobrovka na požárních zdech, římsách, atikách na zdech šířky přes 20 do 40 cm do malty korunové krytí režná</t>
  </si>
  <si>
    <t>-911982494</t>
  </si>
  <si>
    <t>Souvrství střechy - krytina (dl)</t>
  </si>
  <si>
    <t>5,30</t>
  </si>
  <si>
    <t>264</t>
  </si>
  <si>
    <t>998765122</t>
  </si>
  <si>
    <t>Přesun hmot pro krytiny skládané stanovený z hmotnosti přesunovaného materiálu vodorovná dopravní vzdálenost do 50 m ruční (bez užití mechanizace) na objektech výšky přes 6 do 12 m</t>
  </si>
  <si>
    <t>1141307403</t>
  </si>
  <si>
    <t>265</t>
  </si>
  <si>
    <t>998765129</t>
  </si>
  <si>
    <t>Přesun hmot pro krytiny skládané stanovený z hmotnosti přesunovaného materiálu vodorovná dopravní vzdálenost do 50 m Příplatek k cenám za ruční zvětšený přesun přes vymezenou vodorovnou dopravní vzdálenost za každých dalších započatých 50 m</t>
  </si>
  <si>
    <t>-1713981891</t>
  </si>
  <si>
    <t>767</t>
  </si>
  <si>
    <t>Konstrukce zámečnické</t>
  </si>
  <si>
    <t>266</t>
  </si>
  <si>
    <t>767995115</t>
  </si>
  <si>
    <t>Montáž ostatních atypických zámečnických konstrukcí hmotnosti přes 50 do 100 kg</t>
  </si>
  <si>
    <t>-878886749</t>
  </si>
  <si>
    <t>5,557*1000 'Přepočtené koeficientem množství</t>
  </si>
  <si>
    <t>267</t>
  </si>
  <si>
    <t>134870X1</t>
  </si>
  <si>
    <t>ocel profilová - různé průřezy vč. povrchové úpravy (dle PD)</t>
  </si>
  <si>
    <t>-1536692665</t>
  </si>
  <si>
    <t>Krov - prvky (hm)</t>
  </si>
  <si>
    <t>(703,41)/1000</t>
  </si>
  <si>
    <t>0,703*1,1 'Přepočtené koeficientem množství</t>
  </si>
  <si>
    <t>268</t>
  </si>
  <si>
    <t>134870X2</t>
  </si>
  <si>
    <t>1707715548</t>
  </si>
  <si>
    <t>Schodiště - prvky (hm)</t>
  </si>
  <si>
    <t>(1807,33)/1000</t>
  </si>
  <si>
    <t>1,807*1,1 'Přepočtené koeficientem množství</t>
  </si>
  <si>
    <t>269</t>
  </si>
  <si>
    <t>134870X3</t>
  </si>
  <si>
    <t>36726496</t>
  </si>
  <si>
    <t>(1722,75)/1000</t>
  </si>
  <si>
    <t>1,723*1,1 'Přepočtené koeficientem množství</t>
  </si>
  <si>
    <t>270</t>
  </si>
  <si>
    <t>134870X4</t>
  </si>
  <si>
    <t>-771065717</t>
  </si>
  <si>
    <t>Kce pro VZT - prvky (hm)</t>
  </si>
  <si>
    <t>(383,20)/1000</t>
  </si>
  <si>
    <t>(940,51)/1000</t>
  </si>
  <si>
    <t>1,324*1,1 'Přepočtené koeficientem množství</t>
  </si>
  <si>
    <t>271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</si>
  <si>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</si>
  <si>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</si>
  <si>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731163284</t>
  </si>
  <si>
    <t>272</t>
  </si>
  <si>
    <t>998767129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</si>
  <si>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</si>
  <si>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901730806</t>
  </si>
  <si>
    <t>273</t>
  </si>
  <si>
    <t>772521180</t>
  </si>
  <si>
    <t>Kladení dlažby z kamene do malty z nejvýše dvou rozdílných druhů pravoúhlých desek nebo dlaždic ve skladbě se pravidelně opakujících, tl. přes 90 do 120 mm</t>
  </si>
  <si>
    <t>-255877229</t>
  </si>
  <si>
    <t>Souvrstí podlahy - kamen (pl)</t>
  </si>
  <si>
    <t>(36,00)+(26,50)</t>
  </si>
  <si>
    <t>(36,71)</t>
  </si>
  <si>
    <t>274</t>
  </si>
  <si>
    <t>583811X1</t>
  </si>
  <si>
    <t>deska dlažební pískovec povrch přírodní 400x600x100 mm (dle PD)</t>
  </si>
  <si>
    <t>1401210199</t>
  </si>
  <si>
    <t>173,81*1,1 'Přepočtené koeficientem množství</t>
  </si>
  <si>
    <t>275</t>
  </si>
  <si>
    <t>998772122</t>
  </si>
  <si>
    <t>Přesun hmot pro kamenné dlažby, obklady schodišťových stupňů a soklů stanovený z hmotnosti přesunovaného materiálu vodorovná dopravní vzdálenost do 50 m ruční (bez užití mechanizace) v objektech výšky přes 6 do 12 m</t>
  </si>
  <si>
    <t>508641462</t>
  </si>
  <si>
    <t>276</t>
  </si>
  <si>
    <t>998772129</t>
  </si>
  <si>
    <t>Přesun hmot pro kamenné dlažby, obklady schodišťových stupňů a soklů stanovený z hmotnosti přesunovaného materiálu vodorovná dopravní vzdálenost do 50 m Příplatek k cenám za ruční zvětšený přesun přes vymezenou vodorovnou dopravní vzdálenost za každých dalších započatých 50 m</t>
  </si>
  <si>
    <t>617029720</t>
  </si>
  <si>
    <t>775</t>
  </si>
  <si>
    <t>Podlahy skládané</t>
  </si>
  <si>
    <t>277</t>
  </si>
  <si>
    <t>775111112</t>
  </si>
  <si>
    <t>Příprava podkladu skládaných podlah a stěn broušení podlah nového podkladu betonového</t>
  </si>
  <si>
    <t>-539182084</t>
  </si>
  <si>
    <t>Souvrstí podlahy - dřevo, broušení (pl)</t>
  </si>
  <si>
    <t>278</t>
  </si>
  <si>
    <t>775111311</t>
  </si>
  <si>
    <t>Příprava podkladu skládaných podlah a stěn vysátí podlah</t>
  </si>
  <si>
    <t>328878168</t>
  </si>
  <si>
    <t>Souvrstí podlahy - dřevo, příprava (pl)</t>
  </si>
  <si>
    <t>279</t>
  </si>
  <si>
    <t>775141112</t>
  </si>
  <si>
    <t>Příprava podkladu skládaných podlah a stěn vyrovnání samonivelační stěrkou podlah min.pevnosti 20 MPa, tloušťky přes 3 do 5 mm</t>
  </si>
  <si>
    <t>-283070486</t>
  </si>
  <si>
    <t>Souvrstí podlahy - dřevo, vyrovnání (pl)</t>
  </si>
  <si>
    <t>280</t>
  </si>
  <si>
    <t>775121511</t>
  </si>
  <si>
    <t>Příprava podkladu skládaných podlah a stěn penetrace dvousložková podlah zábrana proti vlhkosti</t>
  </si>
  <si>
    <t>-1790461848</t>
  </si>
  <si>
    <t>Souvrstí podlahy - dřevo, penetrace (pl)</t>
  </si>
  <si>
    <t>281</t>
  </si>
  <si>
    <t>775541114</t>
  </si>
  <si>
    <t>Montáž podlah plovoucích z velkoplošných lamel dýhovaných a laminovaných bez podložky, spojovaných lepením v drážce šířka dílce přes 180 do 190 mm</t>
  </si>
  <si>
    <t>1194208078</t>
  </si>
  <si>
    <t>Souvrstí podlahy - dřevo (pl)</t>
  </si>
  <si>
    <t>(22,70)+(36,90)+(29,90)</t>
  </si>
  <si>
    <t>(38,30)+(13,20)+(46,00)</t>
  </si>
  <si>
    <t>(76,40)</t>
  </si>
  <si>
    <t>(40,30)</t>
  </si>
  <si>
    <t>282</t>
  </si>
  <si>
    <t>775541191</t>
  </si>
  <si>
    <t>Montáž podlah plovoucích z velkoplošných lamel dýhovaných a laminovaných bez podložky, spojovaných Příplatek k cenám za lepení k podkladu</t>
  </si>
  <si>
    <t>-1251115403</t>
  </si>
  <si>
    <t>283</t>
  </si>
  <si>
    <t>7755411X1</t>
  </si>
  <si>
    <t>Příplatek k montáži podlah plovoucích z lamel dýhovaných za pracnost (intarzie)</t>
  </si>
  <si>
    <t>-405080139</t>
  </si>
  <si>
    <t>284</t>
  </si>
  <si>
    <t>611980X1</t>
  </si>
  <si>
    <t>podlaha dřevěná tl. 15 mm dub přírodní olej (dle PD)</t>
  </si>
  <si>
    <t>-990234342</t>
  </si>
  <si>
    <t>313,3*1,1 'Přepočtené koeficientem množství</t>
  </si>
  <si>
    <t>285</t>
  </si>
  <si>
    <t>611980X2</t>
  </si>
  <si>
    <t>podlaha dřevěná - intarzie dub přírodní olej (dle uměleckého návrhu)</t>
  </si>
  <si>
    <t>-1879526243</t>
  </si>
  <si>
    <t>15,8*1,1 'Přepočtené koeficientem množství</t>
  </si>
  <si>
    <t>286</t>
  </si>
  <si>
    <t>611980X3</t>
  </si>
  <si>
    <t>podlaha dřevěná - intarzie dub mořený olej (dle uměleckého návrhu)</t>
  </si>
  <si>
    <t>407050394</t>
  </si>
  <si>
    <t>22,2*1,1 'Přepočtené koeficientem množství</t>
  </si>
  <si>
    <t>287</t>
  </si>
  <si>
    <t>611980X4</t>
  </si>
  <si>
    <t>podlaha dřevěná - intarzie pásek z mahagonového dřeva šířky 15 mm olej (dle uměleckého návrhu)</t>
  </si>
  <si>
    <t>-1944587429</t>
  </si>
  <si>
    <t>28,1*1,1 'Přepočtené koeficientem množství</t>
  </si>
  <si>
    <t>288</t>
  </si>
  <si>
    <t>611980X5</t>
  </si>
  <si>
    <t>podlaha dřevěná - intarzie pásek z mahagonového dřeva šířky 50 mm olej (dle uměleckého návrhu)</t>
  </si>
  <si>
    <t>-1263949410</t>
  </si>
  <si>
    <t>5,8*1,1 'Přepočtené koeficientem množství</t>
  </si>
  <si>
    <t>289</t>
  </si>
  <si>
    <t>775413320</t>
  </si>
  <si>
    <t>Montáž podlahového soklíku nebo lišty obvodové (soklové) dřevěné bez základního nátěru soklíku ze dřeva tvrdého nebo měkkého, v přírodní barvě připevněného vruty, s přetmelením</t>
  </si>
  <si>
    <t>192328928</t>
  </si>
  <si>
    <t>Souvrstí podlahy - dřevo, sokl (dl)</t>
  </si>
  <si>
    <t>(21,11)+(31,99)+(24,09)</t>
  </si>
  <si>
    <t>(26,38)+(15,60)+(27,22)</t>
  </si>
  <si>
    <t>(12,88)</t>
  </si>
  <si>
    <t>(47,24)</t>
  </si>
  <si>
    <t>(26,40)</t>
  </si>
  <si>
    <t>290</t>
  </si>
  <si>
    <t>7754133X1</t>
  </si>
  <si>
    <t>Příplatek k soklíku ze dřeva tvrdého nebo měkkého za zalícování s omítkou (dle PD)</t>
  </si>
  <si>
    <t>-1692672139</t>
  </si>
  <si>
    <t>291</t>
  </si>
  <si>
    <t>61418155</t>
  </si>
  <si>
    <t>lišta soklová dřevěná š 15.0 mm, h 60.0 mm</t>
  </si>
  <si>
    <t>1607060720</t>
  </si>
  <si>
    <t>232,91*1,1 'Přepočtené koeficientem množství</t>
  </si>
  <si>
    <t>292</t>
  </si>
  <si>
    <t>775591411</t>
  </si>
  <si>
    <t>Skládané podlahy - ostatní práce dokončovací nátěr olejem a voskování</t>
  </si>
  <si>
    <t>284550816</t>
  </si>
  <si>
    <t>Souvrstí podlahy - dřevo, olejování (pl)</t>
  </si>
  <si>
    <t>293</t>
  </si>
  <si>
    <t>998775122</t>
  </si>
  <si>
    <t>Přesun hmot pro podlahy skládané stanovený z hmotnosti přesunovaného materiálu vodorovná dopravní vzdálenost do 50 m ruční (bez užití mechanizace) v objektech výšky přes 6 do 12 m</t>
  </si>
  <si>
    <t>-1100764071</t>
  </si>
  <si>
    <t>294</t>
  </si>
  <si>
    <t>998775129</t>
  </si>
  <si>
    <t>Přesun hmot pro podlahy skládané stanovený z hmotnosti přesunovaného materiálu vodorovná dopravní vzdálenost do 50 m Příplatek k cenám za ruční zvětšený přesun přes vymezenou vodorovnou dopravní vzdálenost za každých dalších započatých 50 m</t>
  </si>
  <si>
    <t>83781227</t>
  </si>
  <si>
    <t>777</t>
  </si>
  <si>
    <t>Podlahy lité</t>
  </si>
  <si>
    <t>295</t>
  </si>
  <si>
    <t>777111123</t>
  </si>
  <si>
    <t>Příprava podkladu před provedením litých podlah obroušení strojní</t>
  </si>
  <si>
    <t>-2027683174</t>
  </si>
  <si>
    <t>Souvrstí podlahy - stěrka, broušení (pl)</t>
  </si>
  <si>
    <t>296</t>
  </si>
  <si>
    <t>777111111</t>
  </si>
  <si>
    <t>Příprava podkladu před provedením litých podlah vysátí</t>
  </si>
  <si>
    <t>-1443334557</t>
  </si>
  <si>
    <t>Souvrstí podlahy - stěrka, příprava (pl)</t>
  </si>
  <si>
    <t>297</t>
  </si>
  <si>
    <t>777121105</t>
  </si>
  <si>
    <t>Vyrovnání podkladu epoxidovou stěrkou plněnou pískem, tloušťky do 3 mm, plochy přes 1,0 m2</t>
  </si>
  <si>
    <t>2105556169</t>
  </si>
  <si>
    <t>Souvrstí podlahy - stěrka, vyrovnání (pl)</t>
  </si>
  <si>
    <t>298</t>
  </si>
  <si>
    <t>777131107</t>
  </si>
  <si>
    <t>Penetrační nátěr podlahy epoxidový na podklad ohrožený vzlínáním vlhkosti</t>
  </si>
  <si>
    <t>1980917451</t>
  </si>
  <si>
    <t>Souvrstí podlahy - stěrka, penetrace (pl)</t>
  </si>
  <si>
    <t>299</t>
  </si>
  <si>
    <t>777521103</t>
  </si>
  <si>
    <t>Krycí stěrka dekorativní polyuretanová, tloušťky přes 1 do 2 mm</t>
  </si>
  <si>
    <t>1596608306</t>
  </si>
  <si>
    <t>Souvrstí podlahy - stěrka (pl)</t>
  </si>
  <si>
    <t>(40,00)</t>
  </si>
  <si>
    <t>300</t>
  </si>
  <si>
    <t>998777122</t>
  </si>
  <si>
    <t>Přesun hmot pro podlahy lité stanovený z hmotnosti přesunovaného materiálu vodorovná dopravní vzdálenost do 50 m ruční (bez užití mechanizace) v objektech výšky přes 6 do 12 m</t>
  </si>
  <si>
    <t>-1756960407</t>
  </si>
  <si>
    <t>301</t>
  </si>
  <si>
    <t>998777129</t>
  </si>
  <si>
    <t>Přesun hmot pro podlahy lité stanovený z hmotnosti přesunovaného materiálu vodorovná dopravní vzdálenost do 50 m Příplatek k cenám za ruční zvětšený přesun přes vymezenou vodorovnou dopravní vzdálenost za každých dalších započatých 50 m</t>
  </si>
  <si>
    <t>2091970304</t>
  </si>
  <si>
    <t>783</t>
  </si>
  <si>
    <t>Dokončovací práce - nátěry</t>
  </si>
  <si>
    <t>302</t>
  </si>
  <si>
    <t>783901453</t>
  </si>
  <si>
    <t>Příprava podkladu betonových podlah před provedením nátěru vysátím</t>
  </si>
  <si>
    <t>1896881454</t>
  </si>
  <si>
    <t>skladba P1.9</t>
  </si>
  <si>
    <t>(skl_P19_pl)</t>
  </si>
  <si>
    <t>skladba P1.10</t>
  </si>
  <si>
    <t>(skl_P110_pl)</t>
  </si>
  <si>
    <t>303</t>
  </si>
  <si>
    <t>783933171</t>
  </si>
  <si>
    <t>Penetrační nátěr betonových podlah hrubých epoxidový</t>
  </si>
  <si>
    <t>-615109932</t>
  </si>
  <si>
    <t>Souvrstí podlahy - nátěr, penetrace (pl)</t>
  </si>
  <si>
    <t>304</t>
  </si>
  <si>
    <t>783937153</t>
  </si>
  <si>
    <t>Krycí (uzavírací) nátěr betonových podlah jednonásobný epoxidový rozpouštědlový</t>
  </si>
  <si>
    <t>1296578890</t>
  </si>
  <si>
    <t>Souvrstí podlahy - nátěr (pl)</t>
  </si>
  <si>
    <t>(2,30)</t>
  </si>
  <si>
    <t>305</t>
  </si>
  <si>
    <t>783933151</t>
  </si>
  <si>
    <t>Penetrační nátěr betonových podlah hladkých (z pohledového nebo gletovaného betonu, stěrky apod.) epoxidový</t>
  </si>
  <si>
    <t>-1604109420</t>
  </si>
  <si>
    <t>306</t>
  </si>
  <si>
    <t>783997151</t>
  </si>
  <si>
    <t>Krycí (uzavírací) nátěr betonových podlah Příplatek k cenám za protiskluznou vrstvu prosypem křemičitým pískem nebo skleněnými kuličkami</t>
  </si>
  <si>
    <t>1836473109</t>
  </si>
  <si>
    <t>307</t>
  </si>
  <si>
    <t>783932171</t>
  </si>
  <si>
    <t>Vyrovnání podkladu betonových podlah celoplošně, tloušťky do 3 mm modifikovanou cementovou stěrkou</t>
  </si>
  <si>
    <t>2069207203</t>
  </si>
  <si>
    <t>(3,90)+(14,60)+(4,20)</t>
  </si>
  <si>
    <t>(24,20)+(8,90)+(8,30)+(8,90)+(9,10)</t>
  </si>
  <si>
    <t>(32,30)+(2,40)+(15,40)+(2,60)+(5,40)</t>
  </si>
  <si>
    <t>(19,70)</t>
  </si>
  <si>
    <t>(7,20)</t>
  </si>
  <si>
    <t>(8,10)</t>
  </si>
  <si>
    <t>308</t>
  </si>
  <si>
    <t>783932181</t>
  </si>
  <si>
    <t>Vyrovnání podkladu betonových podlah Příplatek k ceně-2171 za každý další 1 mm tloušťky</t>
  </si>
  <si>
    <t>-2016909537</t>
  </si>
  <si>
    <t>(skl_P02_pl)*7</t>
  </si>
  <si>
    <t>(skl_P12_pl)*7</t>
  </si>
  <si>
    <t>(skl_P15_pl)*7</t>
  </si>
  <si>
    <t>(skl_P19_pl)*7</t>
  </si>
  <si>
    <t>(skl_P110_pl)*7</t>
  </si>
  <si>
    <t>309</t>
  </si>
  <si>
    <t>783922251</t>
  </si>
  <si>
    <t>Tmelení podkladu betonových podlah prasklin šířky do 5 mm, tmelem silikonovým</t>
  </si>
  <si>
    <t>-2135360354</t>
  </si>
  <si>
    <t>Souvrstí podlahy - stěrka, dilatace (dl)</t>
  </si>
  <si>
    <t>(9,08)+(26,57)+(9,39)</t>
  </si>
  <si>
    <t>(6,09)</t>
  </si>
  <si>
    <t>(30,72)+(20,29)+(20,72)+(13,09)+(14,43)</t>
  </si>
  <si>
    <t>(30,23)+(6,59)+(16,05)+(9,07)+(12,33)</t>
  </si>
  <si>
    <t>(32,16)</t>
  </si>
  <si>
    <t>(11,88)</t>
  </si>
  <si>
    <t>skl_P19_obv</t>
  </si>
  <si>
    <t>(11,18)</t>
  </si>
  <si>
    <t>skl_P110_obv</t>
  </si>
  <si>
    <t>310</t>
  </si>
  <si>
    <t>7839682X1</t>
  </si>
  <si>
    <t>D+M ochranný jednonásobný olejový nátěr s tvrdým voskem (dle PD)</t>
  </si>
  <si>
    <t>1216604451</t>
  </si>
  <si>
    <t>Souvrstí podlahy - stěrka, nátěr (pl)</t>
  </si>
  <si>
    <t>311</t>
  </si>
  <si>
    <t>7839482X1</t>
  </si>
  <si>
    <t>D+M uzavírací dvojnásobný polyuretanový vodou ředitelný transparentní nátěr (dle PD)</t>
  </si>
  <si>
    <t>854991663</t>
  </si>
  <si>
    <t>312</t>
  </si>
  <si>
    <t>7839271X1</t>
  </si>
  <si>
    <t>D+M krycí jednonásobný akrylátový nátěr s voskovou ochranou (dle PD)</t>
  </si>
  <si>
    <t>-1691667175</t>
  </si>
  <si>
    <t>313</t>
  </si>
  <si>
    <t>783823133</t>
  </si>
  <si>
    <t>Penetrační nátěr omítek hladkých omítek hladkých, zrnitých tenkovrstvých nebo štukových stupně členitosti 1 a 2 silikátový</t>
  </si>
  <si>
    <t>-1732897069</t>
  </si>
  <si>
    <t>Nátěr - penetrace (pl)</t>
  </si>
  <si>
    <t>3.NP - místnost (2.4)</t>
  </si>
  <si>
    <t>(skl_nátěr_pl)</t>
  </si>
  <si>
    <t>314</t>
  </si>
  <si>
    <t>783827423</t>
  </si>
  <si>
    <t>Krycí (ochranný ) nátěr omítek dvojnásobný hladkých omítek hladkých, zrnitých tenkovrstvých nebo štukových stupně členitosti 1 a 2 silikátový</t>
  </si>
  <si>
    <t>-693613298</t>
  </si>
  <si>
    <t>Nátěr (dl * v)</t>
  </si>
  <si>
    <t>((9,08)+(26,57)+(9,39))*2,00</t>
  </si>
  <si>
    <t>(20,72)*2,00</t>
  </si>
  <si>
    <t>(6,59)*2,00</t>
  </si>
  <si>
    <t>315</t>
  </si>
  <si>
    <t>783897607</t>
  </si>
  <si>
    <t>Krycí (ochranný ) nátěr omítek Příplatek k cenám za provádění barevného nátěru v odstínu světlém dvojnásobného</t>
  </si>
  <si>
    <t>2093808381</t>
  </si>
  <si>
    <t>Nátěr - barevnost (pl)</t>
  </si>
  <si>
    <t>784</t>
  </si>
  <si>
    <t>Dokončovací práce - malby a tapety</t>
  </si>
  <si>
    <t>316</t>
  </si>
  <si>
    <t>784111001</t>
  </si>
  <si>
    <t>Oprášení (ometení) podkladu v místnostech výšky do 3,80 m</t>
  </si>
  <si>
    <t>1574793339</t>
  </si>
  <si>
    <t>317</t>
  </si>
  <si>
    <t>784181121</t>
  </si>
  <si>
    <t>Penetrace podkladu jednonásobná hloubková akrylátová bezbarvá v místnostech výšky do 3,80 m</t>
  </si>
  <si>
    <t>-242990988</t>
  </si>
  <si>
    <t>318</t>
  </si>
  <si>
    <t>784221101</t>
  </si>
  <si>
    <t>Malby z malířských směsí otěruvzdorných za sucha dvojnásobné, bílé za sucha otěruvzdorné dobře v místnostech výšky do 3,80 m</t>
  </si>
  <si>
    <t>1878580414</t>
  </si>
  <si>
    <t>Malba stropu (pl)</t>
  </si>
  <si>
    <t>(480,0)</t>
  </si>
  <si>
    <t>Malba stěn (pl)</t>
  </si>
  <si>
    <t>(2190,0)</t>
  </si>
  <si>
    <t>319</t>
  </si>
  <si>
    <t>Zrestaurování malby v 1.NP - místnost (0.2) (dle PD)</t>
  </si>
  <si>
    <t>773752960</t>
  </si>
  <si>
    <t>P</t>
  </si>
  <si>
    <t>Poznámka k položce:_x000d_
Celoplošné odkrytí, dočištění povrchu malby, hloubková injektáž, zpevnění barevné vrstvy a barevná retuš, plocha cca 9m2 (dle restaurátorského průzkumu).</t>
  </si>
  <si>
    <t>01.3 - Výrobky</t>
  </si>
  <si>
    <t xml:space="preserve">    764 - Konstrukce klempířské</t>
  </si>
  <si>
    <t xml:space="preserve">    782 - Dokončovací práce - obklady z kamene</t>
  </si>
  <si>
    <t>764</t>
  </si>
  <si>
    <t>Konstrukce klempířské</t>
  </si>
  <si>
    <t>764000K101</t>
  </si>
  <si>
    <t>D+M K101 falešný dešťový svod, barevný legovaný hliník pr. 100 mm vč. příslušenství, doplňků a povrchové úpravy (dle PD)</t>
  </si>
  <si>
    <t>2048960172</t>
  </si>
  <si>
    <t>764000K102</t>
  </si>
  <si>
    <t>D+M K102 falešný dešťový svod, barevný legovaný hliník pr. 100 mm vč. příslušenství, doplňků a povrchové úpravy (dle PD)</t>
  </si>
  <si>
    <t>190006804</t>
  </si>
  <si>
    <t>764000K103</t>
  </si>
  <si>
    <t>D+M K103 dešťový svod, barevný legovaný hliník pr. 100 mm vč. příslušenství, doplňků a povrchové úpravy (dle PD)</t>
  </si>
  <si>
    <t>651524034</t>
  </si>
  <si>
    <t>764000K201</t>
  </si>
  <si>
    <t>D+M K201 stávající okenní parapet vč. příslušenství, doplňků a povrchové úpravy (dle PD)</t>
  </si>
  <si>
    <t>1134673073</t>
  </si>
  <si>
    <t>764000K202</t>
  </si>
  <si>
    <t>D+M K202 stávající oplechování nadokenní římsy vč. příslušenství, doplňků a povrchové úpravy (dle PD)</t>
  </si>
  <si>
    <t>-2102044878</t>
  </si>
  <si>
    <t>764000K301</t>
  </si>
  <si>
    <t>D+M K301 plechová krytina, barevný legovaný hliník vč. příslušenství, doplňků a povrchové úpravy (dle PD)</t>
  </si>
  <si>
    <t>-1199143412</t>
  </si>
  <si>
    <t>764000K302</t>
  </si>
  <si>
    <t>D+M K302 plechová krytina, barevný legovaný hliník vč. příslušenství, doplňků a povrchové úpravy (dle PD)</t>
  </si>
  <si>
    <t>-1017125602</t>
  </si>
  <si>
    <t>764000K303a</t>
  </si>
  <si>
    <t>D+M K303a oplechování římsy, olověný plech RŠ 760+150+70 mm vč. příslušenství, doplňků a povrchové úpravy (dle PD)</t>
  </si>
  <si>
    <t xml:space="preserve">m </t>
  </si>
  <si>
    <t>-2025645447</t>
  </si>
  <si>
    <t>764000K303b</t>
  </si>
  <si>
    <t>D+M K303b žlábek, olověný plech RŠ 225 mm vč. příslušenství, doplňků a povrchové úpravy (dle PD)</t>
  </si>
  <si>
    <t>-1149013636</t>
  </si>
  <si>
    <t>764000K304</t>
  </si>
  <si>
    <t>D+M K304 oplechování atiky, barevný legovaný hliník RŠ 750+250+285 mm vč. příslušenství, doplňků a povrchové úpravy (dle PD)</t>
  </si>
  <si>
    <t>1145951817</t>
  </si>
  <si>
    <t>764000K305</t>
  </si>
  <si>
    <t>D+M K305 oplechování římsy a žlab, barevný legovaný hliník RŠ 525 mm vč. příslušenství, doplňků a povrchové úpravy (dle PD)</t>
  </si>
  <si>
    <t>1631204858</t>
  </si>
  <si>
    <t>764000K306</t>
  </si>
  <si>
    <t>D+M K306 oplechování římsy, barevný legovaný hliník RŠ 415+150+70 mm vč. příslušenství, doplňků a povrchové úpravy (dle PD)</t>
  </si>
  <si>
    <t>-1193561319</t>
  </si>
  <si>
    <t>764000K307</t>
  </si>
  <si>
    <t>D+M K307 okapový žlab půlkruhový, barevný legovaný hliník pr. 150 mm vč. příslušenství, doplňků a povrchové úpravy (dle PD)</t>
  </si>
  <si>
    <t>-1624210414</t>
  </si>
  <si>
    <t>764000K308</t>
  </si>
  <si>
    <t>D+M K308 okapový žlab půlkruhový, barevný legovaný hliník pr. 150 mm vč. příslušenství, doplňků a povrchové úpravy (dle PD)</t>
  </si>
  <si>
    <t>-1202696394</t>
  </si>
  <si>
    <t>764000K309</t>
  </si>
  <si>
    <t>D+M K309 oplechování atiky, barevný legovaný hliník RŠ 280+260 mm vč. příslušenství, doplňků a povrchové úpravy (dle PD)</t>
  </si>
  <si>
    <t>-1514557712</t>
  </si>
  <si>
    <t>764000K310a</t>
  </si>
  <si>
    <t>D+M K310a oplechování boční atiky, barevný legovaný hliník RŠ 450 mm vč. příslušenství, doplňků a povrchové úpravy (dle PD)</t>
  </si>
  <si>
    <t>-1950605667</t>
  </si>
  <si>
    <t>764000K310b</t>
  </si>
  <si>
    <t>D+M K310b oplechování boční atiky, barevný legovaný hliník RŠ 180 mm vč. příslušenství, doplňků a povrchové úpravy (dle PD)</t>
  </si>
  <si>
    <t>1075596818</t>
  </si>
  <si>
    <t>767000OT101</t>
  </si>
  <si>
    <t>D+M OT101 dřevěné okno špaletové 930x1280 mm vč. příslušenství, doplňků a povrchové úpravy (dle PD)</t>
  </si>
  <si>
    <t>1517759300</t>
  </si>
  <si>
    <t>767000OT201</t>
  </si>
  <si>
    <t>D+M OT201 dřevěné historizující zdvojené okno s kovovou mřížkou 850x1280 mm vč. příslušenství, doplňků a povrchové úpravy (dle PD)</t>
  </si>
  <si>
    <t>2071813716</t>
  </si>
  <si>
    <t>767000OT202</t>
  </si>
  <si>
    <t>D+M OT202 dřevěné okno špaletové 1000x1775 mm vč. příslušenství, doplňků a povrchové úpravy (dle PD)</t>
  </si>
  <si>
    <t>514901366</t>
  </si>
  <si>
    <t>767000OT203</t>
  </si>
  <si>
    <t>D+M OT203 dřevěné okno špaletové 890x1280 mm vč. příslušenství, doplňků a povrchové úpravy (dle PD)</t>
  </si>
  <si>
    <t>197634414</t>
  </si>
  <si>
    <t>767000OT204</t>
  </si>
  <si>
    <t>D+M OT204 dřevěné okno špaletové 990x1620 mm vč. příslušenství, doplňků a povrchové úpravy (dle PD)</t>
  </si>
  <si>
    <t>2130664496</t>
  </si>
  <si>
    <t>767000OT205</t>
  </si>
  <si>
    <t>D+M OT205 fixní okno nade dveřmi 910x590 mm vč. příslušenství, doplňků a povrchové úpravy (dle PD)</t>
  </si>
  <si>
    <t>292469457</t>
  </si>
  <si>
    <t>767000OT301</t>
  </si>
  <si>
    <t>D+M OT301 dřevěné okno špaletové 940x1250 mm vč. příslušenství, doplňků a povrchové úpravy (dle PD)</t>
  </si>
  <si>
    <t>-1702369982</t>
  </si>
  <si>
    <t>767000OT302</t>
  </si>
  <si>
    <t>D+M OT302 žaluziová dřevěná okenice 810x1050 mm vč. příslušenství, doplňků a povrchové úpravy (dle PD)</t>
  </si>
  <si>
    <t>1588214627</t>
  </si>
  <si>
    <t>767000OT303</t>
  </si>
  <si>
    <t>D+M OT303 výklopné střešní okno 1400x940 mm vč. příslušenství, doplňků a povrchové úpravy (dle PD)</t>
  </si>
  <si>
    <t>-875593814</t>
  </si>
  <si>
    <t>766000T102</t>
  </si>
  <si>
    <t>D+M T102 dělící příčka s dveřmi 1150x2100 mm vč. příslušenství, doplňků a povrchové úpravy (dle PD)</t>
  </si>
  <si>
    <t>1576462502</t>
  </si>
  <si>
    <t>766000T103</t>
  </si>
  <si>
    <t>D+M T103 dělící příčka s dveřmi (4460+1650)x2860 mm vč. příslušenství, doplňků a povrchové úpravy (dle PD)</t>
  </si>
  <si>
    <t>-1412966064</t>
  </si>
  <si>
    <t>766000T104</t>
  </si>
  <si>
    <t>D+M T104 mycí pult se skříňkou 3000x450x650 mm vč. příslušenství, doplňků a povrchové úpravy (dle PD)</t>
  </si>
  <si>
    <t>-781671389</t>
  </si>
  <si>
    <t>766000T105</t>
  </si>
  <si>
    <t>D+M T105 skříňka pod umyvadlo 710x420x520 mm vč. příslušenství, doplňků a povrchové úpravy (dle PD)</t>
  </si>
  <si>
    <t>-863691162</t>
  </si>
  <si>
    <t>766000T201</t>
  </si>
  <si>
    <t>D+M T201 dřevěná příčka se dveřmi (2820+1390)x3000 mm vč. příslušenství, doplňků a povrchové úpravy (dle PD)</t>
  </si>
  <si>
    <t>720897790</t>
  </si>
  <si>
    <t>766000T202</t>
  </si>
  <si>
    <t>D+M T202 dělící příčka s dveřmi (2800+800)x2525 mm vč. příslušenství, doplňků a povrchové úpravy (dle PD)</t>
  </si>
  <si>
    <t>-1602180413</t>
  </si>
  <si>
    <t>766000T203</t>
  </si>
  <si>
    <t>D+M T203 kuchyňská linka zázemí zaměstnanců 2125x600x900 mm vč. příslušenství, doplňků a povrchové úpravy (dle PD)</t>
  </si>
  <si>
    <t>1486908974</t>
  </si>
  <si>
    <t>766000T301</t>
  </si>
  <si>
    <t>D+M T301 kuchyňská linka zázemí zaměstnanců 1100x600x900 mm vč. příslušenství, doplňků a povrchové úpravy (dle PD)</t>
  </si>
  <si>
    <t>-436520373</t>
  </si>
  <si>
    <t>766000T302</t>
  </si>
  <si>
    <t>D+M T302 skříňka pod umyvadlo 500x420x520 mm vč. příslušenství, doplňků a povrchové úpravy (dle PD)</t>
  </si>
  <si>
    <t>-1545129040</t>
  </si>
  <si>
    <t>766000T303</t>
  </si>
  <si>
    <t>D+M T303 zákrytová stěna 5665x2145 mm vč. příslušenství, doplňků a povrchové úpravy (dle PD)</t>
  </si>
  <si>
    <t>-2029716260</t>
  </si>
  <si>
    <t>766000T304</t>
  </si>
  <si>
    <t>D+M T304 otevíravá dvířka ve skryté zárubni 700x1800 mm vč. příslušenství, doplňků a povrchové úpravy (dle PD)</t>
  </si>
  <si>
    <t>-98149905</t>
  </si>
  <si>
    <t>767000DT101</t>
  </si>
  <si>
    <t>D+M DT101 dřevěné dveře 940x1820 mm vč. příslušenství, doplňků a povrchové úpravy (dle PD)</t>
  </si>
  <si>
    <t>393784411</t>
  </si>
  <si>
    <t>767000DT102</t>
  </si>
  <si>
    <t>D+M DT102 dřevěné historizující dveře 940x1870 mm vč. příslušenství, doplňků a povrchové úpravy (dle PD)</t>
  </si>
  <si>
    <t>746224783</t>
  </si>
  <si>
    <t>767000DT103</t>
  </si>
  <si>
    <t>D+M DT103 dřevěné historizující dveře 800x1960 mm vč. příslušenství, doplňků a povrchové úpravy (dle PD)</t>
  </si>
  <si>
    <t>52304557</t>
  </si>
  <si>
    <t>767000DT104</t>
  </si>
  <si>
    <t>D+M DT104 dřevěné dveře 700x1250 mm vč. příslušenství, doplňků a povrchové úpravy (dle PD)</t>
  </si>
  <si>
    <t>804906233</t>
  </si>
  <si>
    <t>767000DT105</t>
  </si>
  <si>
    <t>D+M DT105 dřevěné historizující dveře 900x2050 mm vč. příslušenství, doplňků a povrchové úpravy (dle PD)</t>
  </si>
  <si>
    <t>-623371262</t>
  </si>
  <si>
    <t>767000DT106</t>
  </si>
  <si>
    <t>D+M DT106 dřevěné historizující dveře 950x1950 mm vč. příslušenství, doplňků a povrchové úpravy (dle PD)</t>
  </si>
  <si>
    <t>-432427445</t>
  </si>
  <si>
    <t>767000DT107</t>
  </si>
  <si>
    <t>D+M DT107 dřevěné historizující dveře 900x2020 mm vč. příslušenství, doplňků a povrchové úpravy (dle PD)</t>
  </si>
  <si>
    <t>1261982723</t>
  </si>
  <si>
    <t>767000DT108</t>
  </si>
  <si>
    <t>D+M DT108 vstupní dveře 1020x2180 mm vč. příslušenství, doplňků a povrchové úpravy (dle PD)</t>
  </si>
  <si>
    <t>-1929987693</t>
  </si>
  <si>
    <t>767000DT201</t>
  </si>
  <si>
    <t>D+M DT201 dřevěné historizující dveře 1050x2150 mm vč. příslušenství, doplňků a povrchové úpravy (dle PD)</t>
  </si>
  <si>
    <t>1644457032</t>
  </si>
  <si>
    <t>767000DT203</t>
  </si>
  <si>
    <t>D+M DT203 dřevěné historizující dveře 800x2070 mm vč. příslušenství, doplňků a povrchové úpravy (dle PD)</t>
  </si>
  <si>
    <t>355353835</t>
  </si>
  <si>
    <t>767000DT204</t>
  </si>
  <si>
    <t>D+M DT204 dřevěné historizující dveře 910x1940 mm vč. příslušenství, doplňků a povrchové úpravy (dle PD)</t>
  </si>
  <si>
    <t>-2129364467</t>
  </si>
  <si>
    <t>767000DT205</t>
  </si>
  <si>
    <t>D+M DT205 dřevěné historizující dveře 940x1900 mm vč. příslušenství, doplňků a povrchové úpravy (dle PD)</t>
  </si>
  <si>
    <t>731102144</t>
  </si>
  <si>
    <t>767000DT206</t>
  </si>
  <si>
    <t>D+M DT206 dřevěné historizující dveře 1000x2150 mm vč. příslušenství, doplňků a povrchové úpravy (dle PD)</t>
  </si>
  <si>
    <t>-578929763</t>
  </si>
  <si>
    <t>767000DT207</t>
  </si>
  <si>
    <t>D+M DT207 dřevěné historizující dveře 950x2690 mm vč. příslušenství, doplňků a povrchové úpravy (dle PD)</t>
  </si>
  <si>
    <t>712119431</t>
  </si>
  <si>
    <t>767000DT208</t>
  </si>
  <si>
    <t>D+M DT208 dřevěné historizující dveře 900x2130 mm vč. příslušenství, doplňků a povrchové úpravy (dle PD)</t>
  </si>
  <si>
    <t>-352623155</t>
  </si>
  <si>
    <t>767000DT209</t>
  </si>
  <si>
    <t>D+M DT209 dřevěné historizující dveře 900x2020 mm vč. příslušenství, doplňků a povrchové úpravy (dle PD)</t>
  </si>
  <si>
    <t>472190148</t>
  </si>
  <si>
    <t>767000DT210</t>
  </si>
  <si>
    <t>D+M DT210 dřevěné historizující dveře 1000x2000 mm vč. příslušenství, doplňků a povrchové úpravy (dle PD)</t>
  </si>
  <si>
    <t>1680348390</t>
  </si>
  <si>
    <t>767000DT211</t>
  </si>
  <si>
    <t>D+M DT211 dřevěné historizující dveře 1100x2130 mm vč. příslušenství, doplňků a povrchové úpravy (dle PD)</t>
  </si>
  <si>
    <t>-435276006</t>
  </si>
  <si>
    <t>767000DT301</t>
  </si>
  <si>
    <t>D+M DT301 dřevěné obložkové dveře 1000x2150 mm vč. příslušenství, doplňků a povrchové úpravy (dle PD)</t>
  </si>
  <si>
    <t>1288354877</t>
  </si>
  <si>
    <t>767000DT302</t>
  </si>
  <si>
    <t>D+M DT302 dřevěné obložkové dveře 1000x2150 mm vč. příslušenství, doplňků a povrchové úpravy (dle PD)</t>
  </si>
  <si>
    <t>-1233060515</t>
  </si>
  <si>
    <t>767000DT303</t>
  </si>
  <si>
    <t>D+M DT303 dřevěné dveře s obložkovou zárubní 900x2050 mm vč. příslušenství, doplňků a povrchové úpravy (dle PD)</t>
  </si>
  <si>
    <t>-1254819282</t>
  </si>
  <si>
    <t>767000DT304</t>
  </si>
  <si>
    <t>D+M DT304 dřevěné dveře s obložkovou zárubní 900x2050 mm vč. příslušenství, doplňků a povrchové úpravy (dle PD)</t>
  </si>
  <si>
    <t>-1126743272</t>
  </si>
  <si>
    <t>767000DT305</t>
  </si>
  <si>
    <t>D+M DT305 dřevěné dveře s obložkovou zárubní 900x2050 mm vč. příslušenství, doplňků a povrchové úpravy (dle PD)</t>
  </si>
  <si>
    <t>-1031328190</t>
  </si>
  <si>
    <t>767000DT306</t>
  </si>
  <si>
    <t>D+M DT306 dřevěné dveře s obložkovou zárubní 800x2050 mm vč. příslušenství, doplňků a povrchové úpravy (dle PD)</t>
  </si>
  <si>
    <t>822359525</t>
  </si>
  <si>
    <t>767000DZ101</t>
  </si>
  <si>
    <t>D+M DZ101 hlavní prosklené ocelové vstupní dveře 1575x2725 mm vč. příslušenství, doplňků a povrchové úpravy (dle PD)</t>
  </si>
  <si>
    <t>1260084868</t>
  </si>
  <si>
    <t>767000DZ102</t>
  </si>
  <si>
    <t>D+M DZ102 prosklené ocelové vstupní dveře 950x2100 mm vč. příslušenství, doplňků a povrchové úpravy (dle PD)</t>
  </si>
  <si>
    <t>614019008</t>
  </si>
  <si>
    <t>767000DZ103</t>
  </si>
  <si>
    <t>D+M DZ103 plné ocelové dveře do skladu 900x2050 mm vč. příslušenství, doplňků a povrchové úpravy (dle PD)</t>
  </si>
  <si>
    <t>257238397</t>
  </si>
  <si>
    <t>767000DZ104</t>
  </si>
  <si>
    <t>D+M DZ104 prosklené ocelové dveře se světlíkem a nadsvětlíkem 1980x2750 mm vč. příslušenství, doplňků a povrchové úpravy (dle PD)</t>
  </si>
  <si>
    <t>-1489680587</t>
  </si>
  <si>
    <t>767000DZ105</t>
  </si>
  <si>
    <t>D+M DZ105 ocelové prosklené dveře 1210x2450 mm vč. příslušenství, doplňků a povrchové úpravy (dle PD)</t>
  </si>
  <si>
    <t>-826262961</t>
  </si>
  <si>
    <t>767000DZ106</t>
  </si>
  <si>
    <t>D+M DZ106 ocelové dveře z kavárny do dvora 1000x2910 mm vč. příslušenství, doplňků a povrchové úpravy (dle PD)</t>
  </si>
  <si>
    <t>1442553969</t>
  </si>
  <si>
    <t>767000DZ107</t>
  </si>
  <si>
    <t>D+M DZ107 ocelové dveře z kavárny do dvora 1000x2910 mm vč. příslušenství, doplňků a povrchové úpravy (dle PD)</t>
  </si>
  <si>
    <t>-476638204</t>
  </si>
  <si>
    <t>767000DZ301</t>
  </si>
  <si>
    <t>D+M DZ301 protipožární ocelové revizní dveře 900x2050 mm vč. příslušenství, doplňků a povrchové úpravy (dle PD)</t>
  </si>
  <si>
    <t>1116792636</t>
  </si>
  <si>
    <t>767000OZ101</t>
  </si>
  <si>
    <t>D+M OZ101 ocelové výkladní okno 2045x1955 mm vč. příslušenství, doplňků a povrchové úpravy (dle PD)</t>
  </si>
  <si>
    <t>409709208</t>
  </si>
  <si>
    <t>767000OZ102</t>
  </si>
  <si>
    <t>D+M OZ102 ocelové okno 950x620 mm vč. příslušenství, doplňků a povrchové úpravy (dle PD)</t>
  </si>
  <si>
    <t>-1042886981</t>
  </si>
  <si>
    <t>767000OZ201</t>
  </si>
  <si>
    <t>D+M OZ201 ocelové okno 3625x(810-1835) mm vč. příslušenství, doplňků a povrchové úpravy (dle PD)</t>
  </si>
  <si>
    <t>-199251890</t>
  </si>
  <si>
    <t>767000OZ202</t>
  </si>
  <si>
    <t>D+M OZ202 ocelové okno 2920x(1720-2690) mm vč. příslušenství, doplňků a povrchové úpravy (dle PD)</t>
  </si>
  <si>
    <t>-1184783751</t>
  </si>
  <si>
    <t>767000OZ203</t>
  </si>
  <si>
    <t>D+M OZ203 ocelové okno 2650x(870-1840) mm vč. příslušenství, doplňků a povrchové úpravy (dle PD)</t>
  </si>
  <si>
    <t>47615271</t>
  </si>
  <si>
    <t>767000OZ204</t>
  </si>
  <si>
    <t>D+M OZ204 ocelové okno se dveřmi vč. příslušenství, doplňků a povrchové úpravy (dle PD)</t>
  </si>
  <si>
    <t>-1644744161</t>
  </si>
  <si>
    <t>767000Z101</t>
  </si>
  <si>
    <t>D+M Z101 poklop s čistící rohoží 700x1000 mm vč. příslušenství, doplňků a povrchové úpravy (dle PD)</t>
  </si>
  <si>
    <t>-2044996621</t>
  </si>
  <si>
    <t>767000Z102</t>
  </si>
  <si>
    <t>D+M Z102 poklop s čistící rohoží 700x1000 mm vč. příslušenství, doplňků a povrchové úpravy (dle PD)</t>
  </si>
  <si>
    <t>-1750187283</t>
  </si>
  <si>
    <t>767000Z103</t>
  </si>
  <si>
    <t>D+M Z103 schodišťové madlo vč. příslušenství, doplňků a povrchové úpravy (dle PD)</t>
  </si>
  <si>
    <t>1891208619</t>
  </si>
  <si>
    <t>767000Z104</t>
  </si>
  <si>
    <t>D+M Z104 opláštění ocelové konstrukce venkovního schodiště vč. příslušenství, doplňků a povrchové úpravy (dle PD)</t>
  </si>
  <si>
    <t>1233482360</t>
  </si>
  <si>
    <t>767000Z105</t>
  </si>
  <si>
    <t xml:space="preserve">D+M Z105 krycí dvířka  500x750 mm vč. příslušenství, doplňků a povrchové úpravy (dle PD)</t>
  </si>
  <si>
    <t>795366374</t>
  </si>
  <si>
    <t>767000Z106</t>
  </si>
  <si>
    <t xml:space="preserve">D+M Z106 krycí dvířka  1200x1950 mm vč. příslušenství, doplňků a povrchové úpravy (dle PD)</t>
  </si>
  <si>
    <t>-202975747</t>
  </si>
  <si>
    <t>767000Z107</t>
  </si>
  <si>
    <t xml:space="preserve">D+M Z107 krycí dvířka  600x900 mm vč. příslušenství, doplňků a povrchové úpravy (dle PD)</t>
  </si>
  <si>
    <t>25917773</t>
  </si>
  <si>
    <t>767000Z108</t>
  </si>
  <si>
    <t>D+M Z108 dekorativní pásky v dlažbě vč. příslušenství, doplňků a povrchové úpravy (dle PD)</t>
  </si>
  <si>
    <t>-1336035234</t>
  </si>
  <si>
    <t>767000Z109</t>
  </si>
  <si>
    <t>D+M Z109 kotevní portál vč. příslušenství, doplňků a povrchové úpravy (dle PD)</t>
  </si>
  <si>
    <t>-659075461</t>
  </si>
  <si>
    <t>767000Z201</t>
  </si>
  <si>
    <t>D+M Z201 schodišťové zábradlí vč. příslušenství, doplňků a povrchové úpravy (dle PD)</t>
  </si>
  <si>
    <t>-2089304248</t>
  </si>
  <si>
    <t>767000Z202</t>
  </si>
  <si>
    <t>D+M Z202 schodišťové madlo vč. příslušenství, doplňků a povrchové úpravy (dle PD)</t>
  </si>
  <si>
    <t>-113856904</t>
  </si>
  <si>
    <t>767000Z203</t>
  </si>
  <si>
    <t>D+M Z203 schodišťové zábradlí vč. příslušenství, doplňků a povrchové úpravy (dle PD)</t>
  </si>
  <si>
    <t>-941592061</t>
  </si>
  <si>
    <t>767000Z204</t>
  </si>
  <si>
    <t>D+M Z204 schodišťové madlo vč. příslušenství, doplňků a povrchové úpravy (dle PD)</t>
  </si>
  <si>
    <t>-616071708</t>
  </si>
  <si>
    <t>767000Z205</t>
  </si>
  <si>
    <t>D+M Z205 ukončovací profil schodiště vč. příslušenství, doplňků a povrchové úpravy (dle PD)</t>
  </si>
  <si>
    <t>460195384</t>
  </si>
  <si>
    <t>767000Z206</t>
  </si>
  <si>
    <t>D+M Z206 držák pro dataprojektor vč. příslušenství, doplňků a povrchové úpravy (dle PD)</t>
  </si>
  <si>
    <t>907213632</t>
  </si>
  <si>
    <t>767000Z207</t>
  </si>
  <si>
    <t>D+M Z207 držák pro dataprojektor vč. příslušenství, doplňků a povrchové úpravy (dle PD)</t>
  </si>
  <si>
    <t>32466747</t>
  </si>
  <si>
    <t>767000Z208</t>
  </si>
  <si>
    <t>D+M Z208 dvířka niky 450x700 mm vč. příslušenství, doplňků a povrchové úpravy (dle PD)</t>
  </si>
  <si>
    <t>-380954010</t>
  </si>
  <si>
    <t>767000Z209</t>
  </si>
  <si>
    <t>D+M Z209 kotevní portál vč. příslušenství, doplňků a povrchové úpravy (dle PD)</t>
  </si>
  <si>
    <t>933096360</t>
  </si>
  <si>
    <t>767000Z210a</t>
  </si>
  <si>
    <t>D+M Z210a ocelový rám okna 3690x1965 mm vč. příslušenství, doplňků a povrchové úpravy (dle PD)</t>
  </si>
  <si>
    <t>370830160</t>
  </si>
  <si>
    <t>767000Z210b</t>
  </si>
  <si>
    <t>D+M Z210b ocelový rám okna 3050x2850 mm vč. příslušenství, doplňků a povrchové úpravy (dle PD)</t>
  </si>
  <si>
    <t>52301512</t>
  </si>
  <si>
    <t>767000Z210c</t>
  </si>
  <si>
    <t>D+M Z210c ocelový rám okna 2780x1970 mm vč. příslušenství, doplňků a povrchové úpravy (dle PD)</t>
  </si>
  <si>
    <t>905494545</t>
  </si>
  <si>
    <t>767000Z211</t>
  </si>
  <si>
    <t>D+M Z211 poklop v podlaze 1700x850 mm vč. příslušenství, doplňků a povrchové úpravy (dle PD)</t>
  </si>
  <si>
    <t>-185071471</t>
  </si>
  <si>
    <t>767000Z301</t>
  </si>
  <si>
    <t>D+M Z301 prosklená stěna 6330x(1950-3230) mm vč. příslušenství, doplňků a povrchové úpravy (dle PD)</t>
  </si>
  <si>
    <t>-606569845</t>
  </si>
  <si>
    <t>767000Z302</t>
  </si>
  <si>
    <t>D+M Z302 prosklená stěna 3200x(2025-2720) mm vč. příslušenství, doplňků a povrchové úpravy (dle PD)</t>
  </si>
  <si>
    <t>-1137200417</t>
  </si>
  <si>
    <t>767000Z303</t>
  </si>
  <si>
    <t>D+M Z303 kotevní a ukončující L-profil v podlaze vč. příslušenství, doplňků a povrchové úpravy (dle PD)</t>
  </si>
  <si>
    <t>-80131991</t>
  </si>
  <si>
    <t>767000Z401</t>
  </si>
  <si>
    <t>D+M Z401 opláštění kondenzační jednotky na střeše vč. příslušenství, doplňků a povrchové úpravy (dle PD)</t>
  </si>
  <si>
    <t>2112768011</t>
  </si>
  <si>
    <t>767000Z402</t>
  </si>
  <si>
    <t>D+M Z402 opláštění kondenzační jednotky na střeše vč. příslušenství, doplňků a povrchové úpravy (dle PD)</t>
  </si>
  <si>
    <t>-1952149900</t>
  </si>
  <si>
    <t>782</t>
  </si>
  <si>
    <t>Dokončovací práce - obklady z kamene</t>
  </si>
  <si>
    <t>782000X1</t>
  </si>
  <si>
    <t>D+M repase kamenických prvků dle výpisu KP1-KP34, KP112, KP115 (dle PD)</t>
  </si>
  <si>
    <t>-1186277039</t>
  </si>
  <si>
    <t>782000KP101</t>
  </si>
  <si>
    <t>D+M KP101 kamenný práh 940x200 mm vč. příslušenství, doplňků a povrchové úpravy (dle PD)</t>
  </si>
  <si>
    <t>1363463585</t>
  </si>
  <si>
    <t>782000KP102</t>
  </si>
  <si>
    <t>D+M KP102 kamenný práh 900x150 mm vč. příslušenství, doplňků a povrchové úpravy (dle PD)</t>
  </si>
  <si>
    <t>1798314952</t>
  </si>
  <si>
    <t>782000KP103</t>
  </si>
  <si>
    <t>D+M KP103 kamenný práh 1000x150 mm vč. příslušenství, doplňků a povrchové úpravy (dle PD)</t>
  </si>
  <si>
    <t>-730656953</t>
  </si>
  <si>
    <t>782000KP104</t>
  </si>
  <si>
    <t>D+M KP104 kamenný práh 1000x150 mm vč. příslušenství, doplňků a povrchové úpravy (dle PD)</t>
  </si>
  <si>
    <t>-2088778416</t>
  </si>
  <si>
    <t>782000KP105</t>
  </si>
  <si>
    <t>D+M KP105 kamenný práh 1030x210 mm vč. příslušenství, doplňků a povrchové úpravy (dle PD)</t>
  </si>
  <si>
    <t>-1726288370</t>
  </si>
  <si>
    <t>782000KP106</t>
  </si>
  <si>
    <t>D+M KP106 kamenný práh 1040x365 mm vč. příslušenství, doplňků a povrchové úpravy (dle PD)</t>
  </si>
  <si>
    <t>-1032013797</t>
  </si>
  <si>
    <t>782000KP107</t>
  </si>
  <si>
    <t>D+M KP107 kamenný práh 1000x150 mm vč. příslušenství, doplňků a povrchové úpravy (dle PD)</t>
  </si>
  <si>
    <t>-776113771</t>
  </si>
  <si>
    <t>782000KP108</t>
  </si>
  <si>
    <t>D+M KP108 kamenný stupeň (265+174)x1230 mm vč. příslušenství, doplňků a povrchové úpravy (dle PD)</t>
  </si>
  <si>
    <t>-1534457776</t>
  </si>
  <si>
    <t>782000KP109</t>
  </si>
  <si>
    <t>D+M KP109 kamenný obklad podesty vč. příslušenství, doplňků a povrchové úpravy (dle PD)</t>
  </si>
  <si>
    <t>-11355671</t>
  </si>
  <si>
    <t>782000KP110</t>
  </si>
  <si>
    <t>D+M KP110 kamenný stupeň vč. příslušenství, doplňků a povrchové úpravy (dle PD)</t>
  </si>
  <si>
    <t>-1891513604</t>
  </si>
  <si>
    <t>782000KP111</t>
  </si>
  <si>
    <t>D+M KP111 kamenný obklad podesty vč. příslušenství, doplňků a povrchové úpravy (dle PD)</t>
  </si>
  <si>
    <t>-1200887490</t>
  </si>
  <si>
    <t>782000KP113</t>
  </si>
  <si>
    <t>D+M KP113 kamenný okenní parapet dl. 1170 mm vč. příslušenství, doplňků a povrchové úpravy (dle PD)</t>
  </si>
  <si>
    <t>609194107</t>
  </si>
  <si>
    <t>782000KP114</t>
  </si>
  <si>
    <t>D+M KP114 kamenný okenní parapet dl. 2300 mm vč. příslušenství, doplňků a povrchové úpravy (dle PD)</t>
  </si>
  <si>
    <t>649320994</t>
  </si>
  <si>
    <t>782000KP201</t>
  </si>
  <si>
    <t>D+M KP201 kamenný stupeň (265+174)x1230 mm vč. příslušenství, doplňků a povrchové úpravy (dle PD)</t>
  </si>
  <si>
    <t>439677662</t>
  </si>
  <si>
    <t>782000KP202</t>
  </si>
  <si>
    <t>D+M KP202 kamenný okenní parapet dl. 1000 mm vč. příslušenství, doplňků a povrchové úpravy (dle PD)</t>
  </si>
  <si>
    <t>785466484</t>
  </si>
  <si>
    <t>782000KP203</t>
  </si>
  <si>
    <t>D+M KP203 kamenný okenní parapet dl. 920 mm vč. příslušenství, doplňků a povrchové úpravy (dle PD)</t>
  </si>
  <si>
    <t>1913759735</t>
  </si>
  <si>
    <t>782000KP204</t>
  </si>
  <si>
    <t>D+M KP204 kamenný okenní parapet dl. 1150 mm vč. příslušenství, doplňků a povrchové úpravy (dle PD)</t>
  </si>
  <si>
    <t>355022013</t>
  </si>
  <si>
    <t>782000KP301</t>
  </si>
  <si>
    <t>D+M KP301 kamenný okenní parapet dl. 940 mm vč. příslušenství, doplňků a povrchové úpravy (dle PD)</t>
  </si>
  <si>
    <t>-2090423470</t>
  </si>
  <si>
    <t>OST000OV001</t>
  </si>
  <si>
    <t>D+M OV001 sada vybavení WC zaměstnanci vč. příslušenství, doplňků a povrchové úpravy (dle PD)</t>
  </si>
  <si>
    <t>372747352</t>
  </si>
  <si>
    <t>OST000OV002</t>
  </si>
  <si>
    <t>D+M OV002 revizní dvířka 200x200 mm vč. příslušenství, doplňků a povrchové úpravy (dle PD)</t>
  </si>
  <si>
    <t>593932626</t>
  </si>
  <si>
    <t>OST000OV101</t>
  </si>
  <si>
    <t>D+M OV101 odvodňovací žlab vč. příslušenství, doplňků a povrchové úpravy (dle PD)</t>
  </si>
  <si>
    <t>-593732277</t>
  </si>
  <si>
    <t>OST000OV102</t>
  </si>
  <si>
    <t>D+M OV102 požární hydrant vč. příslušenství, doplňků a povrchové úpravy (dle PD)</t>
  </si>
  <si>
    <t>-177462064</t>
  </si>
  <si>
    <t>OST000OV103</t>
  </si>
  <si>
    <t>D+M OV103 sada vybavení toalety veřejnost invalidé vč. příslušenství, doplňků a povrchové úpravy (dle PD)</t>
  </si>
  <si>
    <t>1627792924</t>
  </si>
  <si>
    <t>OST000OV104</t>
  </si>
  <si>
    <t>D+M OV104 sada vybavení WC předsíň toalety veřejnost - invalidé vč. příslušenství, doplňků a povrchové úpravy (dle PD)</t>
  </si>
  <si>
    <t>-1841974989</t>
  </si>
  <si>
    <t>OST000OV105</t>
  </si>
  <si>
    <t>D+M OV105 sada vybavení umyvadla v edukační dílně vč. příslušenství, doplňků a povrchové úpravy (dle PD)</t>
  </si>
  <si>
    <t>-1854818563</t>
  </si>
  <si>
    <t>OST000OV106</t>
  </si>
  <si>
    <t>D+M OV106 dvířka niky a kotva pro dataprojektor vč. příslušenství, doplňků a povrchové úpravy (dle PD)</t>
  </si>
  <si>
    <t>778682257</t>
  </si>
  <si>
    <t>OST000OV107</t>
  </si>
  <si>
    <t>D+M OV107 fasádní větrací mřížka 75x150 mm vč. příslušenství, doplňků a povrchové úpravy (dle PD)</t>
  </si>
  <si>
    <t>-618161524</t>
  </si>
  <si>
    <t>OST000OV108</t>
  </si>
  <si>
    <t>D+M OV108 revizní dvířka 150x150 mm vč. příslušenství, doplňků a povrchové úpravy (dle PD)</t>
  </si>
  <si>
    <t>2056245534</t>
  </si>
  <si>
    <t>OST000OV109</t>
  </si>
  <si>
    <t>D+M OV109 revizní dvířka 200x200 mm vč. příslušenství, doplňků a povrchové úpravy (dle PD)</t>
  </si>
  <si>
    <t>1114659505</t>
  </si>
  <si>
    <t>OST000OV110</t>
  </si>
  <si>
    <t>D+M OV110 štěrbina pro přívod vzduchu 130x130x1000 mm vč. příslušenství, doplňků a povrchové úpravy (dle PD)</t>
  </si>
  <si>
    <t>1132463783</t>
  </si>
  <si>
    <t>OST000OV111</t>
  </si>
  <si>
    <t>D+M OV111 štěrbina pro přívod vzduchu 130x130x1000 mm vč. příslušenství, doplňků a povrchové úpravy (dle PD)</t>
  </si>
  <si>
    <t>-1457879419</t>
  </si>
  <si>
    <t>OST000OV112</t>
  </si>
  <si>
    <t>D+M OV112 fasádní větrací mřížka 75x150 mm vč. příslušenství, doplňků a povrchové úpravy (dle PD)</t>
  </si>
  <si>
    <t>1831509220</t>
  </si>
  <si>
    <t>OST000OV113</t>
  </si>
  <si>
    <t xml:space="preserve">D+M OV113 hasicí přístroj  vč. příslušenství, doplňků a povrchové úpravy (dle PD)</t>
  </si>
  <si>
    <t>-1500645635</t>
  </si>
  <si>
    <t>OST000OV114</t>
  </si>
  <si>
    <t>D+M OV114 stěnová mřížka 150x450 mm vč. příslušenství, doplňků a povrchové úpravy (dle PD)</t>
  </si>
  <si>
    <t>-953168955</t>
  </si>
  <si>
    <t>OST000OV201</t>
  </si>
  <si>
    <t>D+M OV201 sada vybavení toalety veřejnost - ženy vč. příslušenství, doplňků a povrchové úpravy (dle PD)</t>
  </si>
  <si>
    <t>142195381</t>
  </si>
  <si>
    <t>OST000OV202</t>
  </si>
  <si>
    <t>D+M OV202 sada vybavení toalety veřejnost - muži vč. příslušenství, doplňků a povrchové úpravy (dle PD)</t>
  </si>
  <si>
    <t>-966090001</t>
  </si>
  <si>
    <t>OST000OV203</t>
  </si>
  <si>
    <t>D+M OV203 požární hydrant vč. příslušenství, doplňků a povrchové úpravy (dle PD)</t>
  </si>
  <si>
    <t>1044292016</t>
  </si>
  <si>
    <t>OST000OV204</t>
  </si>
  <si>
    <t>D+M OV204 servisní dvířka do SDK podhledu 400x400 mm vč. příslušenství, doplňků a povrchové úpravy (dle PD)</t>
  </si>
  <si>
    <t>-234356317</t>
  </si>
  <si>
    <t>OST000OV205</t>
  </si>
  <si>
    <t>D+M OV205 přechodový profil v podlaze vč. příslušenství, doplňků a povrchové úpravy (dle PD)</t>
  </si>
  <si>
    <t>-557822110</t>
  </si>
  <si>
    <t>OST000OV206</t>
  </si>
  <si>
    <t>D+M OV206 stěnová mřížka 125x600 mm vč. příslušenství, doplňků a povrchové úpravy (dle PD)</t>
  </si>
  <si>
    <t>-125429178</t>
  </si>
  <si>
    <t>OST000OV207</t>
  </si>
  <si>
    <t>D+M OV207 stěnová mřížka 150x400 mm vč. příslušenství, doplňků a povrchové úpravy (dle PD)</t>
  </si>
  <si>
    <t>-1608309446</t>
  </si>
  <si>
    <t>OST000OV208</t>
  </si>
  <si>
    <t>D+M OV208 stěnová mřížka 200x800 mm vč. příslušenství, doplňků a povrchové úpravy (dle PD)</t>
  </si>
  <si>
    <t>1214852078</t>
  </si>
  <si>
    <t>OST000OV209</t>
  </si>
  <si>
    <t>D+M OV209 stěnová mřížka 200x200 mm vč. příslušenství, doplňků a povrchové úpravy (dle PD)</t>
  </si>
  <si>
    <t>1018831599</t>
  </si>
  <si>
    <t>OST000OV210</t>
  </si>
  <si>
    <t>D+M OV210 stěnová mřížka 150x300 mm vč. příslušenství, doplňků a povrchové úpravy (dle PD)</t>
  </si>
  <si>
    <t>1025567353</t>
  </si>
  <si>
    <t>OST000OV211</t>
  </si>
  <si>
    <t>D+M OV211 revizní dvířka do SDK 350x350 mm vč. příslušenství, doplňků a povrchové úpravy (dle PD)</t>
  </si>
  <si>
    <t>853436288</t>
  </si>
  <si>
    <t>OST000OV212</t>
  </si>
  <si>
    <t>D+M OV212 revizní dvířka do SDK 800x300 mm vč. příslušenství, doplňků a povrchové úpravy (dle PD)</t>
  </si>
  <si>
    <t>575041617</t>
  </si>
  <si>
    <t>OST000OV213</t>
  </si>
  <si>
    <t>D+M OV213 revizní dvířka do SDK 800x300 mm vč. příslušenství, doplňků a povrchové úpravy (dle PD)</t>
  </si>
  <si>
    <t>1488447747</t>
  </si>
  <si>
    <t>OST000OV301</t>
  </si>
  <si>
    <t>D+M OV301 střešní výlez 600x600 mm vč. příslušenství, doplňků a povrchové úpravy (dle PD)</t>
  </si>
  <si>
    <t>1531881885</t>
  </si>
  <si>
    <t>OST000OV302</t>
  </si>
  <si>
    <t>D+M OV302 požární hydrant vč. příslušenství, doplňků a povrchové úpravy (dle PD)</t>
  </si>
  <si>
    <t>1803164345</t>
  </si>
  <si>
    <t>OST000OV303</t>
  </si>
  <si>
    <t>D+M OV303 stahovací schody do technické místnosti 800x700 mm vč. příslušenství, doplňků a povrchové úpravy (dle PD)</t>
  </si>
  <si>
    <t>-1299631318</t>
  </si>
  <si>
    <t>OST000OV304</t>
  </si>
  <si>
    <t>D+M OV304 sada vybavení toalety zaměstnanci vč. příslušenství, doplňků a povrchové úpravy (dle PD)</t>
  </si>
  <si>
    <t>-998761047</t>
  </si>
  <si>
    <t>OST000OV305</t>
  </si>
  <si>
    <t>D+M OV305 stěnová mřížka 800x300 mm vč. příslušenství, doplňků a povrchové úpravy (dle PD)</t>
  </si>
  <si>
    <t>2140525754</t>
  </si>
  <si>
    <t>OST000OV401</t>
  </si>
  <si>
    <t>D+M OV401 protipožární fixní celoskleněný světlík 1950x2300 mm vč. příslušenství, doplňků a povrchové úpravy (dle PD)</t>
  </si>
  <si>
    <t>-705666727</t>
  </si>
  <si>
    <t>OST000OV402</t>
  </si>
  <si>
    <t>D+M OV402 venkovní stínící screenová roleta 2000x2600 mm vč. příslušenství, doplňků a povrchové úpravy (dle PD)</t>
  </si>
  <si>
    <t>1313127569</t>
  </si>
  <si>
    <t>OST000OV403</t>
  </si>
  <si>
    <t>D+M OV403 protipožární fixní celoskleněný světlík 1195x1355 mm vč. příslušenství, doplňků a povrchové úpravy (dle PD)</t>
  </si>
  <si>
    <t>-951150129</t>
  </si>
  <si>
    <t>OST000OV404</t>
  </si>
  <si>
    <t>D+M OV404 venkovní stínící screenová roleta 1250x1650 mm vč. příslušenství, doplňků a povrchové úpravy (dle PD)</t>
  </si>
  <si>
    <t>611411818</t>
  </si>
  <si>
    <t>OST000OV405</t>
  </si>
  <si>
    <t>D+M OV405 krycí dvířka stěnových zásuvek 100x240 mm vč. příslušenství, doplňků a povrchové úpravy (dle PD)</t>
  </si>
  <si>
    <t>733110425</t>
  </si>
  <si>
    <t>OST000OV406</t>
  </si>
  <si>
    <t>D+M OV406 průběžná vzduchotechnická mřížka v podlaze š. 100 mm vč. příslušenství, doplňků a povrchové úpravy (dle PD)</t>
  </si>
  <si>
    <t>-1316319690</t>
  </si>
  <si>
    <t>OST000OV407</t>
  </si>
  <si>
    <t>D+M OV407 průběžná vzduchotechnická mřížka v podlaze š. 100 mm vč. příslušenství, doplňků a povrchové úpravy (dle PD)</t>
  </si>
  <si>
    <t>-1640837914</t>
  </si>
  <si>
    <t>OST000OV408</t>
  </si>
  <si>
    <t>D+M OV408 úprava zhlaví stávající studny a zateplený poklop vč. příslušenství, doplňků a povrchové úpravy (dle PD)</t>
  </si>
  <si>
    <t>-288093166</t>
  </si>
  <si>
    <t>OST000OV409</t>
  </si>
  <si>
    <t>D+M OV409 střešní výlez 600x500 mm vč. příslušenství, doplňků a povrchové úpravy (dle PD)</t>
  </si>
  <si>
    <t>1655293292</t>
  </si>
  <si>
    <t>OST000OV410</t>
  </si>
  <si>
    <t>D+M OV410 nástěnný držák lahví a sklenic vč. příslušenství, doplňků a povrchové úpravy (dle PD)</t>
  </si>
  <si>
    <t>-1847990907</t>
  </si>
  <si>
    <t>OST000OV411</t>
  </si>
  <si>
    <t>D+M OV411 revizní poklop k zadláždění 700x700 mm vč. příslušenství, doplňků a povrchové úpravy (dle PD)</t>
  </si>
  <si>
    <t>2012955575</t>
  </si>
  <si>
    <t>OST000x01</t>
  </si>
  <si>
    <t xml:space="preserve">D+M  výtah vč. příslušenství, doplňků a povrchové úpravy (dle PD)</t>
  </si>
  <si>
    <t>1735906733</t>
  </si>
  <si>
    <t>OST000x02</t>
  </si>
  <si>
    <t>D+M generální klíč (dle PD)</t>
  </si>
  <si>
    <t>-1207852333</t>
  </si>
  <si>
    <t>02 - Profesní část</t>
  </si>
  <si>
    <t>IO01 - Přípojky vody a kanalizace</t>
  </si>
  <si>
    <t>1 - Zemní práce</t>
  </si>
  <si>
    <t>4 - Vodorovné konstrukce</t>
  </si>
  <si>
    <t>8 - Trubní vedení</t>
  </si>
  <si>
    <t>89 - Ostatní konstrukce na trubním vedení</t>
  </si>
  <si>
    <t>99 - Staveništní přesun hmot</t>
  </si>
  <si>
    <t>113107535R00</t>
  </si>
  <si>
    <t>Odstranění podkladu pl. 50 m2,kam.drcené tl.35 cm</t>
  </si>
  <si>
    <t>RTS 22/ I</t>
  </si>
  <si>
    <t>113108312R00</t>
  </si>
  <si>
    <t>Odstranění dlážděné vrstvy pl. do 50 m2, tl.12 cm</t>
  </si>
  <si>
    <t>119001421R00</t>
  </si>
  <si>
    <t>Dočasné zajištění kabelů - do počtu 3 kabelů</t>
  </si>
  <si>
    <t>119001401R00</t>
  </si>
  <si>
    <t xml:space="preserve">Dočasné zajištění  potrubí do DN 200 mm</t>
  </si>
  <si>
    <t>120001101</t>
  </si>
  <si>
    <t>Příplatek za ztížení vykopávky v blízkosti vedení</t>
  </si>
  <si>
    <t>(5,4*0,9*2,84)+(7,4*0,9*2,62)</t>
  </si>
  <si>
    <t>131201201R00</t>
  </si>
  <si>
    <t>Hloubení zapažených jam v hor.3 do 100 m3</t>
  </si>
  <si>
    <t>131201209R00</t>
  </si>
  <si>
    <t>Příplatek za lepivost - hloubení zapaž.jam v hor.3</t>
  </si>
  <si>
    <t>132201210R00</t>
  </si>
  <si>
    <t>Hloubení rýh š.do 200 cm hor.3 do 50 m3,STROJNĚ</t>
  </si>
  <si>
    <t>132201219R00</t>
  </si>
  <si>
    <t>Přípl.za lepivost,hloubení rýh 200cm,hor.3,STROJNĚ</t>
  </si>
  <si>
    <t>151101101</t>
  </si>
  <si>
    <t>Pažení a rozepření stěn rýh - příložné - hl.do 2 m</t>
  </si>
  <si>
    <t>151101201R00</t>
  </si>
  <si>
    <t>Pažení stěn výkopu - příložné - hloubky do 4 m</t>
  </si>
  <si>
    <t>151101111</t>
  </si>
  <si>
    <t>Odstranění pažení stěn rýh - příložné - hl. do 2 m</t>
  </si>
  <si>
    <t>151101211R00</t>
  </si>
  <si>
    <t>Odstranění pažení stěn - příložné - hl. do 4 m</t>
  </si>
  <si>
    <t>161101102</t>
  </si>
  <si>
    <t>Svislé přemístění výkopku z hor.1-4 do 4,0 m</t>
  </si>
  <si>
    <t>162701105</t>
  </si>
  <si>
    <t>Vodorovné přemístění výkopku z hor.1-4 do 10000 m</t>
  </si>
  <si>
    <t>167101101</t>
  </si>
  <si>
    <t>Nakládání výkopku z hor.1-4 v množství do 100 m3</t>
  </si>
  <si>
    <t>174101101</t>
  </si>
  <si>
    <t>Zásyp jam, rýh, šachet se zhutněním</t>
  </si>
  <si>
    <t>175101101</t>
  </si>
  <si>
    <t>Obsyp potrubí bez prohození sypaniny s dodáním štěrkopísku frakce 0 - 22 mm</t>
  </si>
  <si>
    <t>175101109</t>
  </si>
  <si>
    <t>Příplatek za prohození sypaniny pro obsyp potrubí</t>
  </si>
  <si>
    <t>199000002</t>
  </si>
  <si>
    <t>Poplatek za skládku horniny 1- 4, č. dle katal. odpadů 17 05 04</t>
  </si>
  <si>
    <t>Indiv</t>
  </si>
  <si>
    <t>1-01</t>
  </si>
  <si>
    <t>Zásyp recyklátem zásyp pod zpevněnou plochou</t>
  </si>
  <si>
    <t>1-03</t>
  </si>
  <si>
    <t>Úprava překopu dlážděné vozovky ul. Růžová</t>
  </si>
  <si>
    <t>1-04</t>
  </si>
  <si>
    <t>Příplatek na výkop v místě se základem</t>
  </si>
  <si>
    <t>451573111</t>
  </si>
  <si>
    <t>Lože pod potrubí ze štěrkopísku</t>
  </si>
  <si>
    <t>4-02</t>
  </si>
  <si>
    <t>Zaslepení rušené přípojky na řadu opravným třmenem D+M</t>
  </si>
  <si>
    <t>Trubní vedení</t>
  </si>
  <si>
    <t>871313121R00</t>
  </si>
  <si>
    <t xml:space="preserve">Montáž trub kanaliz. z plastu,  DN 150( 4,4+6,4)</t>
  </si>
  <si>
    <t>87-01</t>
  </si>
  <si>
    <t>Potrubí z PVC SN 10 DN 150-D ( 4,4+6,4)*1,03</t>
  </si>
  <si>
    <t>87-03</t>
  </si>
  <si>
    <t>Přerušení stávající přípojky v místě osazení vové VŠ a propojení s potrubím vE VŠ</t>
  </si>
  <si>
    <t>Ostatní konstrukce na trubním vedení</t>
  </si>
  <si>
    <t>892581111R00</t>
  </si>
  <si>
    <t>Zkouška těsnosti kanalizace DN do 300, vodou</t>
  </si>
  <si>
    <t>892583111R00</t>
  </si>
  <si>
    <t>Zabezpečení konců kanal. potrubí DN do 300, vodou</t>
  </si>
  <si>
    <t>úsek</t>
  </si>
  <si>
    <t>89-01</t>
  </si>
  <si>
    <t>Plastová revizní šachta s litinovým poklopem -D425 na potrubí DN 150, výška 2,2m- ŠD- D+M</t>
  </si>
  <si>
    <t>89-02</t>
  </si>
  <si>
    <t>Plastová revizní šachta s pachotěsným poklopem D 425 - na potrubí DN 150, výška 1,85m- ŠD- D+M</t>
  </si>
  <si>
    <t>89-03</t>
  </si>
  <si>
    <t>Plastová vodoměrná šachta 0,5*0,4*1,3 včetně sedlových armatur ( např. MODULO) D+M</t>
  </si>
  <si>
    <t>89-04</t>
  </si>
  <si>
    <t>Kamerová prohlídka</t>
  </si>
  <si>
    <t>89-04.1</t>
  </si>
  <si>
    <t>Geodetické zaměření přípojek, protokol</t>
  </si>
  <si>
    <t>Staveništní přesun hmot</t>
  </si>
  <si>
    <t>998276101</t>
  </si>
  <si>
    <t>Přesun hmot, trubní vedení plastová, otevř. výkop</t>
  </si>
  <si>
    <t>SO01.4a - Elektrické vytápění</t>
  </si>
  <si>
    <t xml:space="preserve">    01 - Topné okruhy s lineárním příkonem 10 W/m</t>
  </si>
  <si>
    <t xml:space="preserve">    02 - Topné okruhy s lineárním příkonem 30 W/m</t>
  </si>
  <si>
    <t xml:space="preserve">    03 - Ostatní</t>
  </si>
  <si>
    <t>Topné okruhy s lineárním příkonem 10 W/m</t>
  </si>
  <si>
    <t>0.1-1</t>
  </si>
  <si>
    <t>Délka okruhu: 131,3 m, Výkon okruhu: 1300 W</t>
  </si>
  <si>
    <t>-1083113734</t>
  </si>
  <si>
    <t>0.2-1</t>
  </si>
  <si>
    <t>Délka okruhu: 158,5 m, Výkon okruhu: 1700 W</t>
  </si>
  <si>
    <t>-1559155560</t>
  </si>
  <si>
    <t>0.3-1</t>
  </si>
  <si>
    <t>Délka okruhu: 18,9 m, Výkon okruhu: 200 W</t>
  </si>
  <si>
    <t>-1032457298</t>
  </si>
  <si>
    <t>0.4-1</t>
  </si>
  <si>
    <t>1615856289</t>
  </si>
  <si>
    <t>0.4-2</t>
  </si>
  <si>
    <t>Délka okruhu: 36,9 m, Výkon okruhu: 400 W</t>
  </si>
  <si>
    <t>1691285733</t>
  </si>
  <si>
    <t>0.6-1</t>
  </si>
  <si>
    <t>1262586207</t>
  </si>
  <si>
    <t>0.7-1</t>
  </si>
  <si>
    <t>514957695</t>
  </si>
  <si>
    <t>0.9-1</t>
  </si>
  <si>
    <t>Délka okruhu: 114,5 m, Výkon okruhu: 1100 W</t>
  </si>
  <si>
    <t>-1996386776</t>
  </si>
  <si>
    <t>1.1-1</t>
  </si>
  <si>
    <t>1394492347</t>
  </si>
  <si>
    <t>1.11-1</t>
  </si>
  <si>
    <t>-1049583474</t>
  </si>
  <si>
    <t>1.11-2</t>
  </si>
  <si>
    <t>Délka okruhu: 194,5 m, Výkon okruhu: 2000 W</t>
  </si>
  <si>
    <t>485926503</t>
  </si>
  <si>
    <t>1.2-1</t>
  </si>
  <si>
    <t>Délka okruhu: 75,8 m, Výkon okruhu: 750 W</t>
  </si>
  <si>
    <t>-431281952</t>
  </si>
  <si>
    <t>1.3-1</t>
  </si>
  <si>
    <t>Délka okruhu: 23,6 m, Výkon okruhu: 250 W</t>
  </si>
  <si>
    <t>-1722244727</t>
  </si>
  <si>
    <t>1.4-1</t>
  </si>
  <si>
    <t>-476693348</t>
  </si>
  <si>
    <t>1.5-1</t>
  </si>
  <si>
    <t>-1765849629</t>
  </si>
  <si>
    <t>1.6-1</t>
  </si>
  <si>
    <t>-410227692</t>
  </si>
  <si>
    <t>1.7-1</t>
  </si>
  <si>
    <t>Délka okruhu: 87,0 m, Výkon okruhu: 950 W</t>
  </si>
  <si>
    <t>288793561</t>
  </si>
  <si>
    <t>1.8-1</t>
  </si>
  <si>
    <t>220945097</t>
  </si>
  <si>
    <t>1.9-1</t>
  </si>
  <si>
    <t>-256064156</t>
  </si>
  <si>
    <t>2.2-1</t>
  </si>
  <si>
    <t>-726213926</t>
  </si>
  <si>
    <t>2.3-1</t>
  </si>
  <si>
    <t>-88356103</t>
  </si>
  <si>
    <t>2.4-1</t>
  </si>
  <si>
    <t>Délka okruhu: 11,4 m, Výkon okruhu: 120 W</t>
  </si>
  <si>
    <t>1415178231</t>
  </si>
  <si>
    <t>2.5-1</t>
  </si>
  <si>
    <t>Délka okruhu: 45,9 m, Výkon okruhu: 450 W</t>
  </si>
  <si>
    <t>-736783581</t>
  </si>
  <si>
    <t>2.6-1</t>
  </si>
  <si>
    <t>Délka okruhu: 63,9 m, Výkon okruhu: 600 W</t>
  </si>
  <si>
    <t>-951369029</t>
  </si>
  <si>
    <t>2.8-1</t>
  </si>
  <si>
    <t>-1220055792</t>
  </si>
  <si>
    <t>2.9-1</t>
  </si>
  <si>
    <t>469437732</t>
  </si>
  <si>
    <t>1.01</t>
  </si>
  <si>
    <t>Montážní materiál - Fixační pásek k uchycení topného okruhu na podklad - balení 10m</t>
  </si>
  <si>
    <t>-130376336</t>
  </si>
  <si>
    <t>1.02</t>
  </si>
  <si>
    <t>Obvodový dilatační pás 80x8 mm, délka 50 m, samolepící</t>
  </si>
  <si>
    <t>bm</t>
  </si>
  <si>
    <t>-1001185403</t>
  </si>
  <si>
    <t>1.03</t>
  </si>
  <si>
    <t>Přístroj termostatu pro podlahové vytápění, vč. elektrokrabice a osazení do vícerámečku. Koordinace se Silno, stavbou.</t>
  </si>
  <si>
    <t>-1753607449</t>
  </si>
  <si>
    <t>Poznámka k položce:_x000d_
Otočné nastavení požadované teploty. Vstup pro časově řízené snížení teploty. Funkce posuvného přepínače: 1. trvalá aktivace teplotního útlumu, 2. normální provoz (teplotní útlum není aktivní), 3. aktivace teplotního útlumu zvnějšku (přivedením L na speciální svorku) Indikace stavu výstupu pomocí LED. Součástí dodávky je podlahový teplotní snímač NTC (10 kΩ při 25 °C, délka kabelu 4 m). Nastavitelné teploty: +10 °C až +50 °C Spínací teplotní diference: ±0,5 K Teplotní útlum: cca o 4 K z nastavené hodnoty Výstup: spínací kontakt relé (v sepnutém stavu 230 V AC – není bezpotenciálový) Kontakt relé rozepne při dosažení nastavené teploty. 16 A (cos φ = 1), 230 V AC, 50/60 Hz Upevnění šrouby nebo drápky. Šroubové svorky (pro vodiče max. 2,5 mm²).</t>
  </si>
  <si>
    <t>1.04</t>
  </si>
  <si>
    <t>Kryt termostatu, s otočným ovladačem a posuvným přepínačem</t>
  </si>
  <si>
    <t>1306310140</t>
  </si>
  <si>
    <t>Poznámka k položce:_x000d_
Bílá, design viz obrazová příloha TZ, odsouhlasit s architekty</t>
  </si>
  <si>
    <t>1.05</t>
  </si>
  <si>
    <t>Podlahová sonda pro podlahové topení. Snímací prvek: termistor PTC, 2 kΩ při 25 °C Kabel: PVC (bílý nebo šedý), délka 4 m Vodiče: 2x 0,35 mm² Délka: 4 m Koncovka: kovová, Ø 6 x 18 mm Stupeň krytí: IP 54</t>
  </si>
  <si>
    <t>-583108424</t>
  </si>
  <si>
    <t>Topné okruhy s lineárním příkonem 30 W/m</t>
  </si>
  <si>
    <t>1.12-1</t>
  </si>
  <si>
    <t>Délka okruhu: 76 m, Výkon okruhu: 2250 W</t>
  </si>
  <si>
    <t>730384710</t>
  </si>
  <si>
    <t>EP01</t>
  </si>
  <si>
    <t>Nástěnný přímotop, Q=1,0 kW, vč. termostatu, instalace do prostoru na ocelovou konstrukci vč. ocelové konstrukce pro pověšení přímotopu. Dodávka + montáž</t>
  </si>
  <si>
    <t>1760394821</t>
  </si>
  <si>
    <t>EP02</t>
  </si>
  <si>
    <t>Nástěnný přímotop, Q=1,5 kW, vč. termostatu, instalace do prostoru na ocelovou konstrukci vč. ocelové konstrukce pro pověšení přímotopu. Dodávka + montáž</t>
  </si>
  <si>
    <t>1874268159</t>
  </si>
  <si>
    <t>EP03</t>
  </si>
  <si>
    <t xml:space="preserve">Podlahový elektrický přímotop s ventilátorem, Q=1,5 kW, bez termostatu. Instalace do podlahy. Pochozí mřížka. Délka  1 m, 1500W/m. Před objednáním nutno schválit design pochozí mřížky a lišty s architekty vč. dodávky kabeláže a prokabelování s termostatem.</t>
  </si>
  <si>
    <t>-1367027660</t>
  </si>
  <si>
    <t>Poznámka k položce:_x000d_
Umístění termostatu koordinovat se stavbou a Silno. Dodávka + montáž</t>
  </si>
  <si>
    <t>2.01</t>
  </si>
  <si>
    <t>Přesuny hmot</t>
  </si>
  <si>
    <t>kpl.</t>
  </si>
  <si>
    <t>1253680958</t>
  </si>
  <si>
    <t>2.02</t>
  </si>
  <si>
    <t>Koordinace na stavbě</t>
  </si>
  <si>
    <t>-1007520620</t>
  </si>
  <si>
    <t>2.03</t>
  </si>
  <si>
    <t>Atesty, předávací protokoly, certifikáty o shodě, dokumentace skutečného provedení stavby</t>
  </si>
  <si>
    <t>1610730509</t>
  </si>
  <si>
    <t>2.04</t>
  </si>
  <si>
    <t>Dodavatelská a předávací dokumentace</t>
  </si>
  <si>
    <t>-472714105</t>
  </si>
  <si>
    <t>SO01.4c - Vzduchotechnika</t>
  </si>
  <si>
    <t xml:space="preserve">    VZT01 - Zařízení č.1 - Přesná klimatizace pro výstavní prostor m. č. 2.2</t>
  </si>
  <si>
    <t xml:space="preserve">    VZT02 - Zařízení č.2 - Teplovzdušné větrání přednáškového sálu a kavárny se zázemím</t>
  </si>
  <si>
    <t xml:space="preserve">    VZT03 - Zařízení č.3 - Přesná klimatizace pro výstavní prostor m. č. 1.8</t>
  </si>
  <si>
    <t xml:space="preserve">    VZT04 - Zařízení č. 4 - Zařízení pro úpravy vzduchu v m. č. 2.3 - Depozitář</t>
  </si>
  <si>
    <t xml:space="preserve">    VZT05 - Zařízení č. 5 - Zařízení pro odvětrání technických místností a veřejného WC</t>
  </si>
  <si>
    <t xml:space="preserve">    VZT06 - Zařízení č. 6 – Odvětrání výtahové šachty</t>
  </si>
  <si>
    <t xml:space="preserve">    VZT07 - Ostatní</t>
  </si>
  <si>
    <t>VZT01</t>
  </si>
  <si>
    <t>Zařízení č.1 - Přesná klimatizace pro výstavní prostor m. č. 2.2</t>
  </si>
  <si>
    <t>1.01.1</t>
  </si>
  <si>
    <t>VZT jednotka: vnitřní provedení, vertikální (hrdla doboku), pravá, Eurovent A integrovaný chladivový okruh, část s technologickým vzduchem a část s cirkulačním vzduchem</t>
  </si>
  <si>
    <t>-1424254566</t>
  </si>
  <si>
    <t>Poznámka k položce:_x000d_
Přívod: pružná manžeta, filtrační komora (F7), volná sekce, klapková sekce, rotační rekuperátor, klapková sekce, chladící sekce (přímý výparník / kondenzátor, 16,8 kW), ventilátor s EC motorem (1600 m3/h, 390 Pa), elektrický ohřívač (6,0 kW), pružná manžeta. Odvod: pružná manžeta, filtrační komora (M5), sekce s kompresorem, klapková komora, rotační rekuperátor, klapková sekce, chladící sekce (přímý výparník / kondenzátor, 23,4 kW), ventilátor s EC motorem (4700 m3/h, 305 Pa), pružná manžeta. vč. integrované MaR, rozvaděče, dodávky kabeláže, prokabelování dle podkladů výrobce vč. dodávky montážního rámu pro osazení rozvaděče MaR vč. propojení chladivového okruhu a naplnění chladivem z výroby vč. všech regulačních a ovládacích prvků vč. sifonů a dalšího příslušenství, montáž celoplošně na rýhovanou gumu Detailní technická specifikace vč. výkonových parametrů viz příloha TZ Před objednáním nutno ověřit rozměry na stavbě a servisní strany</t>
  </si>
  <si>
    <t>1.01a</t>
  </si>
  <si>
    <t>Oživení odvlhčovacího okruhu a integrované MaR výrobcem</t>
  </si>
  <si>
    <t>-351310793</t>
  </si>
  <si>
    <t>1.02.1</t>
  </si>
  <si>
    <t>Elektrický odporový vyvíječ páry. Zvlhčovací výkon 8 kg/h, napájení regulace 1x230V, napájení vyvíječe 3x400V, maximální příkon 6 kW, plynulá regulace výroby páry 0 - 100 %. Vč. příslušenství:</t>
  </si>
  <si>
    <t>1815181901</t>
  </si>
  <si>
    <t>Poznámka k položce:_x000d_
- parní distribuční systém pro krátký rozptyl páry, žebřík, rozptyl do 900 mm, rozměr potrubí 450x450 mm._x000d_
- vychlazovací smyčka pro parní kondenzát, max. 65 °C na výstupu._x000d_
- parní hadice délky 4 m_x000d_
- kondenzační hadice délky 4 m_x000d_
- montážní rám pro osazení vyvíječe do prostoru.</t>
  </si>
  <si>
    <t>1.03.1</t>
  </si>
  <si>
    <t>Vlhčící komora, 450 x 450 mm, délka komory pro vlhčení 900 mm, připevnění na příruby, vč. odvodu kondenzátu a kondenzátní vany.</t>
  </si>
  <si>
    <t>393046793</t>
  </si>
  <si>
    <t>1.04.1</t>
  </si>
  <si>
    <t>Protidešťová žaluzie, pozinkovaná, s pletivem proti ptactvu, hloubka 70 mm, rozměr 710 x 900 mm</t>
  </si>
  <si>
    <t>-407826328</t>
  </si>
  <si>
    <t>1.05.1</t>
  </si>
  <si>
    <t>Protidešťová žaluzie, pozinkovaná, s pletivem proti ptactvu, hloubka 70 mm, rozměr 250 x 900 mm</t>
  </si>
  <si>
    <t>-1646988845</t>
  </si>
  <si>
    <t>1.06</t>
  </si>
  <si>
    <t>Kulisový tlumič hluku, děrovaný plech. Rozměr kulisy: 200 x 550 x 1000</t>
  </si>
  <si>
    <t>2132024470</t>
  </si>
  <si>
    <t>1.07</t>
  </si>
  <si>
    <t>Kulisový tlumič hluku, děrovaný plech. Rozměr kulisy: 200 x 550 x 1500</t>
  </si>
  <si>
    <t>-1414375783</t>
  </si>
  <si>
    <t>1.08</t>
  </si>
  <si>
    <t>Kulisový tlumič hluku, děrovaný plech. Rozměr kulisy: 100 x 800 x 1000</t>
  </si>
  <si>
    <t>-1946368750</t>
  </si>
  <si>
    <t>1.09</t>
  </si>
  <si>
    <t>Kulisový tlumič hluku, děrovaný plech. Rozměr kulisy: 100 x 400 x 1000</t>
  </si>
  <si>
    <t>419081289</t>
  </si>
  <si>
    <t>1.10</t>
  </si>
  <si>
    <t>Přeslechový tlumič hluku, násuvný, d=100 mm, délka = 300 mm</t>
  </si>
  <si>
    <t>2129135253</t>
  </si>
  <si>
    <t>1.11</t>
  </si>
  <si>
    <t>Regulační klapka kruhová, těsná, ruční, pozink, listy vybaveny gumovým těsněním rozměr d=150 mm</t>
  </si>
  <si>
    <t>-1827152204</t>
  </si>
  <si>
    <t>1.12</t>
  </si>
  <si>
    <t>Regulační klapka kruhová, těsná, ruční, pozink, listy vybaveny gumovým těsněním rozměr d=100 mm</t>
  </si>
  <si>
    <t>-437412878</t>
  </si>
  <si>
    <t>1.13</t>
  </si>
  <si>
    <t>Talířový ventil, odvodní, plastový, barva bílá, včetně montážního kroužku s těsněním, připevnění na Spiro potrubí, d = 100 mm</t>
  </si>
  <si>
    <t>1153065549</t>
  </si>
  <si>
    <t>1.14</t>
  </si>
  <si>
    <t>Čtyřhranné ocel. potrubí sk. I tvarovky do 500 mm jedné strany - rovné</t>
  </si>
  <si>
    <t>876086138</t>
  </si>
  <si>
    <t>1.15</t>
  </si>
  <si>
    <t>Čtyřhranné ocel. potrubí sk. I tvarovky do 500 mm jedné strany - tvarovky</t>
  </si>
  <si>
    <t>1879847457</t>
  </si>
  <si>
    <t>1.16</t>
  </si>
  <si>
    <t>Čtyřhranné ocel. potrubí sk. I tvarovky do 1000 mm jedné strany - rovné</t>
  </si>
  <si>
    <t>-1788392839</t>
  </si>
  <si>
    <t>1.17</t>
  </si>
  <si>
    <t>Čtyřhranné ocel. potrubí sk. I tvarovky do 1000 mm jedné strany - tvarovky</t>
  </si>
  <si>
    <t>316406512</t>
  </si>
  <si>
    <t>1.18</t>
  </si>
  <si>
    <t>Čtyřhranné ocel. potrubí sk. I tvarovky do 1500 mm jedné strany - rovné</t>
  </si>
  <si>
    <t>-1851488029</t>
  </si>
  <si>
    <t>1.19</t>
  </si>
  <si>
    <t xml:space="preserve">Kruhové spiro potrubí:  * d=100 mm, včetně 50 % tvarovek</t>
  </si>
  <si>
    <t>1266682843</t>
  </si>
  <si>
    <t>1.20</t>
  </si>
  <si>
    <t xml:space="preserve">Kruhové spiro potrubí:  * d=150 mm, včetně 25 % tvarovek</t>
  </si>
  <si>
    <t>1032650592</t>
  </si>
  <si>
    <t>1.21</t>
  </si>
  <si>
    <t>Ohebná Al. laminátová hadice s tepelnou a hlukovou izolací - minerální vaty tl. 25 mm, 16 kg/m3, parozábrana, zesílená d = 150 mm</t>
  </si>
  <si>
    <t>853399837</t>
  </si>
  <si>
    <t>1.22</t>
  </si>
  <si>
    <t>Ploché ocelové potrubí bez přírub, spojování násuvnými spojkami, pozink, pevné, určeno pro zabetonování do podlah, vč. tvarovek - přechody na kruhové spiro, T-kusy, kolena, spojky atd. vč. úchytek a vystužovacích pásů pro zabetonování rozměr 200 x 80 mm</t>
  </si>
  <si>
    <t>1008380614</t>
  </si>
  <si>
    <t>1.23</t>
  </si>
  <si>
    <t>Tlumič hluku pro ploché potrubí, 200 x 80, délka 500 mm, bez izolace pláště</t>
  </si>
  <si>
    <t>7023340</t>
  </si>
  <si>
    <t>1.24</t>
  </si>
  <si>
    <t>Tepelná / hluková izolace, minerální vata, tl. 60 mm, Al. Polep</t>
  </si>
  <si>
    <t>-729502790</t>
  </si>
  <si>
    <t>1.25</t>
  </si>
  <si>
    <t>Tepelná izolace ze syntetického kaučuku, Al. polep, samolepící potah, role šířky 1 m, tl. 20 mm vč. samolepící kaučukové pásky pro přelepení spojů, očištění a odmaštění potrubí</t>
  </si>
  <si>
    <t>-1929225443</t>
  </si>
  <si>
    <t>1.26</t>
  </si>
  <si>
    <t>Ocelový předěl, rozměr dle zaměření na stavbě, pozink</t>
  </si>
  <si>
    <t>1845422009</t>
  </si>
  <si>
    <t>1.27</t>
  </si>
  <si>
    <t>Montážní, těsnící a spojovací materiál</t>
  </si>
  <si>
    <t>-76240306</t>
  </si>
  <si>
    <t>VZT02</t>
  </si>
  <si>
    <t>Zařízení č.2 - Teplovzdušné větrání přednáškového sálu a kavárny se zázemím</t>
  </si>
  <si>
    <t>2.01.1</t>
  </si>
  <si>
    <t>VZT jednotka: vnitřní provedení, vertikální (hrdla doboku), levá, Eurovent A</t>
  </si>
  <si>
    <t>83421593</t>
  </si>
  <si>
    <t xml:space="preserve">Poznámka k položce:_x000d_
Přívod: manžeta, uzavírací klapka (servopohon dod. MaR), filtrační komora (F7), deskový rekuperátor s integrovaným obtokem, ventilátor s EC motorem (1165 m3/h, 375 Pa), elektrický ohřívač (6,0 kW), manžeta Odvod: manžeta, filtrační komora (M5), deskový rekuperátor, ventilátor s EC motorem (1165 m3/h, 325 Pa), uzavírací klapka (servopohon dod. MaR), manžet_x000d_
vč. sifonů a dalšího příslušenství, montáž celoplošně na rýhovanou gumu Před objednáním nutno ověřit rozměry na stavbě a servisní strany_x000d_
</t>
  </si>
  <si>
    <t>2.02.1</t>
  </si>
  <si>
    <t>Kulisový tlumič hluku, děrovaný plech. Rozměr kulisy: 100 x 315 x 1000</t>
  </si>
  <si>
    <t>802587005</t>
  </si>
  <si>
    <t>2.04.1</t>
  </si>
  <si>
    <t>Regulační klapka kruhová, těsná, ruční, pozink, listy vybaveny gumovým těsněním rozměr d=160 mm</t>
  </si>
  <si>
    <t>600868073</t>
  </si>
  <si>
    <t>2.05</t>
  </si>
  <si>
    <t>-1365742089</t>
  </si>
  <si>
    <t>2.06</t>
  </si>
  <si>
    <t>Regulační klapka kruhová, těsná, ruční, pozink, listy vybaveny gumovým těsněním rozměr d=125 mm</t>
  </si>
  <si>
    <t>793455019</t>
  </si>
  <si>
    <t>2.07</t>
  </si>
  <si>
    <t>Regulátor průtoku s tlumícími účinky, vsuvný, výsuvné clonky z těžké pěny d = 100 mm</t>
  </si>
  <si>
    <t>156831629</t>
  </si>
  <si>
    <t>2.08</t>
  </si>
  <si>
    <t>Talířový ventil, přívodní, kovový, barva bílá, včetně montážního kroužku s těsněním, připevnění na Spiro potrubí, d = 160 mm Design dle architekta, před objednáním schválit</t>
  </si>
  <si>
    <t>537404829</t>
  </si>
  <si>
    <t>2.09</t>
  </si>
  <si>
    <t>Talířový ventil, odvodní, kovový, barva bílá, včetně montážního kroužku s těsněním, připevnění na Spiro potrubí, d = 160 mm Design dle architekta, před objednáním schválit</t>
  </si>
  <si>
    <t>2022208567</t>
  </si>
  <si>
    <t>2.10</t>
  </si>
  <si>
    <t>Talířový ventil, odvodní, kovový, barva bílá, včetně montážního kroužku s těsněním, připevnění na Spiro potrubí, d = 100 mm Design dle architekta, před objednáním schválit</t>
  </si>
  <si>
    <t>-1245723439</t>
  </si>
  <si>
    <t>2.11</t>
  </si>
  <si>
    <t>Výfukový kus, síto s oky, ocelové, d = 100 mm</t>
  </si>
  <si>
    <t>-2022716226</t>
  </si>
  <si>
    <t>2.12</t>
  </si>
  <si>
    <t xml:space="preserve">Síto s oky, ocelové, atypický rozměr, případně pletivo, zajištění proti hlodavcům  200 x 80 mm</t>
  </si>
  <si>
    <t>-1131815191</t>
  </si>
  <si>
    <t>2.13</t>
  </si>
  <si>
    <t xml:space="preserve">Síto s oky, ocelové, atypický rozměr, případně pletivo, zajištění proti hlodavcům  150 x 80 mm</t>
  </si>
  <si>
    <t>1211160605</t>
  </si>
  <si>
    <t>2.14</t>
  </si>
  <si>
    <t>288705748</t>
  </si>
  <si>
    <t>2.15</t>
  </si>
  <si>
    <t>-1183735107</t>
  </si>
  <si>
    <t>2.16</t>
  </si>
  <si>
    <t xml:space="preserve">Kruhové spiro potrubí:  * d=100 mm, včetně 25 % tvarovek</t>
  </si>
  <si>
    <t>418058903</t>
  </si>
  <si>
    <t>2.17</t>
  </si>
  <si>
    <t xml:space="preserve">Kruhové spiro potrubí:  * d=125 mm, včetně 25 % tvarovek</t>
  </si>
  <si>
    <t>-398945434</t>
  </si>
  <si>
    <t>2.18</t>
  </si>
  <si>
    <t xml:space="preserve">Kruhové spiro potrubí:  * d=150 mm, včetně 20 % tvarovek</t>
  </si>
  <si>
    <t>-902289263</t>
  </si>
  <si>
    <t>2.19</t>
  </si>
  <si>
    <t xml:space="preserve">Kruhové spiro potrubí:  * d=160 mm, včetně 20 % tvarovek</t>
  </si>
  <si>
    <t>618539678</t>
  </si>
  <si>
    <t>2.20</t>
  </si>
  <si>
    <t xml:space="preserve">Kruhové spiro potrubí:  * d=180 mm, včetně 10 % tvarovek</t>
  </si>
  <si>
    <t>-388284367</t>
  </si>
  <si>
    <t>2.21</t>
  </si>
  <si>
    <t xml:space="preserve">Kruhové spiro potrubí:  * d=225 mm, včetně 50 % tvarovek</t>
  </si>
  <si>
    <t>2004389081</t>
  </si>
  <si>
    <t>2.22</t>
  </si>
  <si>
    <t>Ohebná Al. laminátová hadice s tepelnou a hlukovou izolací - minerální vaty tl. 25 mm, 16 kg/m3, parozábrana, zesílená d = 125 mm</t>
  </si>
  <si>
    <t>-2058115049</t>
  </si>
  <si>
    <t>2.23</t>
  </si>
  <si>
    <t>706981682</t>
  </si>
  <si>
    <t>2.24</t>
  </si>
  <si>
    <t>Ohebná Al. laminátová hadice s tepelnou a hlukovou izolací - minerální vaty tl. 25 mm, 16 kg/m3, parozábrana, zesílená d = 160 mm</t>
  </si>
  <si>
    <t>-1984926707</t>
  </si>
  <si>
    <t>2.25</t>
  </si>
  <si>
    <t>Ploché ocelové potrubí bez přírub, spojování násuvnými spojkami, pozink, pevné, určeno pro zabetonování do podlah, vč. tvarovek - přechody na kruhové spiro, T-kusy, kolena, spojky atd. vč. úchytek a vystužovacích pásů pro zabetonování rozměr 150 x 80 mm</t>
  </si>
  <si>
    <t>801053862</t>
  </si>
  <si>
    <t>2.26</t>
  </si>
  <si>
    <t>1177429599</t>
  </si>
  <si>
    <t>2.27</t>
  </si>
  <si>
    <t>-388204868</t>
  </si>
  <si>
    <t>2.28</t>
  </si>
  <si>
    <t>Tepelná izolace ze syntetického kaučuku, Al. polep, samolepící potah, role šířky 1 m, tl. 10 mm vč. samolepící kaučukové pásky pro přelepení spojů, očištění a odmaštění potrubí</t>
  </si>
  <si>
    <t>-1485876317</t>
  </si>
  <si>
    <t>2.29</t>
  </si>
  <si>
    <t>1041763616</t>
  </si>
  <si>
    <t>VZT03</t>
  </si>
  <si>
    <t>Zařízení č.3 - Přesná klimatizace pro výstavní prostor m. č. 1.8</t>
  </si>
  <si>
    <t>3.01</t>
  </si>
  <si>
    <t>VZT jednotka: vnitřní provedení, vertikální (hrdla doboku), pravá, Eurovent A</t>
  </si>
  <si>
    <t>119069206</t>
  </si>
  <si>
    <t xml:space="preserve">Poznámka k položce:_x000d_
Přívod: pružná manžeta, uzavírací klapka (servopohon dod. MaR), kompaktní filtrační komora (F7), deskový rekuperátor s integrovaným obtokem, chladící sekce (přímý výparník, 2-okruhový 1:2, 9,5 kW), ventilátor s EC motorem (1100 m3/h, 365 Pa), elektrický ohřívač, vlhčící komora pro parní odporové vlhčení, pružná manžeta. Odvod: pružná manžeta, kompaktní filtrační komora (M5), ventilátor s EC motorem (1100 m3/h, 340 Pa), deskový rekuperátor, volná sekce, uzavírací klapka (servopohon dod. MaR), pružná manžeta. vč. sifonů a dalšího příslušenství, montáž celoplošně na rýhovanou gumu Před objednáním nutno ověřit rozměry na stavbě a servisní strany_x000d_
</t>
  </si>
  <si>
    <t>3.02</t>
  </si>
  <si>
    <t>Elektrický odporový vyvíječ páry. Zvlhčovací výkon 5 kg/h, napájení regulace 1x230V, napájení vyvíječe 3x400V, maximální příkon 3,8 kW, plynulá regulace výroby páry 0 - 100 %. Vč. příslušenství:</t>
  </si>
  <si>
    <t>1580416398</t>
  </si>
  <si>
    <t>Poznámka k položce:_x000d_
- parní distribuční trubice._x000d_
- vychlazovací smyčka pro parní kondenzát, max. 65 °C na výstupu._x000d_
- parní hadice délky 6 m_x000d_
- kondenzační hadice délky 6 m_x000d_
- osazení na zeď</t>
  </si>
  <si>
    <t>3.03</t>
  </si>
  <si>
    <t>venkovní kondenzační jednotka SPLIT nominální výkon: Qchl=3,5kW / Qtop=4,0kW nominální el. příkon Pel=1,03kW / 1,2kW dle sestavy napájení 230V, MCA=11A, doporučené jištění C/16A průměr potrubí: 6,35mm x 9,52mm typ chladiva - předplnění: R32 - 0,9kg - 20m</t>
  </si>
  <si>
    <t>-610739823</t>
  </si>
  <si>
    <t>Poznámka k položce:_x000d_
rozměry (šířka x výška x hloubka): 790x548x285mm_x000d_
hmotnost jednotky 32,5kg_x000d_
provozní rozsah chlazení/vytápění -15,0~46,0°C/-20,0~24,0°C_x000d_
maximální délka potrubí: 20 m_x000d_
hladina akustického tlaku v 1m = 48/48dBA_x000d_
možnost nočního útlumu na samostatné svorky, možnost nastavení při montáži</t>
  </si>
  <si>
    <t>3.04</t>
  </si>
  <si>
    <t>venkovní kondenzační jednotka SPLIT nominální výkon: Qchl=7,1kW / Qtop=8,0kW nominální el. příkon Pel=2,73kW / 2,48kW dle sestavy napájení 230V, MCA=18A, doporučené jištění C/20A průměr potrubí: 6,35mm x 15,88mm</t>
  </si>
  <si>
    <t>569567069</t>
  </si>
  <si>
    <t>Poznámka k položce:_x000d_
typ chladiva - předplnění: R32 - 1,7kg - 15m - 25g/m_x000d_
rozměry (šířka x výška x hloubka): 880x798x310mm_x000d_
hmotnost jednotky 51kg_x000d_
provozní rozsah chlazení/vytápění -15,0~50,0°C/-20,0~24,0°C_x000d_
maximální délka potrubí: 50 m_x000d_
hladina akustického tlaku v 1m = 51/49dBA_x000d_
možnost nočního útlumu na samostatné svorky, možnost nastavení při montáži</t>
  </si>
  <si>
    <t>3.05</t>
  </si>
  <si>
    <t>Rozšiřující karta pro R32 jednotky Qchl=2,6 - 25,0kW, krytí IP54 Pro ovládání nadřazenou MaR a provoz s VZT jednotkou</t>
  </si>
  <si>
    <t>1658404263</t>
  </si>
  <si>
    <t>3.06</t>
  </si>
  <si>
    <t>Protidešťová žaluzie, pozinkovaná, s pletivem proti ptactvu, hloubka 40 mm, rozměr 500 x 250 mm</t>
  </si>
  <si>
    <t>728990067</t>
  </si>
  <si>
    <t>3.07</t>
  </si>
  <si>
    <t>Protidešťová žaluzie, pozinkovaná, s pletivem proti ptactvu, hloubka 40 mm, rozměr 250 x 315 mm</t>
  </si>
  <si>
    <t>1840373878</t>
  </si>
  <si>
    <t>3.08</t>
  </si>
  <si>
    <t>Protidešťová žaluzie, pozinkovaná, s pletivem proti ptactvu, hloubka 40 mm, rozměr 250 x 250 mm</t>
  </si>
  <si>
    <t>-1343906271</t>
  </si>
  <si>
    <t>3.09</t>
  </si>
  <si>
    <t>Protidešťová žaluzie, pozinkovaná, s pletivem proti ptactvu, hloubka 40 mm, rozměr 200 x 200 mm</t>
  </si>
  <si>
    <t>-930693957</t>
  </si>
  <si>
    <t>3.10</t>
  </si>
  <si>
    <t>1036149761</t>
  </si>
  <si>
    <t>3.11</t>
  </si>
  <si>
    <t>Kulisový tlumič hluku, děrovaný plech. Rozměr kulisy: 100 x 315 x 1500</t>
  </si>
  <si>
    <t>1225582409</t>
  </si>
  <si>
    <t>3.12</t>
  </si>
  <si>
    <t>Kulisový tlumič hluku, děrovaný plech. Rozměr kulisy: 100 x 250 x 1000</t>
  </si>
  <si>
    <t>1374724714</t>
  </si>
  <si>
    <t>3.13</t>
  </si>
  <si>
    <t>762433881</t>
  </si>
  <si>
    <t>3.14</t>
  </si>
  <si>
    <t>1942516474</t>
  </si>
  <si>
    <t>3.15</t>
  </si>
  <si>
    <t>-1605419955</t>
  </si>
  <si>
    <t>3.16</t>
  </si>
  <si>
    <t>-1505081852</t>
  </si>
  <si>
    <t>3.17</t>
  </si>
  <si>
    <t>1576823987</t>
  </si>
  <si>
    <t>3.18</t>
  </si>
  <si>
    <t xml:space="preserve">Kruhové spiro potrubí:  * d=125 mm, včetně 10 % tvarovek</t>
  </si>
  <si>
    <t>490943312</t>
  </si>
  <si>
    <t>3.19</t>
  </si>
  <si>
    <t xml:space="preserve">Kruhové spiro potrubí:  * d=200 mm, včetně 20 % tvarovek</t>
  </si>
  <si>
    <t>1142273619</t>
  </si>
  <si>
    <t>3.20</t>
  </si>
  <si>
    <t>-1840710630</t>
  </si>
  <si>
    <t>3.21</t>
  </si>
  <si>
    <t>214879412</t>
  </si>
  <si>
    <t>3.22</t>
  </si>
  <si>
    <t>-712315458</t>
  </si>
  <si>
    <t>3.23</t>
  </si>
  <si>
    <t>78422409</t>
  </si>
  <si>
    <t>3.24</t>
  </si>
  <si>
    <t>Tepelná izolace ze syntetického kaučuku, Al. polep, samolepící potah, role šířky 1 m, tl. 25 mm vč. samolepící kaučukové pásky pro přelepení spojů, očištění a odmaštění potrubí</t>
  </si>
  <si>
    <t>-203298361</t>
  </si>
  <si>
    <t>3.25</t>
  </si>
  <si>
    <t>Svazek předizolovaného Cu potrubí pro vedení chladiva, 6,35/9,52 mm, vč. naplnění chladivem R32</t>
  </si>
  <si>
    <t>-1996989908</t>
  </si>
  <si>
    <t>3.26</t>
  </si>
  <si>
    <t>Svazek předizolovaného Cu potrubí pro vedení chladiva, 6,35/15,88 mm, vč. naplnění chladivem R32</t>
  </si>
  <si>
    <t>-225585568</t>
  </si>
  <si>
    <t>3.27</t>
  </si>
  <si>
    <t>1508782131</t>
  </si>
  <si>
    <t>VZT04</t>
  </si>
  <si>
    <t>Zařízení č. 4 - Zařízení pro úpravy vzduchu v m. č. 2.3 - Depozitář</t>
  </si>
  <si>
    <t>4.01</t>
  </si>
  <si>
    <t>Mobilní zvlhčovač vzduchu, manuální doplňování vody (zásobník 25 l), odpařovací výkon 1,1 l/h, 1x230V/50hz, 65 W, průtok vzduchu 500 m3/h, 17 kg možnost doplnění příslušenství: - systém pro automatické doplňování vody</t>
  </si>
  <si>
    <t>-929282948</t>
  </si>
  <si>
    <t>4.02</t>
  </si>
  <si>
    <t>Mobilní odvlhčovač vzduchu, manuální vyprazdňování zásobníku na zkondenzovanou vodu (9 l) s možností na napojení na kanalizaci chladivo R290, odvlhčení při 20°C, 60 % RH - 10,8 l/24h, 510 m3/h, 1x230/50, 0,36 kW, 23,5 kg</t>
  </si>
  <si>
    <t>1189389972</t>
  </si>
  <si>
    <t>4.03</t>
  </si>
  <si>
    <t>Potrubní ventilátor do kruhového potrubí, d=160 mm, s AC motorem 150 m3/h, 95 Pa vč. montážních spon</t>
  </si>
  <si>
    <t>-452747242</t>
  </si>
  <si>
    <t>4.04</t>
  </si>
  <si>
    <t xml:space="preserve">Filtrační kazeta G4, d=160 mm,  včetně filtrační vložky G4  - včetně tlakového snímače 20 - 200 Pa</t>
  </si>
  <si>
    <t>-1489643383</t>
  </si>
  <si>
    <t>4.05</t>
  </si>
  <si>
    <t>Tlumič hluku, kruhový, bez jádra, d = 160 mm, délka 1 m</t>
  </si>
  <si>
    <t>1684928864</t>
  </si>
  <si>
    <t>4.06</t>
  </si>
  <si>
    <t>Výfukový kus, síto s oky, ocelové, d = 160 mm</t>
  </si>
  <si>
    <t>-1432581383</t>
  </si>
  <si>
    <t>4.07</t>
  </si>
  <si>
    <t>Anemostat, jmenovitý rozměr 300 mm, 8 lamel, vířivý, vč. připojovacího boxu s hrdlem d = 160 mm</t>
  </si>
  <si>
    <t>-1224404352</t>
  </si>
  <si>
    <t>4.08</t>
  </si>
  <si>
    <t xml:space="preserve">Kruhové spiro potrubí:  * d=160 mm, včetně 0 % tvarovek</t>
  </si>
  <si>
    <t>-151667969</t>
  </si>
  <si>
    <t>4.09</t>
  </si>
  <si>
    <t>-836106770</t>
  </si>
  <si>
    <t>VZT05</t>
  </si>
  <si>
    <t>Zařízení č. 5 - Zařízení pro odvětrání technických místností a veřejného WC</t>
  </si>
  <si>
    <t>5.01</t>
  </si>
  <si>
    <t>Potrubní ventilátor do kruhového potrubí, d=150 mm, s EC motorem 200 m3/h, 300 Pa vč. montážních spon</t>
  </si>
  <si>
    <t>268415642</t>
  </si>
  <si>
    <t>5.02</t>
  </si>
  <si>
    <t>Potrubní ventilátor do kruhového potrubí, d=150 mm, s AC motorem 400 m3/h, 250 Pa vč. montážních spon</t>
  </si>
  <si>
    <t>333006009</t>
  </si>
  <si>
    <t>5.02b</t>
  </si>
  <si>
    <t>1198525721</t>
  </si>
  <si>
    <t>5.03</t>
  </si>
  <si>
    <t>Potrubní ventilátor do kruhového potrubí, d=150 mm, s AC motorem 200 m3/h, 215 Pa vč. montážních spon</t>
  </si>
  <si>
    <t>1602656520</t>
  </si>
  <si>
    <t>5.04</t>
  </si>
  <si>
    <t>Potrubní ventilátor do kruhového potrubí, d=100 mm, s EC motorem 80 m3/h, 250 Pa vč. montážních spon</t>
  </si>
  <si>
    <t>503377141</t>
  </si>
  <si>
    <t>5.05</t>
  </si>
  <si>
    <t>Uzavírací klapka kruhová, těsná, ovládání pomocí servopohonu (servopohon dod. MaR), hrdlo pro napojení na Spiro potrubí, pozink, list vybaven gumovým těsněním d = 150 mm</t>
  </si>
  <si>
    <t>-1187451711</t>
  </si>
  <si>
    <t>5.06</t>
  </si>
  <si>
    <t>Uzavírací klapka kruhová, těsná, ovládání pomocí servopohonu (servopohon dod. MaR), hrdlo pro napojení na Spiro potrubí, pozink, list vybaven gumovým těsněním d = 200 mm</t>
  </si>
  <si>
    <t>2080245396</t>
  </si>
  <si>
    <t>5.07</t>
  </si>
  <si>
    <t>1426426359</t>
  </si>
  <si>
    <t>5.08</t>
  </si>
  <si>
    <t>-2127209725</t>
  </si>
  <si>
    <t>5.09</t>
  </si>
  <si>
    <t>1307183176</t>
  </si>
  <si>
    <t>5.10</t>
  </si>
  <si>
    <t xml:space="preserve">Filtrační kazeta G4, d=200 mm,  včetně filtrační vložky G4  - včetně tlakového snímače 20 - 200 Pa</t>
  </si>
  <si>
    <t>110766658</t>
  </si>
  <si>
    <t>5.11</t>
  </si>
  <si>
    <t xml:space="preserve">Filtrační kazeta G4, d=150 mm,  včetně filtrační vložky G4  - včetně tlakového snímače 20 - 200 Pa</t>
  </si>
  <si>
    <t>416487036</t>
  </si>
  <si>
    <t>5.12</t>
  </si>
  <si>
    <t>-1434211072</t>
  </si>
  <si>
    <t>5.13</t>
  </si>
  <si>
    <t xml:space="preserve">Filtrační kazeta G4, d=100 mm,  včetně filtrační vložky G4  - včetně tlakového snímače 20 - 200 Pa</t>
  </si>
  <si>
    <t>1487097349</t>
  </si>
  <si>
    <t>5.14</t>
  </si>
  <si>
    <t>1788671668</t>
  </si>
  <si>
    <t>5.15</t>
  </si>
  <si>
    <t>Zpětná klapka, násuvná, těsná, ocelová, d = 100 mm</t>
  </si>
  <si>
    <t>1316913218</t>
  </si>
  <si>
    <t>5.16</t>
  </si>
  <si>
    <t>Tlumič hluku, kruhový, bez jádra, d = 200 mm, délka 1,5 m</t>
  </si>
  <si>
    <t>1335038923</t>
  </si>
  <si>
    <t>5.17</t>
  </si>
  <si>
    <t>Vyústka do kruhového potrubí. S nastavitelnými lamelami, regulace R1 - protiběžné listy, jednořadá, pozinkované provedení. Rozměr 625 x 85 mm</t>
  </si>
  <si>
    <t>-129996871</t>
  </si>
  <si>
    <t>5.18</t>
  </si>
  <si>
    <t>Talířový ventil, odvodní, plastový, barva bílá, včetně montážního kroužku s těsněním, připevnění na Spiro potrubí, d = 160 mm</t>
  </si>
  <si>
    <t>1299857846</t>
  </si>
  <si>
    <t>5.19</t>
  </si>
  <si>
    <t>Výfukový kus, síto s oky, ocelové, d = 250 mm</t>
  </si>
  <si>
    <t>892044133</t>
  </si>
  <si>
    <t>5.20</t>
  </si>
  <si>
    <t>Kruhová protidešťová žaluzie se sítem, d = 150 mm, ocelová</t>
  </si>
  <si>
    <t>763492679</t>
  </si>
  <si>
    <t>5.21</t>
  </si>
  <si>
    <t>-1413125457</t>
  </si>
  <si>
    <t>5.22</t>
  </si>
  <si>
    <t xml:space="preserve">Kruhové spiro potrubí:  * d=125 mm, včetně 15 % tvarovek</t>
  </si>
  <si>
    <t>-847045035</t>
  </si>
  <si>
    <t>5.23</t>
  </si>
  <si>
    <t xml:space="preserve">Kruhové spiro potrubí:  * d=150 mm, včetně 15 % tvarovek</t>
  </si>
  <si>
    <t>1835190046</t>
  </si>
  <si>
    <t>5.24</t>
  </si>
  <si>
    <t xml:space="preserve">Kruhové spiro potrubí:  * d=160 mm, včetně 50 % tvarovek</t>
  </si>
  <si>
    <t>282274892</t>
  </si>
  <si>
    <t>5.25</t>
  </si>
  <si>
    <t xml:space="preserve">Kruhové spiro potrubí:  * d=200 mm, včetně 15 % tvarovek</t>
  </si>
  <si>
    <t>-1091526354</t>
  </si>
  <si>
    <t>5.26</t>
  </si>
  <si>
    <t xml:space="preserve">Kruhové spiro potrubí:  * d=250 mm, včetně 100 % tvarovek</t>
  </si>
  <si>
    <t>2124182808</t>
  </si>
  <si>
    <t>5.27</t>
  </si>
  <si>
    <t>Ohebná Al. laminátová hadice s tepelnou a hlukovou izolací - minerální vaty tl. 25 mm, 16 kg/m3, parozábrana, zesílená d = 100 mm</t>
  </si>
  <si>
    <t>702715966</t>
  </si>
  <si>
    <t>5.28</t>
  </si>
  <si>
    <t>414329400</t>
  </si>
  <si>
    <t>5.29</t>
  </si>
  <si>
    <t>-543454735</t>
  </si>
  <si>
    <t>5.30</t>
  </si>
  <si>
    <t>Ohebná Al. laminátová hadice s tepelnou a hlukovou izolací - minerální vaty tl. 25 mm, 16 kg/m3, parozábrana, zesílená d = 200 mm</t>
  </si>
  <si>
    <t>547201859</t>
  </si>
  <si>
    <t>5.31</t>
  </si>
  <si>
    <t>1661901027</t>
  </si>
  <si>
    <t>5.32</t>
  </si>
  <si>
    <t>-1620587694</t>
  </si>
  <si>
    <t>5.33</t>
  </si>
  <si>
    <t>-1861757686</t>
  </si>
  <si>
    <t>5.34</t>
  </si>
  <si>
    <t>-2062547419</t>
  </si>
  <si>
    <t>VZT06</t>
  </si>
  <si>
    <t>Zařízení č. 6 – Odvětrání výtahové šachty</t>
  </si>
  <si>
    <t>6.01</t>
  </si>
  <si>
    <t>Krycí mřížka, z tahokovu, oka, ocelová, 160 x 160 mm</t>
  </si>
  <si>
    <t>-1734570734</t>
  </si>
  <si>
    <t>6.02</t>
  </si>
  <si>
    <t>Kruhová protidešťová žaluzie se sítem, d = 160 mm, ocelová</t>
  </si>
  <si>
    <t>-871738071</t>
  </si>
  <si>
    <t>6.03</t>
  </si>
  <si>
    <t>1454966687</t>
  </si>
  <si>
    <t>6.04</t>
  </si>
  <si>
    <t>423442304</t>
  </si>
  <si>
    <t>6.05</t>
  </si>
  <si>
    <t>-2088918918</t>
  </si>
  <si>
    <t>6.06</t>
  </si>
  <si>
    <t>Požární izolace pro vzduchotechnické potrubí, typ B, požární odolnost EI 60 vč. provedení požárních ucpávek</t>
  </si>
  <si>
    <t>-371659966</t>
  </si>
  <si>
    <t>6.07</t>
  </si>
  <si>
    <t>-212274575</t>
  </si>
  <si>
    <t>VZT07</t>
  </si>
  <si>
    <t>6.1</t>
  </si>
  <si>
    <t>Dodavatelská dokumentace</t>
  </si>
  <si>
    <t>1756029860</t>
  </si>
  <si>
    <t>6.2</t>
  </si>
  <si>
    <t>Dokumentace skutečného provedení</t>
  </si>
  <si>
    <t>737059455</t>
  </si>
  <si>
    <t>6.3</t>
  </si>
  <si>
    <t>Koordinace s ostatními profesemi, využití jeřábu stavby pro dopravu zařízení</t>
  </si>
  <si>
    <t>-839532148</t>
  </si>
  <si>
    <t>6.4</t>
  </si>
  <si>
    <t>Lešení, zdvihové mechanismy, pomocné konstrukce</t>
  </si>
  <si>
    <t>1976269888</t>
  </si>
  <si>
    <t>6.5</t>
  </si>
  <si>
    <t>Ostatní dokumentace, zaregulování, uvedení do provozu</t>
  </si>
  <si>
    <t>-360183485</t>
  </si>
  <si>
    <t>So01.4d - Měření a regulace</t>
  </si>
  <si>
    <t xml:space="preserve">    MaR01 - Rozvaděč MR 1</t>
  </si>
  <si>
    <t xml:space="preserve">    MaR02 - Rozvaděč MR 2</t>
  </si>
  <si>
    <t xml:space="preserve">    MaR03 - Montážní materiál</t>
  </si>
  <si>
    <t xml:space="preserve">    MaR04 - Řídicí systém</t>
  </si>
  <si>
    <t xml:space="preserve">    MaR05 - Kabeláž + kabel. trasy</t>
  </si>
  <si>
    <t xml:space="preserve">    MaR06 - Montážní práce</t>
  </si>
  <si>
    <t xml:space="preserve">    MaR07 - Hodinové zúčtovací sazby</t>
  </si>
  <si>
    <t>MaR01</t>
  </si>
  <si>
    <t>Rozvaděč MR 1</t>
  </si>
  <si>
    <t>K001</t>
  </si>
  <si>
    <t>Nastěnný rozvaděč 800x1000x300, oceloplechový, včetně montážního panelu</t>
  </si>
  <si>
    <t>1439603546</t>
  </si>
  <si>
    <t>K002</t>
  </si>
  <si>
    <t>Náplň rozvaděče (hl. jistič, jističe, stykače,přepěťová ochrana, signálky, relé, ŘS apod.)</t>
  </si>
  <si>
    <t>-1556514742</t>
  </si>
  <si>
    <t>K003</t>
  </si>
  <si>
    <t>Montáž a zapojení přístrojů v rozvaděči - dle náplně</t>
  </si>
  <si>
    <t>-1855181121</t>
  </si>
  <si>
    <t>K004</t>
  </si>
  <si>
    <t>Komplexní zkoušky a měření v rozvaděči ( 1x kusová zkouška )</t>
  </si>
  <si>
    <t>1548887754</t>
  </si>
  <si>
    <t>K005</t>
  </si>
  <si>
    <t>Ostatní náplň rozvaděče dle zvyklostí výrobce ( spojovací materiál, lanka,žlaby,popisky atd.)</t>
  </si>
  <si>
    <t>1166109815</t>
  </si>
  <si>
    <t>MaR02</t>
  </si>
  <si>
    <t>Rozvaděč MR 2</t>
  </si>
  <si>
    <t>-413976926</t>
  </si>
  <si>
    <t>K006</t>
  </si>
  <si>
    <t>1870052279</t>
  </si>
  <si>
    <t>K007</t>
  </si>
  <si>
    <t>-894992361</t>
  </si>
  <si>
    <t>1073938402</t>
  </si>
  <si>
    <t>K008</t>
  </si>
  <si>
    <t>548043033</t>
  </si>
  <si>
    <t>MaR03</t>
  </si>
  <si>
    <t>Montážní materiál</t>
  </si>
  <si>
    <t>K009</t>
  </si>
  <si>
    <t>Kombinovaný snímač vlhkosti (0..10V) a teploty (0..10V) venkovní, 10..95% rv, 0...50°C, IP 65</t>
  </si>
  <si>
    <t>2138471801</t>
  </si>
  <si>
    <t>K010</t>
  </si>
  <si>
    <t>Kombinovaný snímač vlhkosti (0..10V) a teploty (0..10V) do VZT kanálu, 10..95% rv, 0...50°C, IP 65</t>
  </si>
  <si>
    <t>-1922950660</t>
  </si>
  <si>
    <t>K011</t>
  </si>
  <si>
    <t>Snímač teploty, Ni 1000/6180 - prostorový</t>
  </si>
  <si>
    <t>1743533619</t>
  </si>
  <si>
    <t>K012</t>
  </si>
  <si>
    <t>Snímač teploty, Ni1000/6180 - do VZT, l=240 mm, s přírubou</t>
  </si>
  <si>
    <t>-1016089113</t>
  </si>
  <si>
    <t>K013</t>
  </si>
  <si>
    <t>Snímač teploty - s kabelem, Ni1000/6180 (do podlahy)</t>
  </si>
  <si>
    <t>-1927074579</t>
  </si>
  <si>
    <t>K014</t>
  </si>
  <si>
    <t>Čidlo diferenčního tlaku pro vzduch, 0…10 V, -50…+50 / -100…+100 / 0…100 Pa, lineární char.</t>
  </si>
  <si>
    <t>-1289580466</t>
  </si>
  <si>
    <t>K015</t>
  </si>
  <si>
    <t>Čidlo CO2 kanálové, výstup 0-10V, 0...2000 / 0...5000 ppm</t>
  </si>
  <si>
    <t>-885121152</t>
  </si>
  <si>
    <t>K016</t>
  </si>
  <si>
    <t>Meteostanice</t>
  </si>
  <si>
    <t>-1323795791</t>
  </si>
  <si>
    <t>K017</t>
  </si>
  <si>
    <t>Sonda pro hlídač hladiny</t>
  </si>
  <si>
    <t>-415067547</t>
  </si>
  <si>
    <t>K018</t>
  </si>
  <si>
    <t>Ústředna pro hlídač hladiny</t>
  </si>
  <si>
    <t>153449961</t>
  </si>
  <si>
    <t>K019</t>
  </si>
  <si>
    <t>Dif. manostat vzduch., 50-500 Pa</t>
  </si>
  <si>
    <t>-779856519</t>
  </si>
  <si>
    <t>K020</t>
  </si>
  <si>
    <t>Klapkový servopohon s hav. funkci, 24V; 0-10V</t>
  </si>
  <si>
    <t>156393941</t>
  </si>
  <si>
    <t>K021</t>
  </si>
  <si>
    <t>Klapkový servopohon s hav. funkci, 24V; 2P</t>
  </si>
  <si>
    <t>-774631918</t>
  </si>
  <si>
    <t>K022</t>
  </si>
  <si>
    <t>Klapkový servopohon, 24V; 2P</t>
  </si>
  <si>
    <t>1197609284</t>
  </si>
  <si>
    <t>K023</t>
  </si>
  <si>
    <t>Klapkový servopohon , 24V; 0-10V</t>
  </si>
  <si>
    <t>-163863590</t>
  </si>
  <si>
    <t>K024</t>
  </si>
  <si>
    <t>Ovládač v krabici se signalizaci (pro světlíky, VZT)</t>
  </si>
  <si>
    <t>-945235010</t>
  </si>
  <si>
    <t>K025</t>
  </si>
  <si>
    <t>Prostorový termostat s korekcí, RS485, v designu vypínačů a zásuvek, integrovaný do vícerámečku</t>
  </si>
  <si>
    <t>-267669239</t>
  </si>
  <si>
    <t>MaR04</t>
  </si>
  <si>
    <t>Řídicí systém</t>
  </si>
  <si>
    <t>K026</t>
  </si>
  <si>
    <t>Kompakt. DDC říd. stanice - 8DI, 8DO, 8AI, 4AO, RS232, RS485, Ethernet, displej 122x32 b., kláv., webserver</t>
  </si>
  <si>
    <t>-603781319</t>
  </si>
  <si>
    <t>K027</t>
  </si>
  <si>
    <t>Rozšiřující modul univerzální - 8AI/8AO</t>
  </si>
  <si>
    <t>-1963871777</t>
  </si>
  <si>
    <t>K028</t>
  </si>
  <si>
    <t>Rozšiřující modul univerzální - 8AI/8DO</t>
  </si>
  <si>
    <t>-636876290</t>
  </si>
  <si>
    <t>K029</t>
  </si>
  <si>
    <t>Napájecí zdroj 24Vdc, 5A,</t>
  </si>
  <si>
    <t>-594900030</t>
  </si>
  <si>
    <t>K030</t>
  </si>
  <si>
    <t>Switch, 5× port, 10 Mbps, na DIN lištu, 24V, DC</t>
  </si>
  <si>
    <t>1713818983</t>
  </si>
  <si>
    <t>K031</t>
  </si>
  <si>
    <t>SW za jeden datový bod</t>
  </si>
  <si>
    <t>1940086880</t>
  </si>
  <si>
    <t>K032</t>
  </si>
  <si>
    <t>SW pro webserver</t>
  </si>
  <si>
    <t>-464936513</t>
  </si>
  <si>
    <t>K033</t>
  </si>
  <si>
    <t>SW operátorského panelu</t>
  </si>
  <si>
    <t>1324391986</t>
  </si>
  <si>
    <t>K034</t>
  </si>
  <si>
    <t>GSM modem</t>
  </si>
  <si>
    <t>-300009543</t>
  </si>
  <si>
    <t>K035</t>
  </si>
  <si>
    <t>Magnetická anténa</t>
  </si>
  <si>
    <t>-1931790501</t>
  </si>
  <si>
    <t>K036</t>
  </si>
  <si>
    <t>Test 1:1</t>
  </si>
  <si>
    <t>db</t>
  </si>
  <si>
    <t>2039315705</t>
  </si>
  <si>
    <t>K037</t>
  </si>
  <si>
    <t>Parametrizace dat. bodů komunikace MODBUS</t>
  </si>
  <si>
    <t>-1224613417</t>
  </si>
  <si>
    <t>MaR05</t>
  </si>
  <si>
    <t>Kabeláž + kabel. trasy</t>
  </si>
  <si>
    <t>K038</t>
  </si>
  <si>
    <t>Kabel PVC stíněný pro MaR JYTY-O 2x1</t>
  </si>
  <si>
    <t>-268943626</t>
  </si>
  <si>
    <t>K039</t>
  </si>
  <si>
    <t>Kabel PVC stíněný pro MaR JYTY-O 3x1</t>
  </si>
  <si>
    <t>-1420359549</t>
  </si>
  <si>
    <t>K040</t>
  </si>
  <si>
    <t>Kabel PVC stíněný pro MaR JYTY-O 4x1</t>
  </si>
  <si>
    <t>615296721</t>
  </si>
  <si>
    <t>K041</t>
  </si>
  <si>
    <t>Kabel PVC stíněný J-Y(ST)-Y 2x2x0,8</t>
  </si>
  <si>
    <t>1373207441</t>
  </si>
  <si>
    <t>K042</t>
  </si>
  <si>
    <t>UTP cat 7 4x2x0,5</t>
  </si>
  <si>
    <t>1513194515</t>
  </si>
  <si>
    <t>K043</t>
  </si>
  <si>
    <t>Kabel PVC silový CYKY-O 2x1,5</t>
  </si>
  <si>
    <t>-103640003</t>
  </si>
  <si>
    <t>K044</t>
  </si>
  <si>
    <t>Kabel PVC silový CYKY-J 3x1,5</t>
  </si>
  <si>
    <t>-1379583470</t>
  </si>
  <si>
    <t>K045</t>
  </si>
  <si>
    <t>Kabel PVC silový CYKY-J 3x6</t>
  </si>
  <si>
    <t>-1181911907</t>
  </si>
  <si>
    <t>K046</t>
  </si>
  <si>
    <t>Kabel PVC silový CYKY-J 4x1,5</t>
  </si>
  <si>
    <t>1555191010</t>
  </si>
  <si>
    <t>K047</t>
  </si>
  <si>
    <t>CY 6</t>
  </si>
  <si>
    <t>1260008958</t>
  </si>
  <si>
    <t>K048</t>
  </si>
  <si>
    <t>Žlab kabelový drátěný 100/50</t>
  </si>
  <si>
    <t>339580463</t>
  </si>
  <si>
    <t>K049</t>
  </si>
  <si>
    <t>Žlab kabelový drátěný 50/50</t>
  </si>
  <si>
    <t>-73510571</t>
  </si>
  <si>
    <t>K050</t>
  </si>
  <si>
    <t>Oceloplechový žlab 62/50/1,25 + víko (2 m)</t>
  </si>
  <si>
    <t>1176303779</t>
  </si>
  <si>
    <t>K051</t>
  </si>
  <si>
    <t>Nosník drátěného žlabu 100 mm</t>
  </si>
  <si>
    <t>1412981496</t>
  </si>
  <si>
    <t>K052</t>
  </si>
  <si>
    <t>Nosník drátěného žlabu 50 mm</t>
  </si>
  <si>
    <t>-753026306</t>
  </si>
  <si>
    <t>K053</t>
  </si>
  <si>
    <t>Přepážka žlabu 50</t>
  </si>
  <si>
    <t>-1365178561</t>
  </si>
  <si>
    <t>K054</t>
  </si>
  <si>
    <t>Spojka žlabu</t>
  </si>
  <si>
    <t>1432870045</t>
  </si>
  <si>
    <t>K055</t>
  </si>
  <si>
    <t>Spojka žlabu uzemňovací</t>
  </si>
  <si>
    <t>263589949</t>
  </si>
  <si>
    <t>K056</t>
  </si>
  <si>
    <t>Spojovací sada (šroub, matka, podložka)</t>
  </si>
  <si>
    <t>sada</t>
  </si>
  <si>
    <t>744437657</t>
  </si>
  <si>
    <t>K057</t>
  </si>
  <si>
    <t xml:space="preserve">Elektroinstalační trubka ohebná  D32</t>
  </si>
  <si>
    <t>-2094363604</t>
  </si>
  <si>
    <t>K058</t>
  </si>
  <si>
    <t>Elektroinst. trubka plastová tuhá D40mm, vč. držáků a koncovek</t>
  </si>
  <si>
    <t>1938315063</t>
  </si>
  <si>
    <t>K059</t>
  </si>
  <si>
    <t>Ocel. nosné konstr. do 5kg</t>
  </si>
  <si>
    <t>1566585477</t>
  </si>
  <si>
    <t>K060</t>
  </si>
  <si>
    <t>Instalační rozbočovací krabice</t>
  </si>
  <si>
    <t>668587219</t>
  </si>
  <si>
    <t>K061</t>
  </si>
  <si>
    <t>Servisní vypínač 3f, 10A</t>
  </si>
  <si>
    <t>819934378</t>
  </si>
  <si>
    <t>K062</t>
  </si>
  <si>
    <t>Pomocný montážní materiál</t>
  </si>
  <si>
    <t>-559137203</t>
  </si>
  <si>
    <t>MaR06</t>
  </si>
  <si>
    <t>Montážní práce</t>
  </si>
  <si>
    <t>K063</t>
  </si>
  <si>
    <t>Mt. teplotní/vlhkostního čidla</t>
  </si>
  <si>
    <t>-783819373</t>
  </si>
  <si>
    <t>K064</t>
  </si>
  <si>
    <t>Mt. teplotní čidla</t>
  </si>
  <si>
    <t>-1031946730</t>
  </si>
  <si>
    <t>K065</t>
  </si>
  <si>
    <t>Mt. čidla dif. tlaku</t>
  </si>
  <si>
    <t>-873104386</t>
  </si>
  <si>
    <t>K066</t>
  </si>
  <si>
    <t>Mt. nanostatu dif. tlaku</t>
  </si>
  <si>
    <t>-1450672704</t>
  </si>
  <si>
    <t>K067</t>
  </si>
  <si>
    <t>Mt. detektorů koncentrace CO</t>
  </si>
  <si>
    <t>2010772977</t>
  </si>
  <si>
    <t>K068</t>
  </si>
  <si>
    <t>Mt. snímače hladiny</t>
  </si>
  <si>
    <t>-1907434268</t>
  </si>
  <si>
    <t>K069</t>
  </si>
  <si>
    <t>Mt. meteostanice</t>
  </si>
  <si>
    <t>-823079913</t>
  </si>
  <si>
    <t>K070</t>
  </si>
  <si>
    <t>Mt. klapkový servopohon, 24V</t>
  </si>
  <si>
    <t>-2111220375</t>
  </si>
  <si>
    <t>K071</t>
  </si>
  <si>
    <t>Mt. ovládače</t>
  </si>
  <si>
    <t>-383608577</t>
  </si>
  <si>
    <t>K072</t>
  </si>
  <si>
    <t>Mt. prostorový termostat</t>
  </si>
  <si>
    <t>390353745</t>
  </si>
  <si>
    <t>K073</t>
  </si>
  <si>
    <t xml:space="preserve">Kabel JYTY  - volně</t>
  </si>
  <si>
    <t>-1516677721</t>
  </si>
  <si>
    <t>K074</t>
  </si>
  <si>
    <t xml:space="preserve">Kabel CYKY  - volně</t>
  </si>
  <si>
    <t>-379366371</t>
  </si>
  <si>
    <t>K075</t>
  </si>
  <si>
    <t>Uzemnění</t>
  </si>
  <si>
    <t>1320115412</t>
  </si>
  <si>
    <t>K076</t>
  </si>
  <si>
    <t>Žlab ocel.</t>
  </si>
  <si>
    <t>-2051771566</t>
  </si>
  <si>
    <t>K077</t>
  </si>
  <si>
    <t>Elektroinstalační trubka</t>
  </si>
  <si>
    <t>-1892512664</t>
  </si>
  <si>
    <t>K078</t>
  </si>
  <si>
    <t>Připojení el. zařízení dodávaných ostatními profesemi (čerpadla, motory VZT apod.)</t>
  </si>
  <si>
    <t>-598237778</t>
  </si>
  <si>
    <t>K079</t>
  </si>
  <si>
    <t>Pomocný montážní práce</t>
  </si>
  <si>
    <t>-1232047055</t>
  </si>
  <si>
    <t>MaR07</t>
  </si>
  <si>
    <t>Hodinové zúčtovací sazby</t>
  </si>
  <si>
    <t>K080</t>
  </si>
  <si>
    <t>Výrobní dokumentace</t>
  </si>
  <si>
    <t>1996384720</t>
  </si>
  <si>
    <t>K081</t>
  </si>
  <si>
    <t>Oživení systému MaR (HW, prvky měření, akční členy)</t>
  </si>
  <si>
    <t>-2140206249</t>
  </si>
  <si>
    <t>K082</t>
  </si>
  <si>
    <t>Doprava a přesun osob a materiálu v době zakázky</t>
  </si>
  <si>
    <t>-1464917056</t>
  </si>
  <si>
    <t>K083</t>
  </si>
  <si>
    <t>Přesun materiálu v místě stavby</t>
  </si>
  <si>
    <t>-534769927</t>
  </si>
  <si>
    <t>K084</t>
  </si>
  <si>
    <t>Zaučeni obsluhy včetně vyhotovení návodu</t>
  </si>
  <si>
    <t>-64859024</t>
  </si>
  <si>
    <t>K085</t>
  </si>
  <si>
    <t>Příprava ke komplexní zkoušce</t>
  </si>
  <si>
    <t>hod.</t>
  </si>
  <si>
    <t>937527076</t>
  </si>
  <si>
    <t>K086</t>
  </si>
  <si>
    <t>Koordinace s ostatními profesemi</t>
  </si>
  <si>
    <t>298425763</t>
  </si>
  <si>
    <t>K087</t>
  </si>
  <si>
    <t>Pomocné stavební práce (drážky, vrtání děr)</t>
  </si>
  <si>
    <t>-91895172</t>
  </si>
  <si>
    <t>K088</t>
  </si>
  <si>
    <t>Zkušební provoz</t>
  </si>
  <si>
    <t>-560602882</t>
  </si>
  <si>
    <t>K089</t>
  </si>
  <si>
    <t>Zřízení staveniště vlastní zařízení staveniště (vč. jeho vybudování, udržování, odstranění, zabezpečení a případné ostrahy),</t>
  </si>
  <si>
    <t>-1537966638</t>
  </si>
  <si>
    <t>K090</t>
  </si>
  <si>
    <t xml:space="preserve">Spolupráce  montáže s revizním technikem</t>
  </si>
  <si>
    <t>-1375063437</t>
  </si>
  <si>
    <t>K091</t>
  </si>
  <si>
    <t>Revizní technik</t>
  </si>
  <si>
    <t>1676716998</t>
  </si>
  <si>
    <t>K092</t>
  </si>
  <si>
    <t>1775119646</t>
  </si>
  <si>
    <t>K093</t>
  </si>
  <si>
    <t xml:space="preserve">Předávací dokumentace náklady na vyhotovení 2 paré v tištěné podobě (+ na CD/DVD , atesty , návody,  …..)</t>
  </si>
  <si>
    <t>-1987517767</t>
  </si>
  <si>
    <t>SO01.4e - Zařízení zdravotně technických instalací</t>
  </si>
  <si>
    <t>713 - Izolace tepelné</t>
  </si>
  <si>
    <t>721 - Vnitřní kanalizace</t>
  </si>
  <si>
    <t>722 - Vnitřní vodovod</t>
  </si>
  <si>
    <t>725 - Zařizovací předměty</t>
  </si>
  <si>
    <t>767 - Konstrukce zámečnické</t>
  </si>
  <si>
    <t>139700010RAA</t>
  </si>
  <si>
    <t>Vykopávka v uzavřeném prostoru v hornině 1-4 vynesení výkopku</t>
  </si>
  <si>
    <t>RTS 22/ II</t>
  </si>
  <si>
    <t>"potrubí v zemi" (11,48*1,46*0,8)+(4,7*0,46*0,5)+(0,77+0,63+0,98+0,82+0,47)*0,38*0,5+(9,47*1,4*0,8) +(0,73*1,25*0,7)+(5,55*1,2*0,7)+(4,68*0,7*0,6)</t>
  </si>
  <si>
    <t>(3,28*0,74*0,6)+(0,42*0,75*0,6)</t>
  </si>
  <si>
    <t>"vodovod" ( 22,5*0,5*0,6)</t>
  </si>
  <si>
    <t>"potrubí v zemi vně objektu" (5,76*2,2*0,9+24,37*1,5*0,9+3,3*1,38*0,9 + 1,7*0,88*0,8+ 0,91*0,95 *0,8)</t>
  </si>
  <si>
    <t>"vodovod" (18,5*1,35*0,9)</t>
  </si>
  <si>
    <t>151101101R00</t>
  </si>
  <si>
    <t>(5,76*2,2 + 24,37*1,5 + 3,3*1,38 +18,5*1,35 +11,48*1,46 +9,47*1,4 )*2</t>
  </si>
  <si>
    <t>151101111R00</t>
  </si>
  <si>
    <t>161101101R00</t>
  </si>
  <si>
    <t>Svislé přemístění výkopku z hor.1-4 do 2,5 m</t>
  </si>
  <si>
    <t>"Odkaz na mn. položky pořadí 1+2 :" 114,2238</t>
  </si>
  <si>
    <t>162301101R00</t>
  </si>
  <si>
    <t>Vodorovné přemístění výkopku z hor.1-4 do 500 m</t>
  </si>
  <si>
    <t xml:space="preserve">odvoz na meziskládku : </t>
  </si>
  <si>
    <t xml:space="preserve">"pol 1+2"  114,2238</t>
  </si>
  <si>
    <t>"zpět na zásyp viz pol 10" 68,45310</t>
  </si>
  <si>
    <t>162701105R00</t>
  </si>
  <si>
    <t>"Odkaz na mn. položky pořadí 11+15" (36,5069+9,2638)</t>
  </si>
  <si>
    <t>167101101R00</t>
  </si>
  <si>
    <t>Nakládání výkopku z hor. 1 ÷ 4 do 100 m3</t>
  </si>
  <si>
    <t>"pro zásyp- viz poln 10:" 68,45310</t>
  </si>
  <si>
    <t>"Odvoz na skládku viz. Pol.8" 45,77070</t>
  </si>
  <si>
    <t>174101101R00</t>
  </si>
  <si>
    <t>"(výkop kanalizace+vody -lože-obsyp)-" (114,2238-36,5069-9,2638)</t>
  </si>
  <si>
    <t>175101101RT2</t>
  </si>
  <si>
    <t>"kanalizace" ((11,48*0,8)+(4,7*0,5)+(0,77+0,63+0,98+0,82+0,47)*0,5+(9,47*0,8) +(0,73*0,7)+(5,55*0,7)+(4,68*0,6)+(3,28*0,6)+(0,42*0,6))*0,425</t>
  </si>
  <si>
    <t>"vodovod" ( 22,5*0,6*0,33)</t>
  </si>
  <si>
    <t>"kanalizace" ((5,76*0,9+24,37*0,9+3,3*0,9 + 1,7*0,8+ 0,91 *0,8))*0,425</t>
  </si>
  <si>
    <t>" vodovod" (18,5*0,9*0,33)</t>
  </si>
  <si>
    <t>175101109R00</t>
  </si>
  <si>
    <t>199000002R00</t>
  </si>
  <si>
    <t>Rušení stávající nevyužité kanalizace- vyplnění cementopoílkovou směsí u ponechaného potrubí, případně demontáž u potrubí do hl 0,6 m pod podlahou) celkem max 45 m</t>
  </si>
  <si>
    <t>451573111R00</t>
  </si>
  <si>
    <t>Lože pod potrubí ze štěrkopísku do 63 mm</t>
  </si>
  <si>
    <t>712-01</t>
  </si>
  <si>
    <t>Tepelné izolace na vodovodním potrubí D20 mm tl. izolace 9,0 mm- návleková</t>
  </si>
  <si>
    <t>713-03</t>
  </si>
  <si>
    <t>Tepelné izolace na vodovodním potrubí D26 mm tl. izolace 9,0 mm- návleková</t>
  </si>
  <si>
    <t>713-04</t>
  </si>
  <si>
    <t>Tepelné izolace na vodovodním potrubí D26 mm tl. izolace 20,0 mm- návleková</t>
  </si>
  <si>
    <t>713-05</t>
  </si>
  <si>
    <t>Tepelné izolace na vodovodním potrubí D26 mm tl. izolace 25,0 mm</t>
  </si>
  <si>
    <t>713-06</t>
  </si>
  <si>
    <t>Tepelná izolace na vodovodním potrubí D32 mm, tl. izolace 6,0 mm</t>
  </si>
  <si>
    <t>713-06.1</t>
  </si>
  <si>
    <t>Tepelná izolace na vodovodním potrubí D32 mm, tl. izolace 10,0 mm</t>
  </si>
  <si>
    <t>713-06.2</t>
  </si>
  <si>
    <t>Tepelná izolace na vodovodním potrubí D32 mm, tl. izolace 20,0 mm</t>
  </si>
  <si>
    <t>998713203R00</t>
  </si>
  <si>
    <t>Přesun hmot pro izolace tepelné, výšky do 12 m</t>
  </si>
  <si>
    <t>%</t>
  </si>
  <si>
    <t>721</t>
  </si>
  <si>
    <t>Vnitřní kanalizace</t>
  </si>
  <si>
    <t>721176114R00</t>
  </si>
  <si>
    <t>Potrubí HT odpadní svislé, D 75 x 1,9 mm</t>
  </si>
  <si>
    <t>Poznámka k položce:_x000d_
včetně tvarovek, objímek. Bez zednických výpomocí</t>
  </si>
  <si>
    <t>721176115R00</t>
  </si>
  <si>
    <t>Potrubí HT odpadní svislé, D 110 x 2,7 mm</t>
  </si>
  <si>
    <t>721176102R00</t>
  </si>
  <si>
    <t>Potrubí HT připojovací vnější průměr D 40 mm, tloušťka stěny 1,8 mm, DN 40</t>
  </si>
  <si>
    <t>Poznámka k položce:_x000d_
včetně tvarovek, objímek. Bez zednických výpomocí.</t>
  </si>
  <si>
    <t>721176103R00</t>
  </si>
  <si>
    <t>Potrubí HT připojovací, D 50 x 1,8 mm</t>
  </si>
  <si>
    <t>721176106R00</t>
  </si>
  <si>
    <t>Potrubí HT připojovací vnější průměr D 75 mm, tloušťka stěny 2,1 mm, DN 70</t>
  </si>
  <si>
    <t>721176105R00</t>
  </si>
  <si>
    <t>Potrubí HT připojovací vnější průměr D 110 mm, tloušťka stěny 2,7 mm, DN 100</t>
  </si>
  <si>
    <t>721176122R00</t>
  </si>
  <si>
    <t>Potrubí HT odpadní zavěšené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</si>
  <si>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</si>
  <si>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</si>
  <si>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</si>
  <si>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</si>
  <si>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</si>
  <si>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</si>
  <si>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</si>
  <si>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</si>
  <si>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</si>
  <si>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</si>
  <si>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</si>
  <si>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</si>
  <si>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721290112R00</t>
  </si>
  <si>
    <t>Zkouška těsnosti kanalizace vodou DN 200 mm</t>
  </si>
  <si>
    <t>721290123R00</t>
  </si>
  <si>
    <t>Zkouška těsnosti kanalizace kouřem DN 300 mm</t>
  </si>
  <si>
    <t>721-01</t>
  </si>
  <si>
    <t>Potrubí kovové odpadní od Ui2-nerez D40-D</t>
  </si>
  <si>
    <t>721-02</t>
  </si>
  <si>
    <t>Ventilační hlavice DN 100-D+M (TYP HABROVKA)</t>
  </si>
  <si>
    <t>721-03</t>
  </si>
  <si>
    <t>Přivětrávací ventil na potrubí DN 100 D+M( mžřížka součást ASŘ</t>
  </si>
  <si>
    <t>721-04</t>
  </si>
  <si>
    <t>Vpust DN 100, svislý odpad s nástavcem proti vysychání D+M</t>
  </si>
  <si>
    <t>721-07</t>
  </si>
  <si>
    <t>Zednická výpomoc ( drážky, prostupy)</t>
  </si>
  <si>
    <t>721-12</t>
  </si>
  <si>
    <t xml:space="preserve">Plastová revizní šachta na potrubí DN 150,, v. 0,9 m  s pachotěsným uzávěrem</t>
  </si>
  <si>
    <t>721-12.1</t>
  </si>
  <si>
    <t>Plastová revizní šachta na potrubí DN 150,v 1,0 . s litinovým poklopem 3 t- dešťová</t>
  </si>
  <si>
    <t>721-13</t>
  </si>
  <si>
    <t xml:space="preserve">Lapač splavenin DN 100  s litinovými pohledovými prvky-D+M</t>
  </si>
  <si>
    <t>721-15</t>
  </si>
  <si>
    <t>Kamerová prohlídka pro pokládce potrubí</t>
  </si>
  <si>
    <t>Poznámka k položce:_x000d_
potrubí v délce 80 m</t>
  </si>
  <si>
    <t>721-16</t>
  </si>
  <si>
    <t>Požární zabezpečení prostupu DN 100 D+M</t>
  </si>
  <si>
    <t>721-16.1</t>
  </si>
  <si>
    <t>Protokoly</t>
  </si>
  <si>
    <t>998721203R00</t>
  </si>
  <si>
    <t>Přesun hmot pro vnitřní kanalizaci, výšky do 12 m</t>
  </si>
  <si>
    <t>722</t>
  </si>
  <si>
    <t>Vnitřní vodovod</t>
  </si>
  <si>
    <t>722220111R00</t>
  </si>
  <si>
    <t>Nástěnka K 247, pro výtokový ventil G 1/2"</t>
  </si>
  <si>
    <t>722220121R00</t>
  </si>
  <si>
    <t>Nástěnka K 247, pro baterii G 1/2"</t>
  </si>
  <si>
    <t>pár</t>
  </si>
  <si>
    <t>722290226R00</t>
  </si>
  <si>
    <t>Zkouška tlaku potrubí plastového a závitového DN 50 mm</t>
  </si>
  <si>
    <t>722290234R00</t>
  </si>
  <si>
    <t>Proplach a dezinfekce vodovodního potrubí DN 80 mm</t>
  </si>
  <si>
    <t>722173242U00</t>
  </si>
  <si>
    <t>Potr vod plast vícvrst 20x2,3 mm lis</t>
  </si>
  <si>
    <t>Poznámka k položce:_x000d_
včetně tvarovek, bez tednických výpomocí</t>
  </si>
  <si>
    <t>722173243U00</t>
  </si>
  <si>
    <t>Potr vod plast vícvrst 26X3,0 mm lis</t>
  </si>
  <si>
    <t>722173244U00</t>
  </si>
  <si>
    <t>Potr vod plast vícvrst 32X3,0 mm lis</t>
  </si>
  <si>
    <t>722-01</t>
  </si>
  <si>
    <t>Potr vod z nereze D20 bez izolace</t>
  </si>
  <si>
    <t>Poznámka k položce:_x000d_
VŠECHNY ARMATURY BUDOU KOVOVÉ</t>
  </si>
  <si>
    <t>722-02</t>
  </si>
  <si>
    <t>Vodovodní potrubí vedené v chodbě objektu a ve dvoře , PE 100, SDR 11 RC D 32 mm-návin , včetně vodiče a folie u vedení ve dvoře D+M</t>
  </si>
  <si>
    <t>722-03</t>
  </si>
  <si>
    <t>Elektro TVAROVKA-odbočka 32/32 D+M</t>
  </si>
  <si>
    <t>722-04</t>
  </si>
  <si>
    <t>Uzavírací ventil G 1"-D+M</t>
  </si>
  <si>
    <t>722-05</t>
  </si>
  <si>
    <t>Uzavírací ventil G 1"s vypouštěním- D+M</t>
  </si>
  <si>
    <t>722-06</t>
  </si>
  <si>
    <t>Uzavírací ventil G 3/4"-D+M</t>
  </si>
  <si>
    <t>722-07</t>
  </si>
  <si>
    <t>Uzavírací ventil G 3/4"s vypouštěním- D+M</t>
  </si>
  <si>
    <t>722-08</t>
  </si>
  <si>
    <t>Uzavírací ventil G1/2"-D+M</t>
  </si>
  <si>
    <t>722-09</t>
  </si>
  <si>
    <t>Uzavírací ventil se ZK -1"</t>
  </si>
  <si>
    <t>722-10</t>
  </si>
  <si>
    <t>Uzavírací ventil se ZK -3/4"</t>
  </si>
  <si>
    <t>722-11</t>
  </si>
  <si>
    <t>Pojistný ventil - 0,6 MPa G 3/4"</t>
  </si>
  <si>
    <t>722-12</t>
  </si>
  <si>
    <t>Pojistný ventil - 0,6 MPa G 1/2"</t>
  </si>
  <si>
    <t>722-13</t>
  </si>
  <si>
    <t>Zpětný ventil G 1/2" -D+M</t>
  </si>
  <si>
    <t>722-14</t>
  </si>
  <si>
    <t>Zpětný ventil G 1" -D+M</t>
  </si>
  <si>
    <t>722-15</t>
  </si>
  <si>
    <t>Manometr na SV před vyvíječi páry-D+M</t>
  </si>
  <si>
    <t>722-16</t>
  </si>
  <si>
    <t xml:space="preserve">Filtr s  na potrubí G 1/2"-před vyvíječi-D+M</t>
  </si>
  <si>
    <t>722-17</t>
  </si>
  <si>
    <t>Filtr s automatickým proplachem 1" D+M</t>
  </si>
  <si>
    <t>722-18</t>
  </si>
  <si>
    <t>Filtr s automatickým proplachem 3/4" D+M</t>
  </si>
  <si>
    <t>722-19</t>
  </si>
  <si>
    <t>Vodoměr pro podružné měření na potrubí D20 pro SV s dálkovým odečtem MBUS-D+M-kavárna</t>
  </si>
  <si>
    <t>722-20</t>
  </si>
  <si>
    <t>Požární zabezpečení prostupu D+M</t>
  </si>
  <si>
    <t>722-21</t>
  </si>
  <si>
    <t>Fyzikální úpravna na potrubí 3/4" D+M</t>
  </si>
  <si>
    <t>722-22</t>
  </si>
  <si>
    <t>Fyzikální úpravna na potrubí 1" D+M</t>
  </si>
  <si>
    <t>722-23</t>
  </si>
  <si>
    <t>Fyzikální úpravna na potrubí 1/2" D+M</t>
  </si>
  <si>
    <t>722-24</t>
  </si>
  <si>
    <t>Zednická výpomoc( drážky, prostupy)</t>
  </si>
  <si>
    <t>722-25</t>
  </si>
  <si>
    <t>Konzoly pro uchycení podružného měření D+M</t>
  </si>
  <si>
    <t>722-26</t>
  </si>
  <si>
    <t>998722203R00</t>
  </si>
  <si>
    <t>Přesun hmot pro vnitřní vodovod, chodba, dvůr</t>
  </si>
  <si>
    <t>725</t>
  </si>
  <si>
    <t>Zařizovací předměty</t>
  </si>
  <si>
    <t>725119213U00</t>
  </si>
  <si>
    <t>Mtž klozet mís a výlevky závěsných</t>
  </si>
  <si>
    <t>725119402</t>
  </si>
  <si>
    <t>Montáž předstěnových systémů klozety + výlevka</t>
  </si>
  <si>
    <t>725219201</t>
  </si>
  <si>
    <t>Montáž umyvadel,a nástěnných výlevek( dvě umyvadla součástí desky)</t>
  </si>
  <si>
    <t>725869101</t>
  </si>
  <si>
    <t xml:space="preserve">Montáž uzávěrek zápach.umyvadlových  a pro závěsnou výlevku</t>
  </si>
  <si>
    <t>725-00</t>
  </si>
  <si>
    <t xml:space="preserve">Závěsný systém pro WC  - D</t>
  </si>
  <si>
    <t>725-01</t>
  </si>
  <si>
    <t xml:space="preserve">Závěsný systém pro WC  imobilní -D</t>
  </si>
  <si>
    <t>725-02</t>
  </si>
  <si>
    <t xml:space="preserve">Ovládací tlačítko pro WC a výlevku   -D+M (dle PD)</t>
  </si>
  <si>
    <t>725-03</t>
  </si>
  <si>
    <t>Oddálené splachování + krycí deska (dle PD)</t>
  </si>
  <si>
    <t>725-04</t>
  </si>
  <si>
    <t>Závěsný systém pro pisoár</t>
  </si>
  <si>
    <t>725-05</t>
  </si>
  <si>
    <t xml:space="preserve">Baterie umyvadlová  stojánková, vč. připojovacích pancéřovaných hadiček  U1+U3 (dle PD)</t>
  </si>
  <si>
    <t>725-06</t>
  </si>
  <si>
    <t xml:space="preserve">Baterie umyvadlová  stojánková  vč. připojovacích pancéřovaných hadiček  Ui D+M (dle PD)</t>
  </si>
  <si>
    <t>725-07</t>
  </si>
  <si>
    <t xml:space="preserve">Baterie umyvadlová  stojánková senzorová s integrovaným  osoušečem D+M (dle PD)</t>
  </si>
  <si>
    <t>725-08</t>
  </si>
  <si>
    <t>Baterie nástěnná pro výlevku-D+M (dle PD)</t>
  </si>
  <si>
    <t>725-09</t>
  </si>
  <si>
    <t>Umyvadlo s otvorem pro baterii U1-D (dle PD)</t>
  </si>
  <si>
    <t>725-10</t>
  </si>
  <si>
    <t>Umyvadlo imobilní Ui1 s otvorem pro baterii-D (dle PD)</t>
  </si>
  <si>
    <t>725-11</t>
  </si>
  <si>
    <t>Umyvadlo imobilní Ui2 s otvorem pro baterii-D (dle PD)</t>
  </si>
  <si>
    <t>725-12</t>
  </si>
  <si>
    <t>Umyvadlo s otvorem pro baterii U3-D (dle PD)</t>
  </si>
  <si>
    <t>725-13</t>
  </si>
  <si>
    <t xml:space="preserve">Sifon umyvadlový kov U1,U2,U3( u umyvadla  U1 ve 3.np použít nízký) -D (dle PD)</t>
  </si>
  <si>
    <t>725-14</t>
  </si>
  <si>
    <t>Sifon umyvadlový -kov- pro imobilní UI2 -D (dle PD)</t>
  </si>
  <si>
    <t>725-15</t>
  </si>
  <si>
    <t xml:space="preserve">Sifon podomítkový  s připojovací nerezovou soupravou Ui1 -D (dle PD)</t>
  </si>
  <si>
    <t>725-16</t>
  </si>
  <si>
    <t xml:space="preserve">Umyvadlová výpust  click clak  D+M</t>
  </si>
  <si>
    <t>725-17</t>
  </si>
  <si>
    <t xml:space="preserve">Klozet závěsný  vč. prkénka D W1 (dle PD)</t>
  </si>
  <si>
    <t>725-18</t>
  </si>
  <si>
    <t xml:space="preserve">Klozet závěsný  imobilní vč.prkénka-D Wi (dle PD)</t>
  </si>
  <si>
    <t>725-19</t>
  </si>
  <si>
    <t>Klozet se spodním odpadem.kombi vvč, prkénka D+M (dle PD)</t>
  </si>
  <si>
    <t>725-20</t>
  </si>
  <si>
    <t xml:space="preserve">Výlevka nástěnná s mřížkou-bílá  46x38 VÝ 2-D (dle PD)</t>
  </si>
  <si>
    <t>725-21</t>
  </si>
  <si>
    <t>Sifon k výlevce-bílý-D</t>
  </si>
  <si>
    <t>725-22</t>
  </si>
  <si>
    <t>Pisoár s automatickým splachovačem D+M (dle PD)</t>
  </si>
  <si>
    <t>725-23</t>
  </si>
  <si>
    <t xml:space="preserve">Napájecí zdroj pro pisoár  vč. konektoru D+M</t>
  </si>
  <si>
    <t>722-24.1</t>
  </si>
  <si>
    <t>Napájecí zdroj pro senzorové baterie</t>
  </si>
  <si>
    <t>725-25</t>
  </si>
  <si>
    <t>Rohový uzávěr 1/2" s filtrem D+M</t>
  </si>
  <si>
    <t>725-26</t>
  </si>
  <si>
    <t xml:space="preserve">Rohový uzávěr 1/2"  G 3/8" pro dřezy v kavýrně</t>
  </si>
  <si>
    <t>725-27</t>
  </si>
  <si>
    <t xml:space="preserve">Rohový uzávěr 1/2"  G 3/4" pro změkčovač</t>
  </si>
  <si>
    <t>725-28</t>
  </si>
  <si>
    <t>Výtok na vodu nezamrzající D+M</t>
  </si>
  <si>
    <t>725-29</t>
  </si>
  <si>
    <t xml:space="preserve">Nálevka s kuličkou nebo sifon pro napojení přepadů PV a filtrů  D+M</t>
  </si>
  <si>
    <t>725-30</t>
  </si>
  <si>
    <t>Kovový sifon s ochlazovací nádobkou pro ododení odpadu vyvíječů páry D+M</t>
  </si>
  <si>
    <t>725-31</t>
  </si>
  <si>
    <t xml:space="preserve">Kondenzační sifon s kuličkou horizontální  D+M</t>
  </si>
  <si>
    <t>725-32</t>
  </si>
  <si>
    <t>Průtokový ohřívač 4,5 kW, 230 V-D+M</t>
  </si>
  <si>
    <t>725-33</t>
  </si>
  <si>
    <t>Zásobníkový elektrický ohřívač TV 15 l-1,5 kw, 230 V-( velikost cca 360*360*342)D+M</t>
  </si>
  <si>
    <t>725-34</t>
  </si>
  <si>
    <t xml:space="preserve">Zásobníkový elektrický ohřívač TV 80  max výška 828 mml-2,0 kw, 230 V-D+M</t>
  </si>
  <si>
    <t>725-35</t>
  </si>
  <si>
    <t xml:space="preserve">Výlevka keramická závěsná s mřížkou  VÝ1-D (dle PD)</t>
  </si>
  <si>
    <t>998725203R00</t>
  </si>
  <si>
    <t>Přesun hmot pro zařizovací předměty, výšky do 12 m</t>
  </si>
  <si>
    <t>PC01</t>
  </si>
  <si>
    <t xml:space="preserve">Upevňovací materiál pro volně vedené potrubí  vodovodu a kanalizace</t>
  </si>
  <si>
    <t>998276101R00</t>
  </si>
  <si>
    <t>SO01.4f - Zařízení silnoproudé elektrotechniky včetně bleskosvodů</t>
  </si>
  <si>
    <t xml:space="preserve">     SIL01  - Ochrana před bleskem</t>
  </si>
  <si>
    <t xml:space="preserve">     SIL02  - Rozváděč</t>
  </si>
  <si>
    <t xml:space="preserve">     SIL03  - Svítidla - referenční typy a rozměry viz. kniha svítidel</t>
  </si>
  <si>
    <t xml:space="preserve">     SIL04  - Elektromontážní materiál</t>
  </si>
  <si>
    <t xml:space="preserve">     SIL05  - Stavební práce</t>
  </si>
  <si>
    <t xml:space="preserve">     SIL06  - HZS</t>
  </si>
  <si>
    <t xml:space="preserve"> SIL01 </t>
  </si>
  <si>
    <t>Ochrana před bleskem</t>
  </si>
  <si>
    <t>K094</t>
  </si>
  <si>
    <t>MET</t>
  </si>
  <si>
    <t>-774531472</t>
  </si>
  <si>
    <t>K095</t>
  </si>
  <si>
    <t>UZ.VED.FeZn 30/4mm</t>
  </si>
  <si>
    <t>-1488815232</t>
  </si>
  <si>
    <t>K096</t>
  </si>
  <si>
    <t>UZ.VED.FeZn d=10mm PVC</t>
  </si>
  <si>
    <t>-114739081</t>
  </si>
  <si>
    <t>K097</t>
  </si>
  <si>
    <t>JIM.VED.AlMgSi d=8mm vč. podpěry na plechovou střechu</t>
  </si>
  <si>
    <t>972744346</t>
  </si>
  <si>
    <t>K098</t>
  </si>
  <si>
    <t>JIM.VED.AlMgSi d=8mm vč. podpěry pod tašku</t>
  </si>
  <si>
    <t>-1874211425</t>
  </si>
  <si>
    <t>K099</t>
  </si>
  <si>
    <t>JIM.VED.AlMgSi d=8mm vč. podpěry na svod</t>
  </si>
  <si>
    <t>-131389064</t>
  </si>
  <si>
    <t>K100</t>
  </si>
  <si>
    <t>Jímací tyč 1,5m vč. uchycení</t>
  </si>
  <si>
    <t>-1081334431</t>
  </si>
  <si>
    <t>K101</t>
  </si>
  <si>
    <t>SVORKA HROM.VODOVOD ZSA 16</t>
  </si>
  <si>
    <t>-1790520444</t>
  </si>
  <si>
    <t>K102</t>
  </si>
  <si>
    <t>PASEK CU</t>
  </si>
  <si>
    <t>-1564316958</t>
  </si>
  <si>
    <t>K103</t>
  </si>
  <si>
    <t>SVORKA SR02</t>
  </si>
  <si>
    <t>-323701725</t>
  </si>
  <si>
    <t>K104</t>
  </si>
  <si>
    <t>SVORKA SR03</t>
  </si>
  <si>
    <t>-1324277092</t>
  </si>
  <si>
    <t>K105</t>
  </si>
  <si>
    <t>SS Svorka spojovací</t>
  </si>
  <si>
    <t>2025417887</t>
  </si>
  <si>
    <t>K106</t>
  </si>
  <si>
    <t>SZa Svorka zkušební</t>
  </si>
  <si>
    <t>-429290524</t>
  </si>
  <si>
    <t>K107</t>
  </si>
  <si>
    <t>SZa Svorka zkušební v krabici</t>
  </si>
  <si>
    <t>2133303479</t>
  </si>
  <si>
    <t>K108</t>
  </si>
  <si>
    <t>SOc Svorka okapová</t>
  </si>
  <si>
    <t>-1338830633</t>
  </si>
  <si>
    <t>K109</t>
  </si>
  <si>
    <t>SP Svorka připojovací</t>
  </si>
  <si>
    <t>-927198834</t>
  </si>
  <si>
    <t>K110</t>
  </si>
  <si>
    <t>SK Svorka křížová</t>
  </si>
  <si>
    <t>894838318</t>
  </si>
  <si>
    <t>K111</t>
  </si>
  <si>
    <t>DP Dilatační propoj</t>
  </si>
  <si>
    <t>943425365</t>
  </si>
  <si>
    <t>K112</t>
  </si>
  <si>
    <t>Zemnící tyč 2m</t>
  </si>
  <si>
    <t>-480190068</t>
  </si>
  <si>
    <t>K113</t>
  </si>
  <si>
    <t>Gumoasfalt pro ochranu spojů</t>
  </si>
  <si>
    <t>-1425666074</t>
  </si>
  <si>
    <t>K114</t>
  </si>
  <si>
    <t>Příplatek za barvení na černo viditených prvků hromosvodu</t>
  </si>
  <si>
    <t>1025797163</t>
  </si>
  <si>
    <t>K115</t>
  </si>
  <si>
    <t>Drobný instalační materiál</t>
  </si>
  <si>
    <t>1101462291</t>
  </si>
  <si>
    <t xml:space="preserve"> SIL02 </t>
  </si>
  <si>
    <t>Rozváděč</t>
  </si>
  <si>
    <t>K116</t>
  </si>
  <si>
    <t>SS200/NNE1PC</t>
  </si>
  <si>
    <t>-1283379142</t>
  </si>
  <si>
    <t>K117</t>
  </si>
  <si>
    <t>RE</t>
  </si>
  <si>
    <t>592534778</t>
  </si>
  <si>
    <t>K118</t>
  </si>
  <si>
    <t>RMS1.1</t>
  </si>
  <si>
    <t>-1038811019</t>
  </si>
  <si>
    <t>K119</t>
  </si>
  <si>
    <t>RMS1.2</t>
  </si>
  <si>
    <t>-536327592</t>
  </si>
  <si>
    <t>K120</t>
  </si>
  <si>
    <t>RMS1.3</t>
  </si>
  <si>
    <t>333698510</t>
  </si>
  <si>
    <t>K121</t>
  </si>
  <si>
    <t>RMS2.1</t>
  </si>
  <si>
    <t>-1577159249</t>
  </si>
  <si>
    <t>K122</t>
  </si>
  <si>
    <t>RMS3.1</t>
  </si>
  <si>
    <t>-606323056</t>
  </si>
  <si>
    <t xml:space="preserve"> SIL03 </t>
  </si>
  <si>
    <t>Svítidla - referenční typy a rozměry viz. kniha svítidel</t>
  </si>
  <si>
    <t>K123</t>
  </si>
  <si>
    <t>S1 - Lištové svítidlo, narrow spot, 3K, Dimm</t>
  </si>
  <si>
    <t>2076507650</t>
  </si>
  <si>
    <t>K124</t>
  </si>
  <si>
    <t>S2 - Lištové svítidlo, Spot, 3K, Dimm</t>
  </si>
  <si>
    <t>-951414311</t>
  </si>
  <si>
    <t>K125</t>
  </si>
  <si>
    <t>S3 - Lištové svítidlo, Flood, 3K, Dimm</t>
  </si>
  <si>
    <t>1572978485</t>
  </si>
  <si>
    <t>K126</t>
  </si>
  <si>
    <t>S4 - Lištové svítidlo, Oval flood, 4K, Dimm</t>
  </si>
  <si>
    <t>-557601532</t>
  </si>
  <si>
    <t>K127</t>
  </si>
  <si>
    <t>S5 - Lištové svítidlo, Oval flood, 3K, Dimm</t>
  </si>
  <si>
    <t>-1843208500</t>
  </si>
  <si>
    <t>K128</t>
  </si>
  <si>
    <t>S6 - Lištové svítidlo, Wallwasher, 4K, Dimm</t>
  </si>
  <si>
    <t>1156743781</t>
  </si>
  <si>
    <t>K129</t>
  </si>
  <si>
    <t>LSZAV - 3-okruhová lišta 3m, zapuštěná</t>
  </si>
  <si>
    <t>1197849693</t>
  </si>
  <si>
    <t>K130</t>
  </si>
  <si>
    <t>LS3 - 3-okruhová lišta 3m</t>
  </si>
  <si>
    <t>-1717843358</t>
  </si>
  <si>
    <t>K131</t>
  </si>
  <si>
    <t>LS2 - 3-okruhová lišta 2m</t>
  </si>
  <si>
    <t>-1475596523</t>
  </si>
  <si>
    <t>K132</t>
  </si>
  <si>
    <t>LN - Lištový napaječ</t>
  </si>
  <si>
    <t>-1624401657</t>
  </si>
  <si>
    <t>K133</t>
  </si>
  <si>
    <t>LSP - Lištová spojka</t>
  </si>
  <si>
    <t>1133222359</t>
  </si>
  <si>
    <t>K134</t>
  </si>
  <si>
    <t>LK - Lištová koncovka</t>
  </si>
  <si>
    <t>-223443946</t>
  </si>
  <si>
    <t>K135</t>
  </si>
  <si>
    <t>LRO - Lištová spojka - roh</t>
  </si>
  <si>
    <t>-342784963</t>
  </si>
  <si>
    <t>K136</t>
  </si>
  <si>
    <t>LZAV - Lištový závěs</t>
  </si>
  <si>
    <t>1802790243</t>
  </si>
  <si>
    <t>K137</t>
  </si>
  <si>
    <t xml:space="preserve">S10 - Nástěnné svítidlo přímé a nepřímé osvětlení  LED 2x28W 3000K</t>
  </si>
  <si>
    <t>823574709</t>
  </si>
  <si>
    <t>K138</t>
  </si>
  <si>
    <t>S11 - Podhorizontální svítidlo 4,8W 3000K vč. montážního boxu</t>
  </si>
  <si>
    <t>-2091439650</t>
  </si>
  <si>
    <t>K139</t>
  </si>
  <si>
    <t>S12 - Venkovní zemní svítidlo osvětlující klenbu 13W 3000K</t>
  </si>
  <si>
    <t>-1122534239</t>
  </si>
  <si>
    <t>K140</t>
  </si>
  <si>
    <t>S13 - Nástěnné svítidlo přímé a nepřímé osvětlení - délka 300mm LED 2x14W 3000K</t>
  </si>
  <si>
    <t>-1710523035</t>
  </si>
  <si>
    <t>K141</t>
  </si>
  <si>
    <t>S14 - Nástěnné svítidlo do prostor bez přístupu veřejnosti-osadit horizontálně 10W 3000K</t>
  </si>
  <si>
    <t>-1633104428</t>
  </si>
  <si>
    <t>K142</t>
  </si>
  <si>
    <t>S15a - lineární svítidlo přímé a nepřímé osvětlení zavěšené LED 63W 3000K</t>
  </si>
  <si>
    <t>-1815110036</t>
  </si>
  <si>
    <t>K143</t>
  </si>
  <si>
    <t xml:space="preserve">S15b - lineární svítidlo přímé  osvětlení nástěné  8W 3000K</t>
  </si>
  <si>
    <t>1031924452</t>
  </si>
  <si>
    <t>K144</t>
  </si>
  <si>
    <t xml:space="preserve">S15c - lineární svítidlo přímé  osvětlení nástěné  LED 10,5W 3000K</t>
  </si>
  <si>
    <t>1110171520</t>
  </si>
  <si>
    <t>K145</t>
  </si>
  <si>
    <t xml:space="preserve">S15d - lineární svítidlo přímé  osvětlení zapuštěné déla SDK 34W 3000K</t>
  </si>
  <si>
    <t>-1142105008</t>
  </si>
  <si>
    <t>K146</t>
  </si>
  <si>
    <t xml:space="preserve">S15e - lineární svítidlo přímé  osvětlení nástěnné LED 17W 3000K</t>
  </si>
  <si>
    <t>2028847739</t>
  </si>
  <si>
    <t>K147</t>
  </si>
  <si>
    <t>S16 - průmyslové stropní svítidlo přisazené 47W 3000K</t>
  </si>
  <si>
    <t>1701058895</t>
  </si>
  <si>
    <t>K148</t>
  </si>
  <si>
    <t>S17 - downlight zapuštěný v SDK 13W 3000K</t>
  </si>
  <si>
    <t>-1372017120</t>
  </si>
  <si>
    <t>K149</t>
  </si>
  <si>
    <t xml:space="preserve">S18 -  osvětlení venkovního schodiště - bodové svítidlo LED 1W 3000K vč. trafa</t>
  </si>
  <si>
    <t>-1304940080</t>
  </si>
  <si>
    <t>K150</t>
  </si>
  <si>
    <t>S19 - zemní svítidlo pro osvětlení fasády - LED 16,5W 3000K IP68 vč. osazovacího boxu</t>
  </si>
  <si>
    <t>522111085</t>
  </si>
  <si>
    <t>K151</t>
  </si>
  <si>
    <t>LED 1 - LED linie - 12W/m 3000K 24V - 6m vč. trafa a příslušenství</t>
  </si>
  <si>
    <t>995501329</t>
  </si>
  <si>
    <t>K152</t>
  </si>
  <si>
    <t>LED 2 - LED linie - madlo zábradlí 8W/m 3000K 24V - 24m vč. trafa a příslušenství</t>
  </si>
  <si>
    <t>-1372351071</t>
  </si>
  <si>
    <t>K153</t>
  </si>
  <si>
    <t>LED 3 - LED linie - pokladna - skříň 12W/m 3000K 24V - 4m vč. trafa a příslušenství</t>
  </si>
  <si>
    <t>952730485</t>
  </si>
  <si>
    <t>K154</t>
  </si>
  <si>
    <t>LED 4 - LED linie - střešní světlík 12W/m 3000K 24V - 4m vč. trafa a příslušenství</t>
  </si>
  <si>
    <t>371523885</t>
  </si>
  <si>
    <t>K155</t>
  </si>
  <si>
    <t>LED 5 - LED linie - nad kavárenským pultem 12W/m 3000K 24V - 6m vč. trafa a příslušenství</t>
  </si>
  <si>
    <t>1509806251</t>
  </si>
  <si>
    <t>K156</t>
  </si>
  <si>
    <t>LED 6 - LED linie - podsvícení nápisu v podlaze 12W/m 3000K 24V IP67 - 1,5m vč. trafa a příslušenství</t>
  </si>
  <si>
    <t>2035491686</t>
  </si>
  <si>
    <t>K157</t>
  </si>
  <si>
    <t>P1 - Nouzové svítidlo + piktogram - stropní LED 2x1W 6050K</t>
  </si>
  <si>
    <t>-1830350680</t>
  </si>
  <si>
    <t>K158</t>
  </si>
  <si>
    <t>P2 - Nouzové svítidlo + piktogram - nástěnné 2x1W 6050K</t>
  </si>
  <si>
    <t>-2031247154</t>
  </si>
  <si>
    <t>K159</t>
  </si>
  <si>
    <t>Svítidlo do prostoru výtahové šachty</t>
  </si>
  <si>
    <t>-622952443</t>
  </si>
  <si>
    <t xml:space="preserve"> SIL04 </t>
  </si>
  <si>
    <t>Elektromontážní materiál</t>
  </si>
  <si>
    <t>K160</t>
  </si>
  <si>
    <t>Kopos KF 09040</t>
  </si>
  <si>
    <t>-160533818</t>
  </si>
  <si>
    <t>K161</t>
  </si>
  <si>
    <t>KRABICE PRISTROJOVA KU 1901</t>
  </si>
  <si>
    <t>1346922838</t>
  </si>
  <si>
    <t>K162</t>
  </si>
  <si>
    <t>KRABICE PRISTROJOVA KU 1903</t>
  </si>
  <si>
    <t>-1593839776</t>
  </si>
  <si>
    <t>K163</t>
  </si>
  <si>
    <t>Svorka WAGO</t>
  </si>
  <si>
    <t>-1957279239</t>
  </si>
  <si>
    <t>K164</t>
  </si>
  <si>
    <t>VODIC CY 6 ZELENOZLUTY</t>
  </si>
  <si>
    <t>1414141500</t>
  </si>
  <si>
    <t>K165</t>
  </si>
  <si>
    <t>VODIC CY 16 ZELENOZLUTY</t>
  </si>
  <si>
    <t>2014031649</t>
  </si>
  <si>
    <t>K166</t>
  </si>
  <si>
    <t>KABEL PRAFlaDur-O 2x1.5</t>
  </si>
  <si>
    <t>1380457745</t>
  </si>
  <si>
    <t>K167</t>
  </si>
  <si>
    <t>KABEL CYKY-O 3x1.5</t>
  </si>
  <si>
    <t>1766153094</t>
  </si>
  <si>
    <t>K168</t>
  </si>
  <si>
    <t>KABEL CYKY-J 3x1.5</t>
  </si>
  <si>
    <t>-1850936540</t>
  </si>
  <si>
    <t>K169</t>
  </si>
  <si>
    <t>KABEL CYKY-J 3x2.5</t>
  </si>
  <si>
    <t>-1844014922</t>
  </si>
  <si>
    <t>K170</t>
  </si>
  <si>
    <t>KABEL CYKY-J 3x4</t>
  </si>
  <si>
    <t>1406254341</t>
  </si>
  <si>
    <t>K171</t>
  </si>
  <si>
    <t>KABEL CYKY-O 5x1.5</t>
  </si>
  <si>
    <t>-625838769</t>
  </si>
  <si>
    <t>K172</t>
  </si>
  <si>
    <t>KABEL CYKY-J 5x1.5</t>
  </si>
  <si>
    <t>474718679</t>
  </si>
  <si>
    <t>K173</t>
  </si>
  <si>
    <t>KABEL CYKY-J 5x2.5</t>
  </si>
  <si>
    <t>-435412490</t>
  </si>
  <si>
    <t>K174</t>
  </si>
  <si>
    <t>KABEL CYKY-J 5x6</t>
  </si>
  <si>
    <t>688367646</t>
  </si>
  <si>
    <t>K175</t>
  </si>
  <si>
    <t>KABEL CYKY-J 5x10</t>
  </si>
  <si>
    <t>-809135335</t>
  </si>
  <si>
    <t>K176</t>
  </si>
  <si>
    <t>KABEL CYKY-J 5x16</t>
  </si>
  <si>
    <t>847001977</t>
  </si>
  <si>
    <t>K177</t>
  </si>
  <si>
    <t>KABEL CYKY-J 5x25</t>
  </si>
  <si>
    <t>251465858</t>
  </si>
  <si>
    <t>K178</t>
  </si>
  <si>
    <t>KABEL CYKY-J 5x35</t>
  </si>
  <si>
    <t>1630315006</t>
  </si>
  <si>
    <t>K179</t>
  </si>
  <si>
    <t>KABEL CYKY-J 4x95</t>
  </si>
  <si>
    <t>-1851010765</t>
  </si>
  <si>
    <t>K180</t>
  </si>
  <si>
    <t>Silový vývod zakončený svorkovnicí</t>
  </si>
  <si>
    <t>-869674908</t>
  </si>
  <si>
    <t>K181</t>
  </si>
  <si>
    <t>Zapojení zařízení technologie</t>
  </si>
  <si>
    <t>-1935718700</t>
  </si>
  <si>
    <t>K182</t>
  </si>
  <si>
    <t>Napojení a programování termostatu</t>
  </si>
  <si>
    <t>-380936378</t>
  </si>
  <si>
    <t>K183</t>
  </si>
  <si>
    <t>Tlačítko total stop</t>
  </si>
  <si>
    <t>235106735</t>
  </si>
  <si>
    <t>K184</t>
  </si>
  <si>
    <t xml:space="preserve">VYP.c.1  vč. krytky</t>
  </si>
  <si>
    <t>-508916034</t>
  </si>
  <si>
    <t>K185</t>
  </si>
  <si>
    <t>VYP.c.5 vč. krytky</t>
  </si>
  <si>
    <t>-860294105</t>
  </si>
  <si>
    <t>K186</t>
  </si>
  <si>
    <t>VYP.c.6 vč. krytky</t>
  </si>
  <si>
    <t>1753653197</t>
  </si>
  <si>
    <t>K187</t>
  </si>
  <si>
    <t>VYP.c.6+6 vč. krytky</t>
  </si>
  <si>
    <t>1324929586</t>
  </si>
  <si>
    <t>K188</t>
  </si>
  <si>
    <t>Svorkovnice s krytem pro přívod 5x 2,5 mm2 Cu</t>
  </si>
  <si>
    <t>-1884053514</t>
  </si>
  <si>
    <t>K189</t>
  </si>
  <si>
    <t>Zásuvka jednonásobná</t>
  </si>
  <si>
    <t>1590527169</t>
  </si>
  <si>
    <t>K190</t>
  </si>
  <si>
    <t>Zásuvka jednonásobná IP44 zapuštěná</t>
  </si>
  <si>
    <t>-1931084297</t>
  </si>
  <si>
    <t>K191</t>
  </si>
  <si>
    <t>Zásuvka jednonásobná IP44 přisazená</t>
  </si>
  <si>
    <t>1140848779</t>
  </si>
  <si>
    <t>K192</t>
  </si>
  <si>
    <t>Rámeček jednonásobný</t>
  </si>
  <si>
    <t>-2012789717</t>
  </si>
  <si>
    <t>K193</t>
  </si>
  <si>
    <t>Pohybové čidlo 180°</t>
  </si>
  <si>
    <t>-1022079017</t>
  </si>
  <si>
    <t>K194</t>
  </si>
  <si>
    <t>Pohybové čidlo 360°</t>
  </si>
  <si>
    <t>-680603644</t>
  </si>
  <si>
    <t>K195</t>
  </si>
  <si>
    <t>Pohlahová krabice 1x230V/16A</t>
  </si>
  <si>
    <t>-1030273423</t>
  </si>
  <si>
    <t>K196</t>
  </si>
  <si>
    <t>Pohlahová krabice 5x230V/16A+1xDATA</t>
  </si>
  <si>
    <t>2140779070</t>
  </si>
  <si>
    <t>K197</t>
  </si>
  <si>
    <t>Pohlahová krabice 4x230V/16A+1xDATA+1xHDMI</t>
  </si>
  <si>
    <t>-1345054421</t>
  </si>
  <si>
    <t xml:space="preserve"> SIL05 </t>
  </si>
  <si>
    <t>Stavební práce</t>
  </si>
  <si>
    <t>K198</t>
  </si>
  <si>
    <t>Vykroužení otvorů pro rozvodky, průrazy</t>
  </si>
  <si>
    <t>-1903477161</t>
  </si>
  <si>
    <t>K199</t>
  </si>
  <si>
    <t>Vyřezání/vysekání drážek</t>
  </si>
  <si>
    <t>1181008819</t>
  </si>
  <si>
    <t>K200</t>
  </si>
  <si>
    <t>Hrubé zapravení drážek</t>
  </si>
  <si>
    <t>415922902</t>
  </si>
  <si>
    <t>K201</t>
  </si>
  <si>
    <t>Požární ucpávky</t>
  </si>
  <si>
    <t>-1808864541</t>
  </si>
  <si>
    <t>K202</t>
  </si>
  <si>
    <t>Sádra 30kg</t>
  </si>
  <si>
    <t>-1323015532</t>
  </si>
  <si>
    <t xml:space="preserve"> SIL06 </t>
  </si>
  <si>
    <t>HZS</t>
  </si>
  <si>
    <t>K203</t>
  </si>
  <si>
    <t>Podružný materiál</t>
  </si>
  <si>
    <t>-256859104</t>
  </si>
  <si>
    <t>K204</t>
  </si>
  <si>
    <t>Prořez</t>
  </si>
  <si>
    <t>907124573</t>
  </si>
  <si>
    <t>K205</t>
  </si>
  <si>
    <t>Koordinace VZT, UT, MaR</t>
  </si>
  <si>
    <t>-1490666236</t>
  </si>
  <si>
    <t>K206</t>
  </si>
  <si>
    <t>Koordinace koncové prvky</t>
  </si>
  <si>
    <t>-1456459100</t>
  </si>
  <si>
    <t>K207</t>
  </si>
  <si>
    <t>Zařízení staveniště</t>
  </si>
  <si>
    <t>1819091066</t>
  </si>
  <si>
    <t>K208</t>
  </si>
  <si>
    <t>605492084</t>
  </si>
  <si>
    <t>K209</t>
  </si>
  <si>
    <t>Doprava</t>
  </si>
  <si>
    <t>-962138797</t>
  </si>
  <si>
    <t>K210</t>
  </si>
  <si>
    <t>Dokumentace skut. Stavu</t>
  </si>
  <si>
    <t>1257210040</t>
  </si>
  <si>
    <t>K211</t>
  </si>
  <si>
    <t>Výchozí revize</t>
  </si>
  <si>
    <t>-532921935</t>
  </si>
  <si>
    <t>SO01.4g - Zařízení slaboproudé elektrotechniky</t>
  </si>
  <si>
    <t xml:space="preserve">    SLA01 - Strukturovaná kabeláž</t>
  </si>
  <si>
    <t xml:space="preserve">    SLA02 - Elektrická zabezpečovací signalizace EZS - 3.kategorie pro vyšší rizika</t>
  </si>
  <si>
    <t xml:space="preserve">    SLA03 - CCTV kamerový systém</t>
  </si>
  <si>
    <t xml:space="preserve">    SLA04 - Signalizace z WC pro postižené</t>
  </si>
  <si>
    <t xml:space="preserve">    SLA05 - AV technika – příprava pro projektory, příprava pro televizory</t>
  </si>
  <si>
    <t xml:space="preserve">    SLA06 - AV Technika – reproduktory referenční typy viz obrazová příloha</t>
  </si>
  <si>
    <t xml:space="preserve">    SLA07 - Klíčové spínače</t>
  </si>
  <si>
    <t>SLA01</t>
  </si>
  <si>
    <t>Strukturovaná kabeláž</t>
  </si>
  <si>
    <t>K212</t>
  </si>
  <si>
    <t>Datová zásuvka, dvojzásuvka RJ-45, CAT6a dodávka, včetně potřebné krabice, clonka proti prachu, společné rámečky se silnoproudem, výklopná dvířka dodá stavba.</t>
  </si>
  <si>
    <t>1730322269</t>
  </si>
  <si>
    <t>K213</t>
  </si>
  <si>
    <t xml:space="preserve">Datová zásuvka, montáž  včetně zakončení</t>
  </si>
  <si>
    <t>1423037244</t>
  </si>
  <si>
    <t>K214</t>
  </si>
  <si>
    <t>Měření kabelu (portu zásuvky)</t>
  </si>
  <si>
    <t>-1124186882</t>
  </si>
  <si>
    <t>K215</t>
  </si>
  <si>
    <t>Kabel CAT6a</t>
  </si>
  <si>
    <t>89507134</t>
  </si>
  <si>
    <t>K216</t>
  </si>
  <si>
    <t>Kabel CAT6a montáž</t>
  </si>
  <si>
    <t>1732085713</t>
  </si>
  <si>
    <t>K217</t>
  </si>
  <si>
    <t>Patch panel pro kabeláž cat6A 24 portů</t>
  </si>
  <si>
    <t>1836446309</t>
  </si>
  <si>
    <t>K218</t>
  </si>
  <si>
    <t>RACK 42U 1000x800/45U</t>
  </si>
  <si>
    <t>689630629</t>
  </si>
  <si>
    <t>K219</t>
  </si>
  <si>
    <t>Ventilační jednotka s termostatem, 4 ventil 120 mm, provoz 2 nebo 4 ventilátory,</t>
  </si>
  <si>
    <t>1108489428</t>
  </si>
  <si>
    <t>K220</t>
  </si>
  <si>
    <t>Napájecí kabel ventilační jednotky</t>
  </si>
  <si>
    <t>660521008</t>
  </si>
  <si>
    <t>K221</t>
  </si>
  <si>
    <t>Police do racku 2U přední úchyt</t>
  </si>
  <si>
    <t>930589325</t>
  </si>
  <si>
    <t>K222</t>
  </si>
  <si>
    <t>Vyvazovací panel 1U, 5x plastový háček</t>
  </si>
  <si>
    <t>456076758</t>
  </si>
  <si>
    <t>K223</t>
  </si>
  <si>
    <t>vyvazovací oko pro kabeláž</t>
  </si>
  <si>
    <t>-1409420333</t>
  </si>
  <si>
    <t>K224</t>
  </si>
  <si>
    <t>Kabel síťový 230V k počítači 3m 90stupňů</t>
  </si>
  <si>
    <t>-1356819911</t>
  </si>
  <si>
    <t>K225</t>
  </si>
  <si>
    <t>Napájecí panel 1U do 19“ racku, 8x230V, 2m kabel, vypínač</t>
  </si>
  <si>
    <t>-2138664106</t>
  </si>
  <si>
    <t>K226</t>
  </si>
  <si>
    <t>Redukce do UPS, prodlužovací přívod s EURO konektorem</t>
  </si>
  <si>
    <t>-1192681377</t>
  </si>
  <si>
    <t>K227</t>
  </si>
  <si>
    <t>Rack montážní sada šroub M6, matka, podložka</t>
  </si>
  <si>
    <t>339223893</t>
  </si>
  <si>
    <t>K228</t>
  </si>
  <si>
    <t xml:space="preserve">Switch 48 portů  PoE 1000BaseT, management, stohovatelné</t>
  </si>
  <si>
    <t>170055320</t>
  </si>
  <si>
    <t>K229</t>
  </si>
  <si>
    <t xml:space="preserve">Switch 48 portů  ne PoE 1000BaseT, management, stohovatelné</t>
  </si>
  <si>
    <t>610849573</t>
  </si>
  <si>
    <t>K230</t>
  </si>
  <si>
    <t>Licence pro switch (bude-li dodáno licencované zařízení)</t>
  </si>
  <si>
    <t>-1129567110</t>
  </si>
  <si>
    <t>K231</t>
  </si>
  <si>
    <t>UPS zdroj 1500VA 2U RM 230V</t>
  </si>
  <si>
    <t>1281400266</t>
  </si>
  <si>
    <t>K232</t>
  </si>
  <si>
    <t>Management karta pro UPS</t>
  </si>
  <si>
    <t>668689377</t>
  </si>
  <si>
    <t>K233</t>
  </si>
  <si>
    <t xml:space="preserve">WIFI AP frekvence 2.4 + 5 GHz (WiFi standardy: 802.11ac, 802.11ax, 802.11n, 802.11a, 802.11b/g). Celková agregovaná rychlost min 1,5 Gbps,  Rozhraní: 2xRJ45, PoE</t>
  </si>
  <si>
    <t>-132867234</t>
  </si>
  <si>
    <t>K234</t>
  </si>
  <si>
    <t xml:space="preserve">Patch kabel cat. 6A,  2m</t>
  </si>
  <si>
    <t>1511033497</t>
  </si>
  <si>
    <t>K235</t>
  </si>
  <si>
    <t xml:space="preserve">Patch kabel cat. 6A,  3m</t>
  </si>
  <si>
    <t>-1126953591</t>
  </si>
  <si>
    <t>K236</t>
  </si>
  <si>
    <t>Krabice instalační pod omítku vč. vysekání lůžka</t>
  </si>
  <si>
    <t>-2011453908</t>
  </si>
  <si>
    <t>K237</t>
  </si>
  <si>
    <t xml:space="preserve">Trubka instalační pod omítkou na povrch  23-56mm</t>
  </si>
  <si>
    <t>1720431578</t>
  </si>
  <si>
    <t>K238</t>
  </si>
  <si>
    <t>Vodič v trubkovodu AY 2,5 protahovací</t>
  </si>
  <si>
    <t>768033965</t>
  </si>
  <si>
    <t>K239</t>
  </si>
  <si>
    <t>Dodat a nainstalovat požární ucpávky v místě prostupu do sousedního PÚ</t>
  </si>
  <si>
    <t>1009744653</t>
  </si>
  <si>
    <t>K240</t>
  </si>
  <si>
    <t>Úprava pro přívod telekomunikačního operátora (z chodníku do racku)</t>
  </si>
  <si>
    <t>842432363</t>
  </si>
  <si>
    <t>K241</t>
  </si>
  <si>
    <t>Pomocný materiál, nevyčíslitelné práce</t>
  </si>
  <si>
    <t>-2048452974</t>
  </si>
  <si>
    <t>SLA02</t>
  </si>
  <si>
    <t>Elektrická zabezpečovací signalizace EZS - 3.kategorie pro vyšší rizika</t>
  </si>
  <si>
    <t>K242</t>
  </si>
  <si>
    <t>Hlásič sběrnicový – detektor pohybu + tříštění skla</t>
  </si>
  <si>
    <t>-315970037</t>
  </si>
  <si>
    <t>K243</t>
  </si>
  <si>
    <t>Montáž hlásiče</t>
  </si>
  <si>
    <t>1852641566</t>
  </si>
  <si>
    <t>K244</t>
  </si>
  <si>
    <t xml:space="preserve">Magnetický kontakt zápustný drátový, zapojen do EZS přes BUS nebo přes  koncentrátor,</t>
  </si>
  <si>
    <t>2061583880</t>
  </si>
  <si>
    <t>-434638804</t>
  </si>
  <si>
    <t>K245</t>
  </si>
  <si>
    <t>Hlásič požární, detektor kouře + teploty, zapojen do EZS přes BUS nebo přes koncentrátor, kuželovitý design odsouhlasí architekt</t>
  </si>
  <si>
    <t>-644137996</t>
  </si>
  <si>
    <t>286265355</t>
  </si>
  <si>
    <t>K246</t>
  </si>
  <si>
    <t>Siréna, zapojena do EZS přes BUS nebo přes koncentrátor, plochá kulatá , design odsouhlasí architekt</t>
  </si>
  <si>
    <t>1359054448</t>
  </si>
  <si>
    <t>K247</t>
  </si>
  <si>
    <t>Montáž sirény</t>
  </si>
  <si>
    <t>-287887639</t>
  </si>
  <si>
    <t>K248</t>
  </si>
  <si>
    <t xml:space="preserve">Klávesnice pro systém EZS (systém bude ovládán při provozu  výhradně smartphonem, klávesnice slouží pouze pro zprovoznění systému)</t>
  </si>
  <si>
    <t>506914276</t>
  </si>
  <si>
    <t>K249</t>
  </si>
  <si>
    <t>Montáž drátové klávesnice</t>
  </si>
  <si>
    <t>1780488786</t>
  </si>
  <si>
    <t>K250</t>
  </si>
  <si>
    <t>UVEDENÍ HLÁSIČE DO PROVOZU (programování)</t>
  </si>
  <si>
    <t>-820444948</t>
  </si>
  <si>
    <t>K251</t>
  </si>
  <si>
    <t>Ústředna kompletní, včetně komunikátoru na PCO (formát Contact ID), včetně skříně a baterií, 3 - vyšší rizika, včetně možnosti ovládat smartphonem,</t>
  </si>
  <si>
    <t>-1877186507</t>
  </si>
  <si>
    <t>K252</t>
  </si>
  <si>
    <t>Montáž systému (ústředny)</t>
  </si>
  <si>
    <t>-1567504020</t>
  </si>
  <si>
    <t>K253</t>
  </si>
  <si>
    <t>Oživení komunikace se smartphonem, včetně potřebné licence, zaškolení obsluhy (bez dodávky smartphonu)</t>
  </si>
  <si>
    <t>731556938</t>
  </si>
  <si>
    <t>K254</t>
  </si>
  <si>
    <t>Koncentrátor 8 vstupů drátový</t>
  </si>
  <si>
    <t>1042409529</t>
  </si>
  <si>
    <t>K255</t>
  </si>
  <si>
    <t>Montáž koncentrátoru (vše vedle ústředny EZS)</t>
  </si>
  <si>
    <t>1575092409</t>
  </si>
  <si>
    <t>K256</t>
  </si>
  <si>
    <t>Montáž bus kabelu do trubky</t>
  </si>
  <si>
    <t>628897845</t>
  </si>
  <si>
    <t>K257</t>
  </si>
  <si>
    <t>Bus kabel pro EZS</t>
  </si>
  <si>
    <t>-331300496</t>
  </si>
  <si>
    <t>K258</t>
  </si>
  <si>
    <t>Montáž kabelu do trubky LAM6x</t>
  </si>
  <si>
    <t>-751658194</t>
  </si>
  <si>
    <t>K259</t>
  </si>
  <si>
    <t>LAM6x kabel pro EZS dodávka</t>
  </si>
  <si>
    <t>1035883568</t>
  </si>
  <si>
    <t>K260</t>
  </si>
  <si>
    <t>Svorkovnice systémová pro BUS</t>
  </si>
  <si>
    <t>-2030724629</t>
  </si>
  <si>
    <t>-1091124706</t>
  </si>
  <si>
    <t>K261</t>
  </si>
  <si>
    <t xml:space="preserve">Trubka instalační pod omítkou na povrch  23-36mm</t>
  </si>
  <si>
    <t>-233041382</t>
  </si>
  <si>
    <t>83560446</t>
  </si>
  <si>
    <t>K262</t>
  </si>
  <si>
    <t>Nasávací hlásič – kompletní aktivní jednotka</t>
  </si>
  <si>
    <t>-670846233</t>
  </si>
  <si>
    <t>K263</t>
  </si>
  <si>
    <t>Filtr pro nasávací hlásič</t>
  </si>
  <si>
    <t>1459904917</t>
  </si>
  <si>
    <t>K264</t>
  </si>
  <si>
    <t>Montáž nasávacího systému – aktivní jednotky</t>
  </si>
  <si>
    <t>1710906247</t>
  </si>
  <si>
    <t>K265</t>
  </si>
  <si>
    <t>Detekční trubice nasávacího hlásiče D+M</t>
  </si>
  <si>
    <t>1479291479</t>
  </si>
  <si>
    <t>K266</t>
  </si>
  <si>
    <t>Instalace, zapojení, oživení</t>
  </si>
  <si>
    <t>-1961362241</t>
  </si>
  <si>
    <t>K267</t>
  </si>
  <si>
    <t>Pomocný a spotřební materiál, nevyčíslitelné práce</t>
  </si>
  <si>
    <t>-807391024</t>
  </si>
  <si>
    <t>SLA03</t>
  </si>
  <si>
    <t>CCTV kamerový systém</t>
  </si>
  <si>
    <t>K268</t>
  </si>
  <si>
    <t>CCTV kamera, válcovitý tvar design odsouhlasí architekt, skrytý přívod, min. 4MP. 2.7-13.5mm, IR přísvit, H.265, IP67, PoE</t>
  </si>
  <si>
    <t>441735443</t>
  </si>
  <si>
    <t>K269</t>
  </si>
  <si>
    <t>CCTV kamera montáž</t>
  </si>
  <si>
    <t>-814307567</t>
  </si>
  <si>
    <t>K270</t>
  </si>
  <si>
    <t>Kamerová zkouška před definitivní montáží</t>
  </si>
  <si>
    <t>1066551147</t>
  </si>
  <si>
    <t>K271</t>
  </si>
  <si>
    <t>NVR až pro 16 IP kamer až 12MP, HDMI, H.245/265, včtně 16TB disků</t>
  </si>
  <si>
    <t>-75179854</t>
  </si>
  <si>
    <t>K272</t>
  </si>
  <si>
    <t xml:space="preserve">Switch 24 portů  PoE 1000BaseT, management,</t>
  </si>
  <si>
    <t>-808771645</t>
  </si>
  <si>
    <t>-1591294762</t>
  </si>
  <si>
    <t>-1550537630</t>
  </si>
  <si>
    <t>K273</t>
  </si>
  <si>
    <t>-470822926</t>
  </si>
  <si>
    <t>SLA04</t>
  </si>
  <si>
    <t>Signalizace z WC pro postižené</t>
  </si>
  <si>
    <t>K274</t>
  </si>
  <si>
    <t>SET - Distress alarm WC komplet pro jedno WC, například dvě volací tlačítka ve WC, jedno signalizační svítidlo nade dveře, výstup do místnosti pokladny</t>
  </si>
  <si>
    <t>361766458</t>
  </si>
  <si>
    <t>K275</t>
  </si>
  <si>
    <t>SET - montáž kompletu</t>
  </si>
  <si>
    <t>573403673</t>
  </si>
  <si>
    <t>K276</t>
  </si>
  <si>
    <t>1017839364</t>
  </si>
  <si>
    <t>199928559</t>
  </si>
  <si>
    <t>-992023155</t>
  </si>
  <si>
    <t>K277</t>
  </si>
  <si>
    <t>AY 2,5 B</t>
  </si>
  <si>
    <t>-144634704</t>
  </si>
  <si>
    <t>K278</t>
  </si>
  <si>
    <t>JYTY7x1</t>
  </si>
  <si>
    <t>-1732284240</t>
  </si>
  <si>
    <t>K279</t>
  </si>
  <si>
    <t>INSTALACE KABELU JYTY</t>
  </si>
  <si>
    <t>-650450630</t>
  </si>
  <si>
    <t>-1160372632</t>
  </si>
  <si>
    <t>SLA05</t>
  </si>
  <si>
    <t>AV technika – příprava pro projektory, příprava pro televizory</t>
  </si>
  <si>
    <t>K280</t>
  </si>
  <si>
    <t>HDMI kabel, zlacené kontakty, zakončení male, dílka 15m</t>
  </si>
  <si>
    <t>1277493437</t>
  </si>
  <si>
    <t>K281</t>
  </si>
  <si>
    <t>Pog-tail pro zakončení HDMI v krabici či zásuvkovém modulu</t>
  </si>
  <si>
    <t>-1425778798</t>
  </si>
  <si>
    <t>1756007121</t>
  </si>
  <si>
    <t>25511928</t>
  </si>
  <si>
    <t>1726824400</t>
  </si>
  <si>
    <t>990767437</t>
  </si>
  <si>
    <t>1855050946</t>
  </si>
  <si>
    <t>SLA06</t>
  </si>
  <si>
    <t>AV Technika – reproduktory referenční typy viz obrazová příloha</t>
  </si>
  <si>
    <t>K282</t>
  </si>
  <si>
    <t xml:space="preserve">Rohový reproduktor  dvoupásmový 30W,design odsouhlasí architekt</t>
  </si>
  <si>
    <t>-662685540</t>
  </si>
  <si>
    <t>K283</t>
  </si>
  <si>
    <t>Stropní reproduktor dvoupásmový,design odsouhlasí architekt</t>
  </si>
  <si>
    <t>907815612</t>
  </si>
  <si>
    <t>K284</t>
  </si>
  <si>
    <t>Montáž reproduktoru</t>
  </si>
  <si>
    <t>867305780</t>
  </si>
  <si>
    <t>K285</t>
  </si>
  <si>
    <t>Zesilovač pro IP reproduktor, PoE, do 50W, 1x audio stereo vstup</t>
  </si>
  <si>
    <t>1397332054</t>
  </si>
  <si>
    <t>K286</t>
  </si>
  <si>
    <t>Krabice pro zesilovač, do podhledu i pod omítku, D+M</t>
  </si>
  <si>
    <t>-23504139</t>
  </si>
  <si>
    <t>K287</t>
  </si>
  <si>
    <t>IP mikrofonní pult (hlášení do IP zařízení a skupin, volání na jiné mikrofony a interkomy, příjem volání, vysílání hlášek a hudby, videohovory, videomonitoring a obsluha interkomů TI 600, záznam a log, 7“ dotykový LCD displej, vestavěný reproduktor</t>
  </si>
  <si>
    <t>-771863644</t>
  </si>
  <si>
    <t>Poznámka k položce:_x000d_
line výstup, slot pro paměťovou mikroSD kartu, USB, zpoždění &lt; 30 ms, provoz v LAN i WAN, Android systém)</t>
  </si>
  <si>
    <t>K288</t>
  </si>
  <si>
    <t>Oživení, zácvik obsluhy</t>
  </si>
  <si>
    <t>-1389919825</t>
  </si>
  <si>
    <t>1525709531</t>
  </si>
  <si>
    <t>SLA07</t>
  </si>
  <si>
    <t>Klíčové spínače</t>
  </si>
  <si>
    <t>K289</t>
  </si>
  <si>
    <t>El. zámek elektromotorický s panikovou funkcí D+M</t>
  </si>
  <si>
    <t>-843162775</t>
  </si>
  <si>
    <t>K290</t>
  </si>
  <si>
    <t>Zdroj pro elektrické zámky, zálohovaný, 12V/5A D+M</t>
  </si>
  <si>
    <t>-1982506861</t>
  </si>
  <si>
    <t>K291</t>
  </si>
  <si>
    <t>Klíčový spínač včetně cylindrické vložky</t>
  </si>
  <si>
    <t>-1496343397</t>
  </si>
  <si>
    <t>K292</t>
  </si>
  <si>
    <t>Prostup do křídla dveří pro zámek+kabel D+M</t>
  </si>
  <si>
    <t>317699735</t>
  </si>
  <si>
    <t>-945319164</t>
  </si>
  <si>
    <t>-1224344171</t>
  </si>
  <si>
    <t>-1516383365</t>
  </si>
  <si>
    <t>-1680615634</t>
  </si>
  <si>
    <t>-74480114</t>
  </si>
  <si>
    <t>581998227</t>
  </si>
  <si>
    <t>03 - VRN</t>
  </si>
  <si>
    <t>VRN - Vedlejší rozpočtové náklady</t>
  </si>
  <si>
    <t>Vedlejší rozpočtové náklady</t>
  </si>
  <si>
    <t>VRN000X1</t>
  </si>
  <si>
    <t>-1011974163</t>
  </si>
  <si>
    <t>Poznámka k položce:_x000d_
Např.: vybudování, provozování a odstranění zařízení staveniště, oplocení, lávky, přejezdy, ochrana dřevin či zeleně apod.</t>
  </si>
  <si>
    <t>VRN000X2</t>
  </si>
  <si>
    <t>Ztížené provozní vlivy</t>
  </si>
  <si>
    <t>1791963959</t>
  </si>
  <si>
    <t>Poznámka k položce:_x000d_
Např.: zvýšení provoz třetích osob; komplikovaná doprava; centrum města, zábory apod.</t>
  </si>
  <si>
    <t>VRN000X3</t>
  </si>
  <si>
    <t>Přesun kapacit</t>
  </si>
  <si>
    <t>-1447037530</t>
  </si>
  <si>
    <t>Poznámka k položce:_x000d_
Např.: přesun těžké techniky, osob, materiálu apod.</t>
  </si>
  <si>
    <t>VRN000X4</t>
  </si>
  <si>
    <t>Inženýrská činnost</t>
  </si>
  <si>
    <t>159213133</t>
  </si>
  <si>
    <t>Poznámka k položce:_x000d_
Např.: geodet, statik, výrobní dokumentace, dokumentace skutečného stavu apod.</t>
  </si>
  <si>
    <t>VRN000X5</t>
  </si>
  <si>
    <t>Ostatní náklady neuvedené</t>
  </si>
  <si>
    <t>-1640061822</t>
  </si>
  <si>
    <t>Poznámka k položce:_x000d_
Např.: pojištění, bankovní záruka apod.</t>
  </si>
  <si>
    <t>SEZNAM FIGUR</t>
  </si>
  <si>
    <t>Výměra</t>
  </si>
  <si>
    <t>ZN/ 01/ 01.1</t>
  </si>
  <si>
    <t>Použití figury:</t>
  </si>
  <si>
    <t>Demontáž krytiny keramické hladké sklonu do 30° na sucho k dalšímu použití</t>
  </si>
  <si>
    <t>Demontáž laťování střech z latí osové vzdálenosti do 0,22 m</t>
  </si>
  <si>
    <t>ZN/ 01/ 01.2</t>
  </si>
  <si>
    <t>Trativody z drenážních trubek plastových flexibilních D 125 mm bez lože</t>
  </si>
  <si>
    <t>Hloubení nezapažených rýh šířky do 800 mm v soudržných horninách třídy těžitelnosti I skupiny 3 ručně</t>
  </si>
  <si>
    <t>Výplň odvodňovacích žeber nebo trativodů kamenivem hrubým drceným frakce 4 až 16 mm</t>
  </si>
  <si>
    <t>Zřízení opláštění žeber nebo trativodů geotextilií v rýze nebo zářezu sklonu do 1:2</t>
  </si>
  <si>
    <t>obklad_keram_pl</t>
  </si>
  <si>
    <t>Vodorovné přemístění výkopku z horniny třídy těžitelnosti I skupiny 1 až 3 stavebním kolečkem do 10 m</t>
  </si>
  <si>
    <t>Vodorovné přemístění přes 500 do 1000 m výkopku/sypaniny z horniny třídy těžitelnosti I skupiny 1 až 3</t>
  </si>
  <si>
    <t>Poplatek za uložení zeminy a kamení na recyklační skládce (skládkovné) kód odpadu 17 05 04</t>
  </si>
  <si>
    <t>Krycí dvojnásobný silikátový nátěr omítek stupně členitosti 1 a 2</t>
  </si>
  <si>
    <t>Penetrační silikátový nátěr hladkých, tenkovrstvých zrnitých nebo štukových omítek</t>
  </si>
  <si>
    <t>Příplatek k cenám dvojnásobného krycího nátěru omítek za barevné provedení v odstínu světlém</t>
  </si>
  <si>
    <t>Montáž soklíku ze dřeva tvrdého nebo měkkého připevněného vruty s přetmelením</t>
  </si>
  <si>
    <t>Obvodová dilatace podlahovým páskem z pěnového PE s fólií mezi stěnou a mazaninou nebo potěrem v 80 mm</t>
  </si>
  <si>
    <t>Montáž podlah plovoucích z lamel dýhovaných a laminovaných lepených v drážce š dílce přes 180 do 190 mm</t>
  </si>
  <si>
    <t>Podsyp pod základové konstrukce se zhutněním z hrubého kameniva frakce 8 až 16 mm</t>
  </si>
  <si>
    <t>Mazanina tl přes 50 do 80 mm z betonu prostého bez zvýšených nároků na prostředí tř. C 16/20</t>
  </si>
  <si>
    <t>Mazanina tl přes 50 do 80 mm z betonu prostého bez zvýšených nároků na prostředí tř. C 20/25</t>
  </si>
  <si>
    <t>Příplatek k mazaninám za přidání polymerových makrovláken pro objemové vyztužení 4 kg/m3</t>
  </si>
  <si>
    <t>Výztuž mazanin svařovanými sítěmi Kari</t>
  </si>
  <si>
    <t>Separační vrstva z geotextilie</t>
  </si>
  <si>
    <t>Provedení izolace proti zemní vlhkosti vodorovné za studena nátěrem penetračním</t>
  </si>
  <si>
    <t>Provedení izolace proti zemní vlhkosti pásy přitavením vodorovné NAIP</t>
  </si>
  <si>
    <t>Izolace proti zemní vlhkosti a radonu provětrávaná z plastových segmentů v přes 50 do 100 mm se zabetonováním</t>
  </si>
  <si>
    <t>Montáž izolace tepelné podlah, stropů vrchem nebo střech překrytí separační fólií z PE</t>
  </si>
  <si>
    <t>Broušení betonového podkladu skládaných podlah</t>
  </si>
  <si>
    <t>Vysátí podkladu skládaných podlah</t>
  </si>
  <si>
    <t>Dvousložková penetrace podkladu skládaných podlah proti vlhkosti</t>
  </si>
  <si>
    <t>Stěrka podlahová nivelační pro vyrovnání podkladu skládaných podlah pevnosti 20 MPa tl přes 3 do 5 mm</t>
  </si>
  <si>
    <t>Podlahy dřevěné, nátěr olejem a voskování</t>
  </si>
  <si>
    <t>Tmelení prasklin betonového podkladu silikonovým tmelem</t>
  </si>
  <si>
    <t>Celoplošné vyrovnání betonové podlahy cementovou stěrkou tl do 3 mm</t>
  </si>
  <si>
    <t>Vysátí betonových podlah před provedením nátěru</t>
  </si>
  <si>
    <t>Příplatek k ceně celoplošného betonové podlahy cementovou stěrkou za každý další 1 mm přes 3 mm</t>
  </si>
  <si>
    <t>Penetrační epoxidový nátěr hladkých betonových podlah</t>
  </si>
  <si>
    <t>Kladení dlažby z kamene z pravoúhlých desek a dlaždic do malty tl přes 90 do 120 mm</t>
  </si>
  <si>
    <t>Podklad nebo podsyp ze štěrkopísku ŠP plochy do 100 m2 tl 100 mm</t>
  </si>
  <si>
    <t>Podklad z kameniva hrubého drceného vel. 8-16 mm plochy do 100 m2 tl 150 mm</t>
  </si>
  <si>
    <t>Krycí jednonásobný epoxidový rozpouštědlový nátěr betonové podlahy</t>
  </si>
  <si>
    <t>Příplatek k mazanině tl přes 50 do 80 mm za stržení povrchu spodní vrstvy před vložením výztuže</t>
  </si>
  <si>
    <t>Penetrační epoxidový nátěr hrubých betonových podlah</t>
  </si>
  <si>
    <t>Cementová litá pěna tl přes 50 do 80 mm s polystyrenem objemové hmotnosti 400 kg/m3</t>
  </si>
  <si>
    <t>Montáž vrchního záklopu z hrubých prken na sraz spáry zakryté</t>
  </si>
  <si>
    <t>Spojovací prostředky pro montáž záklopu, stropnice a podbíjení</t>
  </si>
  <si>
    <t>Cementová litá pěna tl přes 120 do 240 mm s polystyrenem objemové hmotnosti 400 kg/m3</t>
  </si>
  <si>
    <t>Položení podlahy z palubek</t>
  </si>
  <si>
    <t>Montáž izolace tepelné spodem stropů s uchycením drátem rohoží, pásů, dílců, desek</t>
  </si>
  <si>
    <t>Montáž izolace tepelné stropů volně kladenými rohožemi, pásy, dílci, deskami mezi trámy</t>
  </si>
  <si>
    <t>Obložení stropu z desek OSB tl 25 mm na sraz šroubovaných</t>
  </si>
  <si>
    <t>Spojovací prostředky pro položení dřevěných podlah a zakrytí kanálů</t>
  </si>
  <si>
    <t>Cementová litá pěna tl přes 80 do 120 mm s polystyrenem objemové hmotnosti 400 kg/m3</t>
  </si>
  <si>
    <t>Krycí polyuretanová stěrka tloušťky do 2 mm dekorativní lité podlahy</t>
  </si>
  <si>
    <t>Strop keramický OVN do 110 cm v nosníku 16 cm z vložek HURDIS v 8 cm vyplněný lehkým betonem</t>
  </si>
  <si>
    <t>Montáž podložky vyrovnávací a tlumící pro plovoucí podlahy</t>
  </si>
  <si>
    <t>Vysátí podkladu před provedením lité podlahy</t>
  </si>
  <si>
    <t>Strojní broušení podkladu před provedením lité podlahy</t>
  </si>
  <si>
    <t>Vyrovnání podkladu podlah stěrkou plněnou pískem pl přes 1,0 m2 tl do 3 mm</t>
  </si>
  <si>
    <t>Penetrační epoxidový nátěr podlahy na podklad ohrožený vzlínáním vlhkosti</t>
  </si>
  <si>
    <t>Ruční dočištění ploch stěn, rubu kleneb a podlah ocelových kartáči</t>
  </si>
  <si>
    <t>Vyrovnání nerovného povrchu zdiva tl do 30 mm maltou</t>
  </si>
  <si>
    <t>Provedení izolace proti zemní vlhkosti svislé za studena nátěrem penetračním</t>
  </si>
  <si>
    <t>Provedení izolace proti zemní vlhkosti pásy na sucho svislé AIP nebo tkaninou</t>
  </si>
  <si>
    <t>Sanační postřik vnějších stěn nanášený celoplošně ručně</t>
  </si>
  <si>
    <t>Sanační podkladní omítka vnějších stěn nanášená ručně</t>
  </si>
  <si>
    <t>Sanační štuk vnějších stěn tloušťky do 3 mm</t>
  </si>
  <si>
    <t>Sanační postřik vnitřních stěn nanášený celoplošně ručně</t>
  </si>
  <si>
    <t>Sanační omítka podkladní vnitřních stěn nanášená ručně</t>
  </si>
  <si>
    <t>Sanační štuk vnitřních stěn tloušťky do 3 mm</t>
  </si>
  <si>
    <t>skl_SP01a_obv</t>
  </si>
  <si>
    <t>skl_SP01a_pl</t>
  </si>
  <si>
    <t>skl_SP01b_obv</t>
  </si>
  <si>
    <t>skl_SP01b_pl</t>
  </si>
  <si>
    <t>skl_SP01c_obv</t>
  </si>
  <si>
    <t>skl_SP01c_pl</t>
  </si>
  <si>
    <t>skl_SP01d_obv</t>
  </si>
  <si>
    <t>skl_SP01d_pl</t>
  </si>
  <si>
    <t>skl_SP04a_obv</t>
  </si>
  <si>
    <t>skl_SP04a_pl</t>
  </si>
  <si>
    <t>skl_SP04b_obv</t>
  </si>
  <si>
    <t>skl_SP04b_pl</t>
  </si>
  <si>
    <t>skl_SP04c_obv</t>
  </si>
  <si>
    <t>skl_SP04c_pl</t>
  </si>
  <si>
    <t>Montáž pojistné hydroizolační nebo parotěsné kladené ve sklonu přes 20° s lepenými spoji na bednění</t>
  </si>
  <si>
    <t>Montáž bednění střech rovných a šikmých sklonu do 60° z hrubých prken na sraz tl do 32 mm</t>
  </si>
  <si>
    <t>Montáž laťování na střechách jednoduchých sklonu do 60° osové vzdálenosti do 150 mm</t>
  </si>
  <si>
    <t>Montáž kontralatí na podklad bez tepelné izolace</t>
  </si>
  <si>
    <t>Montáž parotěsné zábrany do SDK podhledu</t>
  </si>
  <si>
    <t>Příplatek k cenám montáž pojistné hydroizolační nebo parotěsné fólie za sklon přes 30°</t>
  </si>
  <si>
    <t>Montáž krytiny keramické hladké sklonu do 30° na sucho přes 32 do 40 ks/m2 korunové krytí</t>
  </si>
  <si>
    <t>Krytina keramická bobrovka režná korunové krytí sklonu do 30° na sucho</t>
  </si>
  <si>
    <t>Hloubení nezapažených šachet v hornině třídy těžitelnosti I skupiny 3 plocha výkopu do 4 m2 ručně</t>
  </si>
  <si>
    <t>Základové desky ze ŽB bez zvýšených nároků na prostředí tř. C 25/30</t>
  </si>
  <si>
    <t>Výztuž základových desek betonářskou ocelí 10 505 (R)</t>
  </si>
  <si>
    <t>Skořepiny nebo klenby ze ŽB tř. C 25/30</t>
  </si>
  <si>
    <t>Výztuž kleneb betonářskou ocelí 10 505</t>
  </si>
  <si>
    <t>Základové pasy ze ŽB bez zvýšených nároků na prostředí tř. C 25/30</t>
  </si>
  <si>
    <t>Výztuž základových pasů betonářskou ocelí 10 505 (R)</t>
  </si>
  <si>
    <t>Základové patky ze ŽB bez zvýšených nároků na prostředí tř. C 25/30</t>
  </si>
  <si>
    <t>Výztuž základových patek betonářskou ocelí 10 505 (R)</t>
  </si>
  <si>
    <t>Klenbové pásy ze ŽB tř. C 25/30</t>
  </si>
  <si>
    <t>Výztuž překladů a říms z betonářské oceli 10 505</t>
  </si>
  <si>
    <t>Nosná zeď ze ŽB tř. C 25/30 bez výztuže</t>
  </si>
  <si>
    <t>Výztuž nosných zdí betonářskou ocelí 10 505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</si>
</sst>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2" fillId="0" borderId="0" xfId="0" applyFont="1" applyAlignment="1">
      <alignment horizontal="left"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bmp" /><Relationship Id="rId2" Type="http://schemas.openxmlformats.org/officeDocument/2006/relationships/image" Target="../media/image21.bmp" /><Relationship Id="rId3" Type="http://schemas.openxmlformats.org/officeDocument/2006/relationships/image" Target="../media/image2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bmp" /><Relationship Id="rId2" Type="http://schemas.openxmlformats.org/officeDocument/2006/relationships/image" Target="../media/image25.bmp" /><Relationship Id="rId3" Type="http://schemas.openxmlformats.org/officeDocument/2006/relationships/image" Target="../media/image2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bmp" /><Relationship Id="rId2" Type="http://schemas.openxmlformats.org/officeDocument/2006/relationships/image" Target="../media/image29.bmp" /><Relationship Id="rId3" Type="http://schemas.openxmlformats.org/officeDocument/2006/relationships/image" Target="../media/image3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bmp" /><Relationship Id="rId2" Type="http://schemas.openxmlformats.org/officeDocument/2006/relationships/image" Target="../media/image33.bmp" /><Relationship Id="rId3" Type="http://schemas.openxmlformats.org/officeDocument/2006/relationships/image" Target="../media/image3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bmp" /><Relationship Id="rId2" Type="http://schemas.openxmlformats.org/officeDocument/2006/relationships/image" Target="../media/image37.bmp" /><Relationship Id="rId3" Type="http://schemas.openxmlformats.org/officeDocument/2006/relationships/image" Target="../media/image3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bmp" /><Relationship Id="rId2" Type="http://schemas.openxmlformats.org/officeDocument/2006/relationships/image" Target="../media/image41.bmp" /><Relationship Id="rId3" Type="http://schemas.openxmlformats.org/officeDocument/2006/relationships/image" Target="../media/image4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44.bmp" /><Relationship Id="rId2" Type="http://schemas.openxmlformats.org/officeDocument/2006/relationships/image" Target="../media/image45.bmp" /><Relationship Id="rId3" Type="http://schemas.openxmlformats.org/officeDocument/2006/relationships/image" Target="../media/image4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69215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82</xdr:row>
      <xdr:rowOff>82550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119</xdr:row>
      <xdr:rowOff>0</xdr:rowOff>
    </xdr:from>
    <xdr:to>
      <xdr:col>9</xdr:col>
      <xdr:colOff>1215390</xdr:colOff>
      <xdr:row>120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129</xdr:row>
      <xdr:rowOff>0</xdr:rowOff>
    </xdr:from>
    <xdr:to>
      <xdr:col>9</xdr:col>
      <xdr:colOff>1215390</xdr:colOff>
      <xdr:row>130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113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112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111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115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115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115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114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115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106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40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58</v>
      </c>
      <c r="AI60" s="43"/>
      <c r="AJ60" s="43"/>
      <c r="AK60" s="43"/>
      <c r="AL60" s="43"/>
      <c r="AM60" s="65" t="s">
        <v>59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60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58</v>
      </c>
      <c r="AI75" s="43"/>
      <c r="AJ75" s="43"/>
      <c r="AK75" s="43"/>
      <c r="AL75" s="43"/>
      <c r="AM75" s="65" t="s">
        <v>59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24MT041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domu U Rytířů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Smetanovo náměstí 110, Litomyšl, 570 01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17. 6. 2024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Litomyšl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Kuba &amp; Pilař architekti s.r.o.</v>
      </c>
      <c r="AN89" s="72"/>
      <c r="AO89" s="72"/>
      <c r="AP89" s="72"/>
      <c r="AQ89" s="41"/>
      <c r="AR89" s="45"/>
      <c r="AS89" s="82" t="s">
        <v>63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STAGA stavební agentura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64</v>
      </c>
      <c r="D92" s="95"/>
      <c r="E92" s="95"/>
      <c r="F92" s="95"/>
      <c r="G92" s="95"/>
      <c r="H92" s="96"/>
      <c r="I92" s="97" t="s">
        <v>65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66</v>
      </c>
      <c r="AH92" s="95"/>
      <c r="AI92" s="95"/>
      <c r="AJ92" s="95"/>
      <c r="AK92" s="95"/>
      <c r="AL92" s="95"/>
      <c r="AM92" s="95"/>
      <c r="AN92" s="97" t="s">
        <v>67</v>
      </c>
      <c r="AO92" s="95"/>
      <c r="AP92" s="99"/>
      <c r="AQ92" s="100" t="s">
        <v>68</v>
      </c>
      <c r="AR92" s="45"/>
      <c r="AS92" s="101" t="s">
        <v>69</v>
      </c>
      <c r="AT92" s="102" t="s">
        <v>70</v>
      </c>
      <c r="AU92" s="102" t="s">
        <v>71</v>
      </c>
      <c r="AV92" s="102" t="s">
        <v>72</v>
      </c>
      <c r="AW92" s="102" t="s">
        <v>73</v>
      </c>
      <c r="AX92" s="102" t="s">
        <v>74</v>
      </c>
      <c r="AY92" s="102" t="s">
        <v>75</v>
      </c>
      <c r="AZ92" s="102" t="s">
        <v>76</v>
      </c>
      <c r="BA92" s="102" t="s">
        <v>77</v>
      </c>
      <c r="BB92" s="102" t="s">
        <v>78</v>
      </c>
      <c r="BC92" s="102" t="s">
        <v>79</v>
      </c>
      <c r="BD92" s="103" t="s">
        <v>80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82</v>
      </c>
      <c r="BT94" s="118" t="s">
        <v>83</v>
      </c>
      <c r="BU94" s="119" t="s">
        <v>84</v>
      </c>
      <c r="BV94" s="118" t="s">
        <v>85</v>
      </c>
      <c r="BW94" s="118" t="s">
        <v>5</v>
      </c>
      <c r="BX94" s="118" t="s">
        <v>86</v>
      </c>
      <c r="CL94" s="118" t="s">
        <v>1</v>
      </c>
    </row>
    <row r="95" s="7" customFormat="1" ht="16.5" customHeight="1">
      <c r="A95" s="7"/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ROUND(AG96+AG100+AG108,2)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89</v>
      </c>
      <c r="AR95" s="127"/>
      <c r="AS95" s="128">
        <f>ROUND(AS96+AS100+AS108,2)</f>
        <v>0</v>
      </c>
      <c r="AT95" s="129">
        <f>ROUND(SUM(AV95:AW95),2)</f>
        <v>0</v>
      </c>
      <c r="AU95" s="130">
        <f>ROUND(AU96+AU100+AU108,5)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ROUND(AZ96+AZ100+AZ108,2)</f>
        <v>0</v>
      </c>
      <c r="BA95" s="129">
        <f>ROUND(BA96+BA100+BA108,2)</f>
        <v>0</v>
      </c>
      <c r="BB95" s="129">
        <f>ROUND(BB96+BB100+BB108,2)</f>
        <v>0</v>
      </c>
      <c r="BC95" s="129">
        <f>ROUND(BC96+BC100+BC108,2)</f>
        <v>0</v>
      </c>
      <c r="BD95" s="131">
        <f>ROUND(BD96+BD100+BD108,2)</f>
        <v>0</v>
      </c>
      <c r="BE95" s="7"/>
      <c r="BS95" s="132" t="s">
        <v>82</v>
      </c>
      <c r="BT95" s="132" t="s">
        <v>90</v>
      </c>
      <c r="BU95" s="132" t="s">
        <v>84</v>
      </c>
      <c r="BV95" s="132" t="s">
        <v>85</v>
      </c>
      <c r="BW95" s="132" t="s">
        <v>91</v>
      </c>
      <c r="BX95" s="132" t="s">
        <v>5</v>
      </c>
      <c r="CL95" s="132" t="s">
        <v>1</v>
      </c>
      <c r="CM95" s="132" t="s">
        <v>92</v>
      </c>
    </row>
    <row r="96" s="4" customFormat="1" ht="16.5" customHeight="1">
      <c r="A96" s="4"/>
      <c r="B96" s="71"/>
      <c r="C96" s="133"/>
      <c r="D96" s="133"/>
      <c r="E96" s="134" t="s">
        <v>93</v>
      </c>
      <c r="F96" s="134"/>
      <c r="G96" s="134"/>
      <c r="H96" s="134"/>
      <c r="I96" s="134"/>
      <c r="J96" s="133"/>
      <c r="K96" s="134" t="s">
        <v>94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ROUND(SUM(AG97:AG99),2)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95</v>
      </c>
      <c r="AR96" s="73"/>
      <c r="AS96" s="138">
        <f>ROUND(SUM(AS97:AS99),2)</f>
        <v>0</v>
      </c>
      <c r="AT96" s="139">
        <f>ROUND(SUM(AV96:AW96),2)</f>
        <v>0</v>
      </c>
      <c r="AU96" s="140">
        <f>ROUND(SUM(AU97:AU99),5)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ROUND(SUM(AZ97:AZ99),2)</f>
        <v>0</v>
      </c>
      <c r="BA96" s="139">
        <f>ROUND(SUM(BA97:BA99),2)</f>
        <v>0</v>
      </c>
      <c r="BB96" s="139">
        <f>ROUND(SUM(BB97:BB99),2)</f>
        <v>0</v>
      </c>
      <c r="BC96" s="139">
        <f>ROUND(SUM(BC97:BC99),2)</f>
        <v>0</v>
      </c>
      <c r="BD96" s="141">
        <f>ROUND(SUM(BD97:BD99),2)</f>
        <v>0</v>
      </c>
      <c r="BE96" s="4"/>
      <c r="BS96" s="142" t="s">
        <v>82</v>
      </c>
      <c r="BT96" s="142" t="s">
        <v>92</v>
      </c>
      <c r="BU96" s="142" t="s">
        <v>84</v>
      </c>
      <c r="BV96" s="142" t="s">
        <v>85</v>
      </c>
      <c r="BW96" s="142" t="s">
        <v>96</v>
      </c>
      <c r="BX96" s="142" t="s">
        <v>91</v>
      </c>
      <c r="CL96" s="142" t="s">
        <v>1</v>
      </c>
    </row>
    <row r="97" s="4" customFormat="1" ht="16.5" customHeight="1">
      <c r="A97" s="143" t="s">
        <v>97</v>
      </c>
      <c r="B97" s="71"/>
      <c r="C97" s="133"/>
      <c r="D97" s="133"/>
      <c r="E97" s="133"/>
      <c r="F97" s="134" t="s">
        <v>98</v>
      </c>
      <c r="G97" s="134"/>
      <c r="H97" s="134"/>
      <c r="I97" s="134"/>
      <c r="J97" s="134"/>
      <c r="K97" s="133"/>
      <c r="L97" s="134" t="s">
        <v>99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'01.1 - Bourané konstrukce'!J34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95</v>
      </c>
      <c r="AR97" s="73"/>
      <c r="AS97" s="138">
        <v>0</v>
      </c>
      <c r="AT97" s="139">
        <f>ROUND(SUM(AV97:AW97),2)</f>
        <v>0</v>
      </c>
      <c r="AU97" s="140">
        <f>'01.1 - Bourané konstrukce'!P137</f>
        <v>0</v>
      </c>
      <c r="AV97" s="139">
        <f>'01.1 - Bourané konstrukce'!J37</f>
        <v>0</v>
      </c>
      <c r="AW97" s="139">
        <f>'01.1 - Bourané konstrukce'!J38</f>
        <v>0</v>
      </c>
      <c r="AX97" s="139">
        <f>'01.1 - Bourané konstrukce'!J39</f>
        <v>0</v>
      </c>
      <c r="AY97" s="139">
        <f>'01.1 - Bourané konstrukce'!J40</f>
        <v>0</v>
      </c>
      <c r="AZ97" s="139">
        <f>'01.1 - Bourané konstrukce'!F37</f>
        <v>0</v>
      </c>
      <c r="BA97" s="139">
        <f>'01.1 - Bourané konstrukce'!F38</f>
        <v>0</v>
      </c>
      <c r="BB97" s="139">
        <f>'01.1 - Bourané konstrukce'!F39</f>
        <v>0</v>
      </c>
      <c r="BC97" s="139">
        <f>'01.1 - Bourané konstrukce'!F40</f>
        <v>0</v>
      </c>
      <c r="BD97" s="141">
        <f>'01.1 - Bourané konstrukce'!F41</f>
        <v>0</v>
      </c>
      <c r="BE97" s="4"/>
      <c r="BT97" s="142" t="s">
        <v>100</v>
      </c>
      <c r="BV97" s="142" t="s">
        <v>85</v>
      </c>
      <c r="BW97" s="142" t="s">
        <v>101</v>
      </c>
      <c r="BX97" s="142" t="s">
        <v>96</v>
      </c>
      <c r="CL97" s="142" t="s">
        <v>1</v>
      </c>
    </row>
    <row r="98" s="4" customFormat="1" ht="16.5" customHeight="1">
      <c r="A98" s="143" t="s">
        <v>97</v>
      </c>
      <c r="B98" s="71"/>
      <c r="C98" s="133"/>
      <c r="D98" s="133"/>
      <c r="E98" s="133"/>
      <c r="F98" s="134" t="s">
        <v>102</v>
      </c>
      <c r="G98" s="134"/>
      <c r="H98" s="134"/>
      <c r="I98" s="134"/>
      <c r="J98" s="134"/>
      <c r="K98" s="133"/>
      <c r="L98" s="134" t="s">
        <v>103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'01.2 - Nové konstrukce'!J34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95</v>
      </c>
      <c r="AR98" s="73"/>
      <c r="AS98" s="138">
        <v>0</v>
      </c>
      <c r="AT98" s="139">
        <f>ROUND(SUM(AV98:AW98),2)</f>
        <v>0</v>
      </c>
      <c r="AU98" s="140">
        <f>'01.2 - Nové konstrukce'!P147</f>
        <v>0</v>
      </c>
      <c r="AV98" s="139">
        <f>'01.2 - Nové konstrukce'!J37</f>
        <v>0</v>
      </c>
      <c r="AW98" s="139">
        <f>'01.2 - Nové konstrukce'!J38</f>
        <v>0</v>
      </c>
      <c r="AX98" s="139">
        <f>'01.2 - Nové konstrukce'!J39</f>
        <v>0</v>
      </c>
      <c r="AY98" s="139">
        <f>'01.2 - Nové konstrukce'!J40</f>
        <v>0</v>
      </c>
      <c r="AZ98" s="139">
        <f>'01.2 - Nové konstrukce'!F37</f>
        <v>0</v>
      </c>
      <c r="BA98" s="139">
        <f>'01.2 - Nové konstrukce'!F38</f>
        <v>0</v>
      </c>
      <c r="BB98" s="139">
        <f>'01.2 - Nové konstrukce'!F39</f>
        <v>0</v>
      </c>
      <c r="BC98" s="139">
        <f>'01.2 - Nové konstrukce'!F40</f>
        <v>0</v>
      </c>
      <c r="BD98" s="141">
        <f>'01.2 - Nové konstrukce'!F41</f>
        <v>0</v>
      </c>
      <c r="BE98" s="4"/>
      <c r="BT98" s="142" t="s">
        <v>100</v>
      </c>
      <c r="BV98" s="142" t="s">
        <v>85</v>
      </c>
      <c r="BW98" s="142" t="s">
        <v>104</v>
      </c>
      <c r="BX98" s="142" t="s">
        <v>96</v>
      </c>
      <c r="CL98" s="142" t="s">
        <v>1</v>
      </c>
    </row>
    <row r="99" s="4" customFormat="1" ht="16.5" customHeight="1">
      <c r="A99" s="143" t="s">
        <v>97</v>
      </c>
      <c r="B99" s="71"/>
      <c r="C99" s="133"/>
      <c r="D99" s="133"/>
      <c r="E99" s="133"/>
      <c r="F99" s="134" t="s">
        <v>105</v>
      </c>
      <c r="G99" s="134"/>
      <c r="H99" s="134"/>
      <c r="I99" s="134"/>
      <c r="J99" s="134"/>
      <c r="K99" s="133"/>
      <c r="L99" s="134" t="s">
        <v>106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'01.3 - Výrobky'!J34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95</v>
      </c>
      <c r="AR99" s="73"/>
      <c r="AS99" s="138">
        <v>0</v>
      </c>
      <c r="AT99" s="139">
        <f>ROUND(SUM(AV99:AW99),2)</f>
        <v>0</v>
      </c>
      <c r="AU99" s="140">
        <f>'01.3 - Výrobky'!P130</f>
        <v>0</v>
      </c>
      <c r="AV99" s="139">
        <f>'01.3 - Výrobky'!J37</f>
        <v>0</v>
      </c>
      <c r="AW99" s="139">
        <f>'01.3 - Výrobky'!J38</f>
        <v>0</v>
      </c>
      <c r="AX99" s="139">
        <f>'01.3 - Výrobky'!J39</f>
        <v>0</v>
      </c>
      <c r="AY99" s="139">
        <f>'01.3 - Výrobky'!J40</f>
        <v>0</v>
      </c>
      <c r="AZ99" s="139">
        <f>'01.3 - Výrobky'!F37</f>
        <v>0</v>
      </c>
      <c r="BA99" s="139">
        <f>'01.3 - Výrobky'!F38</f>
        <v>0</v>
      </c>
      <c r="BB99" s="139">
        <f>'01.3 - Výrobky'!F39</f>
        <v>0</v>
      </c>
      <c r="BC99" s="139">
        <f>'01.3 - Výrobky'!F40</f>
        <v>0</v>
      </c>
      <c r="BD99" s="141">
        <f>'01.3 - Výrobky'!F41</f>
        <v>0</v>
      </c>
      <c r="BE99" s="4"/>
      <c r="BT99" s="142" t="s">
        <v>100</v>
      </c>
      <c r="BV99" s="142" t="s">
        <v>85</v>
      </c>
      <c r="BW99" s="142" t="s">
        <v>107</v>
      </c>
      <c r="BX99" s="142" t="s">
        <v>96</v>
      </c>
      <c r="CL99" s="142" t="s">
        <v>1</v>
      </c>
    </row>
    <row r="100" s="4" customFormat="1" ht="16.5" customHeight="1">
      <c r="A100" s="4"/>
      <c r="B100" s="71"/>
      <c r="C100" s="133"/>
      <c r="D100" s="133"/>
      <c r="E100" s="134" t="s">
        <v>108</v>
      </c>
      <c r="F100" s="134"/>
      <c r="G100" s="134"/>
      <c r="H100" s="134"/>
      <c r="I100" s="134"/>
      <c r="J100" s="133"/>
      <c r="K100" s="134" t="s">
        <v>109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ROUND(SUM(AG101:AG107),2)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95</v>
      </c>
      <c r="AR100" s="73"/>
      <c r="AS100" s="138">
        <f>ROUND(SUM(AS101:AS107),2)</f>
        <v>0</v>
      </c>
      <c r="AT100" s="139">
        <f>ROUND(SUM(AV100:AW100),2)</f>
        <v>0</v>
      </c>
      <c r="AU100" s="140">
        <f>ROUND(SUM(AU101:AU107),5)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ROUND(SUM(AZ101:AZ107),2)</f>
        <v>0</v>
      </c>
      <c r="BA100" s="139">
        <f>ROUND(SUM(BA101:BA107),2)</f>
        <v>0</v>
      </c>
      <c r="BB100" s="139">
        <f>ROUND(SUM(BB101:BB107),2)</f>
        <v>0</v>
      </c>
      <c r="BC100" s="139">
        <f>ROUND(SUM(BC101:BC107),2)</f>
        <v>0</v>
      </c>
      <c r="BD100" s="141">
        <f>ROUND(SUM(BD101:BD107),2)</f>
        <v>0</v>
      </c>
      <c r="BE100" s="4"/>
      <c r="BS100" s="142" t="s">
        <v>82</v>
      </c>
      <c r="BT100" s="142" t="s">
        <v>92</v>
      </c>
      <c r="BU100" s="142" t="s">
        <v>84</v>
      </c>
      <c r="BV100" s="142" t="s">
        <v>85</v>
      </c>
      <c r="BW100" s="142" t="s">
        <v>110</v>
      </c>
      <c r="BX100" s="142" t="s">
        <v>91</v>
      </c>
      <c r="CL100" s="142" t="s">
        <v>1</v>
      </c>
    </row>
    <row r="101" s="4" customFormat="1" ht="16.5" customHeight="1">
      <c r="A101" s="143" t="s">
        <v>97</v>
      </c>
      <c r="B101" s="71"/>
      <c r="C101" s="133"/>
      <c r="D101" s="133"/>
      <c r="E101" s="133"/>
      <c r="F101" s="134" t="s">
        <v>111</v>
      </c>
      <c r="G101" s="134"/>
      <c r="H101" s="134"/>
      <c r="I101" s="134"/>
      <c r="J101" s="134"/>
      <c r="K101" s="133"/>
      <c r="L101" s="134" t="s">
        <v>112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'IO01 - Přípojky vody a ka...'!J34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95</v>
      </c>
      <c r="AR101" s="73"/>
      <c r="AS101" s="138">
        <v>0</v>
      </c>
      <c r="AT101" s="139">
        <f>ROUND(SUM(AV101:AW101),2)</f>
        <v>0</v>
      </c>
      <c r="AU101" s="140">
        <f>'IO01 - Přípojky vody a ka...'!P129</f>
        <v>0</v>
      </c>
      <c r="AV101" s="139">
        <f>'IO01 - Přípojky vody a ka...'!J37</f>
        <v>0</v>
      </c>
      <c r="AW101" s="139">
        <f>'IO01 - Přípojky vody a ka...'!J38</f>
        <v>0</v>
      </c>
      <c r="AX101" s="139">
        <f>'IO01 - Přípojky vody a ka...'!J39</f>
        <v>0</v>
      </c>
      <c r="AY101" s="139">
        <f>'IO01 - Přípojky vody a ka...'!J40</f>
        <v>0</v>
      </c>
      <c r="AZ101" s="139">
        <f>'IO01 - Přípojky vody a ka...'!F37</f>
        <v>0</v>
      </c>
      <c r="BA101" s="139">
        <f>'IO01 - Přípojky vody a ka...'!F38</f>
        <v>0</v>
      </c>
      <c r="BB101" s="139">
        <f>'IO01 - Přípojky vody a ka...'!F39</f>
        <v>0</v>
      </c>
      <c r="BC101" s="139">
        <f>'IO01 - Přípojky vody a ka...'!F40</f>
        <v>0</v>
      </c>
      <c r="BD101" s="141">
        <f>'IO01 - Přípojky vody a ka...'!F41</f>
        <v>0</v>
      </c>
      <c r="BE101" s="4"/>
      <c r="BT101" s="142" t="s">
        <v>100</v>
      </c>
      <c r="BV101" s="142" t="s">
        <v>85</v>
      </c>
      <c r="BW101" s="142" t="s">
        <v>113</v>
      </c>
      <c r="BX101" s="142" t="s">
        <v>110</v>
      </c>
      <c r="CL101" s="142" t="s">
        <v>1</v>
      </c>
    </row>
    <row r="102" s="4" customFormat="1" ht="16.5" customHeight="1">
      <c r="A102" s="143" t="s">
        <v>97</v>
      </c>
      <c r="B102" s="71"/>
      <c r="C102" s="133"/>
      <c r="D102" s="133"/>
      <c r="E102" s="133"/>
      <c r="F102" s="134" t="s">
        <v>114</v>
      </c>
      <c r="G102" s="134"/>
      <c r="H102" s="134"/>
      <c r="I102" s="134"/>
      <c r="J102" s="134"/>
      <c r="K102" s="133"/>
      <c r="L102" s="134" t="s">
        <v>115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'SO01.4a - Elektrické vytá...'!J34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95</v>
      </c>
      <c r="AR102" s="73"/>
      <c r="AS102" s="138">
        <v>0</v>
      </c>
      <c r="AT102" s="139">
        <f>ROUND(SUM(AV102:AW102),2)</f>
        <v>0</v>
      </c>
      <c r="AU102" s="140">
        <f>'SO01.4a - Elektrické vytá...'!P128</f>
        <v>0</v>
      </c>
      <c r="AV102" s="139">
        <f>'SO01.4a - Elektrické vytá...'!J37</f>
        <v>0</v>
      </c>
      <c r="AW102" s="139">
        <f>'SO01.4a - Elektrické vytá...'!J38</f>
        <v>0</v>
      </c>
      <c r="AX102" s="139">
        <f>'SO01.4a - Elektrické vytá...'!J39</f>
        <v>0</v>
      </c>
      <c r="AY102" s="139">
        <f>'SO01.4a - Elektrické vytá...'!J40</f>
        <v>0</v>
      </c>
      <c r="AZ102" s="139">
        <f>'SO01.4a - Elektrické vytá...'!F37</f>
        <v>0</v>
      </c>
      <c r="BA102" s="139">
        <f>'SO01.4a - Elektrické vytá...'!F38</f>
        <v>0</v>
      </c>
      <c r="BB102" s="139">
        <f>'SO01.4a - Elektrické vytá...'!F39</f>
        <v>0</v>
      </c>
      <c r="BC102" s="139">
        <f>'SO01.4a - Elektrické vytá...'!F40</f>
        <v>0</v>
      </c>
      <c r="BD102" s="141">
        <f>'SO01.4a - Elektrické vytá...'!F41</f>
        <v>0</v>
      </c>
      <c r="BE102" s="4"/>
      <c r="BT102" s="142" t="s">
        <v>100</v>
      </c>
      <c r="BV102" s="142" t="s">
        <v>85</v>
      </c>
      <c r="BW102" s="142" t="s">
        <v>116</v>
      </c>
      <c r="BX102" s="142" t="s">
        <v>110</v>
      </c>
      <c r="CL102" s="142" t="s">
        <v>1</v>
      </c>
    </row>
    <row r="103" s="4" customFormat="1" ht="16.5" customHeight="1">
      <c r="A103" s="143" t="s">
        <v>97</v>
      </c>
      <c r="B103" s="71"/>
      <c r="C103" s="133"/>
      <c r="D103" s="133"/>
      <c r="E103" s="133"/>
      <c r="F103" s="134" t="s">
        <v>117</v>
      </c>
      <c r="G103" s="134"/>
      <c r="H103" s="134"/>
      <c r="I103" s="134"/>
      <c r="J103" s="134"/>
      <c r="K103" s="133"/>
      <c r="L103" s="134" t="s">
        <v>118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'SO01.4c - Vzduchotechnika'!J34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95</v>
      </c>
      <c r="AR103" s="73"/>
      <c r="AS103" s="138">
        <v>0</v>
      </c>
      <c r="AT103" s="139">
        <f>ROUND(SUM(AV103:AW103),2)</f>
        <v>0</v>
      </c>
      <c r="AU103" s="140">
        <f>'SO01.4c - Vzduchotechnika'!P132</f>
        <v>0</v>
      </c>
      <c r="AV103" s="139">
        <f>'SO01.4c - Vzduchotechnika'!J37</f>
        <v>0</v>
      </c>
      <c r="AW103" s="139">
        <f>'SO01.4c - Vzduchotechnika'!J38</f>
        <v>0</v>
      </c>
      <c r="AX103" s="139">
        <f>'SO01.4c - Vzduchotechnika'!J39</f>
        <v>0</v>
      </c>
      <c r="AY103" s="139">
        <f>'SO01.4c - Vzduchotechnika'!J40</f>
        <v>0</v>
      </c>
      <c r="AZ103" s="139">
        <f>'SO01.4c - Vzduchotechnika'!F37</f>
        <v>0</v>
      </c>
      <c r="BA103" s="139">
        <f>'SO01.4c - Vzduchotechnika'!F38</f>
        <v>0</v>
      </c>
      <c r="BB103" s="139">
        <f>'SO01.4c - Vzduchotechnika'!F39</f>
        <v>0</v>
      </c>
      <c r="BC103" s="139">
        <f>'SO01.4c - Vzduchotechnika'!F40</f>
        <v>0</v>
      </c>
      <c r="BD103" s="141">
        <f>'SO01.4c - Vzduchotechnika'!F41</f>
        <v>0</v>
      </c>
      <c r="BE103" s="4"/>
      <c r="BT103" s="142" t="s">
        <v>100</v>
      </c>
      <c r="BV103" s="142" t="s">
        <v>85</v>
      </c>
      <c r="BW103" s="142" t="s">
        <v>119</v>
      </c>
      <c r="BX103" s="142" t="s">
        <v>110</v>
      </c>
      <c r="CL103" s="142" t="s">
        <v>1</v>
      </c>
    </row>
    <row r="104" s="4" customFormat="1" ht="16.5" customHeight="1">
      <c r="A104" s="143" t="s">
        <v>97</v>
      </c>
      <c r="B104" s="71"/>
      <c r="C104" s="133"/>
      <c r="D104" s="133"/>
      <c r="E104" s="133"/>
      <c r="F104" s="134" t="s">
        <v>120</v>
      </c>
      <c r="G104" s="134"/>
      <c r="H104" s="134"/>
      <c r="I104" s="134"/>
      <c r="J104" s="134"/>
      <c r="K104" s="133"/>
      <c r="L104" s="134" t="s">
        <v>121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'So01.4d - Měření a regulace'!J34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95</v>
      </c>
      <c r="AR104" s="73"/>
      <c r="AS104" s="138">
        <v>0</v>
      </c>
      <c r="AT104" s="139">
        <f>ROUND(SUM(AV104:AW104),2)</f>
        <v>0</v>
      </c>
      <c r="AU104" s="140">
        <f>'So01.4d - Měření a regulace'!P132</f>
        <v>0</v>
      </c>
      <c r="AV104" s="139">
        <f>'So01.4d - Měření a regulace'!J37</f>
        <v>0</v>
      </c>
      <c r="AW104" s="139">
        <f>'So01.4d - Měření a regulace'!J38</f>
        <v>0</v>
      </c>
      <c r="AX104" s="139">
        <f>'So01.4d - Měření a regulace'!J39</f>
        <v>0</v>
      </c>
      <c r="AY104" s="139">
        <f>'So01.4d - Měření a regulace'!J40</f>
        <v>0</v>
      </c>
      <c r="AZ104" s="139">
        <f>'So01.4d - Měření a regulace'!F37</f>
        <v>0</v>
      </c>
      <c r="BA104" s="139">
        <f>'So01.4d - Měření a regulace'!F38</f>
        <v>0</v>
      </c>
      <c r="BB104" s="139">
        <f>'So01.4d - Měření a regulace'!F39</f>
        <v>0</v>
      </c>
      <c r="BC104" s="139">
        <f>'So01.4d - Měření a regulace'!F40</f>
        <v>0</v>
      </c>
      <c r="BD104" s="141">
        <f>'So01.4d - Měření a regulace'!F41</f>
        <v>0</v>
      </c>
      <c r="BE104" s="4"/>
      <c r="BT104" s="142" t="s">
        <v>100</v>
      </c>
      <c r="BV104" s="142" t="s">
        <v>85</v>
      </c>
      <c r="BW104" s="142" t="s">
        <v>122</v>
      </c>
      <c r="BX104" s="142" t="s">
        <v>110</v>
      </c>
      <c r="CL104" s="142" t="s">
        <v>1</v>
      </c>
    </row>
    <row r="105" s="4" customFormat="1" ht="16.5" customHeight="1">
      <c r="A105" s="143" t="s">
        <v>97</v>
      </c>
      <c r="B105" s="71"/>
      <c r="C105" s="133"/>
      <c r="D105" s="133"/>
      <c r="E105" s="133"/>
      <c r="F105" s="134" t="s">
        <v>123</v>
      </c>
      <c r="G105" s="134"/>
      <c r="H105" s="134"/>
      <c r="I105" s="134"/>
      <c r="J105" s="134"/>
      <c r="K105" s="133"/>
      <c r="L105" s="134" t="s">
        <v>124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'SO01.4e - Zařízení zdravo...'!J34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95</v>
      </c>
      <c r="AR105" s="73"/>
      <c r="AS105" s="138">
        <v>0</v>
      </c>
      <c r="AT105" s="139">
        <f>ROUND(SUM(AV105:AW105),2)</f>
        <v>0</v>
      </c>
      <c r="AU105" s="140">
        <f>'SO01.4e - Zařízení zdravo...'!P132</f>
        <v>0</v>
      </c>
      <c r="AV105" s="139">
        <f>'SO01.4e - Zařízení zdravo...'!J37</f>
        <v>0</v>
      </c>
      <c r="AW105" s="139">
        <f>'SO01.4e - Zařízení zdravo...'!J38</f>
        <v>0</v>
      </c>
      <c r="AX105" s="139">
        <f>'SO01.4e - Zařízení zdravo...'!J39</f>
        <v>0</v>
      </c>
      <c r="AY105" s="139">
        <f>'SO01.4e - Zařízení zdravo...'!J40</f>
        <v>0</v>
      </c>
      <c r="AZ105" s="139">
        <f>'SO01.4e - Zařízení zdravo...'!F37</f>
        <v>0</v>
      </c>
      <c r="BA105" s="139">
        <f>'SO01.4e - Zařízení zdravo...'!F38</f>
        <v>0</v>
      </c>
      <c r="BB105" s="139">
        <f>'SO01.4e - Zařízení zdravo...'!F39</f>
        <v>0</v>
      </c>
      <c r="BC105" s="139">
        <f>'SO01.4e - Zařízení zdravo...'!F40</f>
        <v>0</v>
      </c>
      <c r="BD105" s="141">
        <f>'SO01.4e - Zařízení zdravo...'!F41</f>
        <v>0</v>
      </c>
      <c r="BE105" s="4"/>
      <c r="BT105" s="142" t="s">
        <v>100</v>
      </c>
      <c r="BV105" s="142" t="s">
        <v>85</v>
      </c>
      <c r="BW105" s="142" t="s">
        <v>125</v>
      </c>
      <c r="BX105" s="142" t="s">
        <v>110</v>
      </c>
      <c r="CL105" s="142" t="s">
        <v>1</v>
      </c>
    </row>
    <row r="106" s="4" customFormat="1" ht="23.25" customHeight="1">
      <c r="A106" s="143" t="s">
        <v>97</v>
      </c>
      <c r="B106" s="71"/>
      <c r="C106" s="133"/>
      <c r="D106" s="133"/>
      <c r="E106" s="133"/>
      <c r="F106" s="134" t="s">
        <v>126</v>
      </c>
      <c r="G106" s="134"/>
      <c r="H106" s="134"/>
      <c r="I106" s="134"/>
      <c r="J106" s="134"/>
      <c r="K106" s="133"/>
      <c r="L106" s="134" t="s">
        <v>127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'SO01.4f - Zařízení silnop...'!J34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95</v>
      </c>
      <c r="AR106" s="73"/>
      <c r="AS106" s="138">
        <v>0</v>
      </c>
      <c r="AT106" s="139">
        <f>ROUND(SUM(AV106:AW106),2)</f>
        <v>0</v>
      </c>
      <c r="AU106" s="140">
        <f>'SO01.4f - Zařízení silnop...'!P131</f>
        <v>0</v>
      </c>
      <c r="AV106" s="139">
        <f>'SO01.4f - Zařízení silnop...'!J37</f>
        <v>0</v>
      </c>
      <c r="AW106" s="139">
        <f>'SO01.4f - Zařízení silnop...'!J38</f>
        <v>0</v>
      </c>
      <c r="AX106" s="139">
        <f>'SO01.4f - Zařízení silnop...'!J39</f>
        <v>0</v>
      </c>
      <c r="AY106" s="139">
        <f>'SO01.4f - Zařízení silnop...'!J40</f>
        <v>0</v>
      </c>
      <c r="AZ106" s="139">
        <f>'SO01.4f - Zařízení silnop...'!F37</f>
        <v>0</v>
      </c>
      <c r="BA106" s="139">
        <f>'SO01.4f - Zařízení silnop...'!F38</f>
        <v>0</v>
      </c>
      <c r="BB106" s="139">
        <f>'SO01.4f - Zařízení silnop...'!F39</f>
        <v>0</v>
      </c>
      <c r="BC106" s="139">
        <f>'SO01.4f - Zařízení silnop...'!F40</f>
        <v>0</v>
      </c>
      <c r="BD106" s="141">
        <f>'SO01.4f - Zařízení silnop...'!F41</f>
        <v>0</v>
      </c>
      <c r="BE106" s="4"/>
      <c r="BT106" s="142" t="s">
        <v>100</v>
      </c>
      <c r="BV106" s="142" t="s">
        <v>85</v>
      </c>
      <c r="BW106" s="142" t="s">
        <v>128</v>
      </c>
      <c r="BX106" s="142" t="s">
        <v>110</v>
      </c>
      <c r="CL106" s="142" t="s">
        <v>1</v>
      </c>
    </row>
    <row r="107" s="4" customFormat="1" ht="16.5" customHeight="1">
      <c r="A107" s="143" t="s">
        <v>97</v>
      </c>
      <c r="B107" s="71"/>
      <c r="C107" s="133"/>
      <c r="D107" s="133"/>
      <c r="E107" s="133"/>
      <c r="F107" s="134" t="s">
        <v>129</v>
      </c>
      <c r="G107" s="134"/>
      <c r="H107" s="134"/>
      <c r="I107" s="134"/>
      <c r="J107" s="134"/>
      <c r="K107" s="133"/>
      <c r="L107" s="134" t="s">
        <v>130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'SO01.4g - Zařízení slabop...'!J34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95</v>
      </c>
      <c r="AR107" s="73"/>
      <c r="AS107" s="138">
        <v>0</v>
      </c>
      <c r="AT107" s="139">
        <f>ROUND(SUM(AV107:AW107),2)</f>
        <v>0</v>
      </c>
      <c r="AU107" s="140">
        <f>'SO01.4g - Zařízení slabop...'!P132</f>
        <v>0</v>
      </c>
      <c r="AV107" s="139">
        <f>'SO01.4g - Zařízení slabop...'!J37</f>
        <v>0</v>
      </c>
      <c r="AW107" s="139">
        <f>'SO01.4g - Zařízení slabop...'!J38</f>
        <v>0</v>
      </c>
      <c r="AX107" s="139">
        <f>'SO01.4g - Zařízení slabop...'!J39</f>
        <v>0</v>
      </c>
      <c r="AY107" s="139">
        <f>'SO01.4g - Zařízení slabop...'!J40</f>
        <v>0</v>
      </c>
      <c r="AZ107" s="139">
        <f>'SO01.4g - Zařízení slabop...'!F37</f>
        <v>0</v>
      </c>
      <c r="BA107" s="139">
        <f>'SO01.4g - Zařízení slabop...'!F38</f>
        <v>0</v>
      </c>
      <c r="BB107" s="139">
        <f>'SO01.4g - Zařízení slabop...'!F39</f>
        <v>0</v>
      </c>
      <c r="BC107" s="139">
        <f>'SO01.4g - Zařízení slabop...'!F40</f>
        <v>0</v>
      </c>
      <c r="BD107" s="141">
        <f>'SO01.4g - Zařízení slabop...'!F41</f>
        <v>0</v>
      </c>
      <c r="BE107" s="4"/>
      <c r="BT107" s="142" t="s">
        <v>100</v>
      </c>
      <c r="BV107" s="142" t="s">
        <v>85</v>
      </c>
      <c r="BW107" s="142" t="s">
        <v>131</v>
      </c>
      <c r="BX107" s="142" t="s">
        <v>110</v>
      </c>
      <c r="CL107" s="142" t="s">
        <v>1</v>
      </c>
    </row>
    <row r="108" s="4" customFormat="1" ht="16.5" customHeight="1">
      <c r="A108" s="143" t="s">
        <v>97</v>
      </c>
      <c r="B108" s="71"/>
      <c r="C108" s="133"/>
      <c r="D108" s="133"/>
      <c r="E108" s="134" t="s">
        <v>132</v>
      </c>
      <c r="F108" s="134"/>
      <c r="G108" s="134"/>
      <c r="H108" s="134"/>
      <c r="I108" s="134"/>
      <c r="J108" s="133"/>
      <c r="K108" s="134" t="s">
        <v>133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'03 - VRN'!J32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95</v>
      </c>
      <c r="AR108" s="73"/>
      <c r="AS108" s="144">
        <v>0</v>
      </c>
      <c r="AT108" s="145">
        <f>ROUND(SUM(AV108:AW108),2)</f>
        <v>0</v>
      </c>
      <c r="AU108" s="146">
        <f>'03 - VRN'!P121</f>
        <v>0</v>
      </c>
      <c r="AV108" s="145">
        <f>'03 - VRN'!J35</f>
        <v>0</v>
      </c>
      <c r="AW108" s="145">
        <f>'03 - VRN'!J36</f>
        <v>0</v>
      </c>
      <c r="AX108" s="145">
        <f>'03 - VRN'!J37</f>
        <v>0</v>
      </c>
      <c r="AY108" s="145">
        <f>'03 - VRN'!J38</f>
        <v>0</v>
      </c>
      <c r="AZ108" s="145">
        <f>'03 - VRN'!F35</f>
        <v>0</v>
      </c>
      <c r="BA108" s="145">
        <f>'03 - VRN'!F36</f>
        <v>0</v>
      </c>
      <c r="BB108" s="145">
        <f>'03 - VRN'!F37</f>
        <v>0</v>
      </c>
      <c r="BC108" s="145">
        <f>'03 - VRN'!F38</f>
        <v>0</v>
      </c>
      <c r="BD108" s="147">
        <f>'03 - VRN'!F39</f>
        <v>0</v>
      </c>
      <c r="BE108" s="4"/>
      <c r="BT108" s="142" t="s">
        <v>92</v>
      </c>
      <c r="BV108" s="142" t="s">
        <v>85</v>
      </c>
      <c r="BW108" s="142" t="s">
        <v>134</v>
      </c>
      <c r="BX108" s="142" t="s">
        <v>91</v>
      </c>
      <c r="CL108" s="142" t="s">
        <v>1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Nhds1pYSwFWxjmIyX16SGB2mx3yYJY5Pia6fcbnlXM9wf2mHFCQFxQXUx44/C/+C8H12j3XdGtPw6jHUDobqqw==" hashValue="G13BaEaQVMPF1KFJce8zuPYhSc6+EjIn0eFd9GijkLuUXw/IGGXUAlJvUxDwtrGDRNCQSnn4B0AhufI3nUPHqw==" algorithmName="SHA-512" password="CC35"/>
  <mergeCells count="94">
    <mergeCell ref="C92:G92"/>
    <mergeCell ref="D95:H95"/>
    <mergeCell ref="E96:I96"/>
    <mergeCell ref="E100:I100"/>
    <mergeCell ref="F104:J104"/>
    <mergeCell ref="F98:J98"/>
    <mergeCell ref="F99:J99"/>
    <mergeCell ref="F101:J101"/>
    <mergeCell ref="F97:J97"/>
    <mergeCell ref="F102:J102"/>
    <mergeCell ref="F103:J103"/>
    <mergeCell ref="I92:AF92"/>
    <mergeCell ref="J95:AF95"/>
    <mergeCell ref="K96:AF96"/>
    <mergeCell ref="K100:AF100"/>
    <mergeCell ref="L101:AF101"/>
    <mergeCell ref="L98:AF98"/>
    <mergeCell ref="L99:AF99"/>
    <mergeCell ref="L102:AF102"/>
    <mergeCell ref="L103:AF103"/>
    <mergeCell ref="L104:AF104"/>
    <mergeCell ref="L85:AJ85"/>
    <mergeCell ref="L97:AF97"/>
    <mergeCell ref="F105:J105"/>
    <mergeCell ref="L105:AF105"/>
    <mergeCell ref="F106:J106"/>
    <mergeCell ref="L106:AF106"/>
    <mergeCell ref="F107:J107"/>
    <mergeCell ref="L107:AF107"/>
    <mergeCell ref="E108:I108"/>
    <mergeCell ref="K108:AF108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4:AM104"/>
    <mergeCell ref="AG103:AM103"/>
    <mergeCell ref="AG102:AM102"/>
    <mergeCell ref="AG101:AM101"/>
    <mergeCell ref="AG95:AM95"/>
    <mergeCell ref="AG100:AM100"/>
    <mergeCell ref="AG92:AM92"/>
    <mergeCell ref="AG97:AM97"/>
    <mergeCell ref="AG98:AM98"/>
    <mergeCell ref="AG96:AM96"/>
    <mergeCell ref="AG99:AM99"/>
    <mergeCell ref="AM87:AN87"/>
    <mergeCell ref="AM89:AP89"/>
    <mergeCell ref="AM90:AP90"/>
    <mergeCell ref="AN100:AP100"/>
    <mergeCell ref="AN103:AP103"/>
    <mergeCell ref="AN102:AP102"/>
    <mergeCell ref="AN104:AP104"/>
    <mergeCell ref="AN101:AP101"/>
    <mergeCell ref="AN97:AP97"/>
    <mergeCell ref="AN99:AP99"/>
    <mergeCell ref="AN96:AP96"/>
    <mergeCell ref="AN95:AP95"/>
    <mergeCell ref="AN92:AP9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94:AM94"/>
    <mergeCell ref="AN94:AP94"/>
  </mergeCells>
  <hyperlinks>
    <hyperlink ref="A97" location="'01.1 - Bourané konstrukce'!C2" display="/"/>
    <hyperlink ref="A98" location="'01.2 - Nové konstrukce'!C2" display="/"/>
    <hyperlink ref="A99" location="'01.3 - Výrobky'!C2" display="/"/>
    <hyperlink ref="A101" location="'IO01 - Přípojky vody a ka...'!C2" display="/"/>
    <hyperlink ref="A102" location="'SO01.4a - Elektrické vytá...'!C2" display="/"/>
    <hyperlink ref="A103" location="'SO01.4c - Vzduchotechnika'!C2" display="/"/>
    <hyperlink ref="A104" location="'So01.4d - Měření a regulace'!C2" display="/"/>
    <hyperlink ref="A105" location="'SO01.4e - Zařízení zdravo...'!C2" display="/"/>
    <hyperlink ref="A106" location="'SO01.4f - Zařízení silnop...'!C2" display="/"/>
    <hyperlink ref="A107" location="'SO01.4g - Zařízení slabop...'!C2" display="/"/>
    <hyperlink ref="A108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8" t="s">
        <v>135</v>
      </c>
      <c r="BA2" s="148" t="s">
        <v>135</v>
      </c>
      <c r="BB2" s="148" t="s">
        <v>1</v>
      </c>
      <c r="BC2" s="148" t="s">
        <v>136</v>
      </c>
      <c r="BD2" s="148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6" t="s">
        <v>143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ROUND((SUM(BE137:BE548)),  2)</f>
        <v>0</v>
      </c>
      <c r="G37" s="39"/>
      <c r="H37" s="39"/>
      <c r="I37" s="167">
        <v>0.20999999999999999</v>
      </c>
      <c r="J37" s="166">
        <f>ROUND(((SUM(BE137:BE548))*I37),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ROUND((SUM(BF137:BF548)),  2)</f>
        <v>0</v>
      </c>
      <c r="G38" s="39"/>
      <c r="H38" s="39"/>
      <c r="I38" s="167">
        <v>0.12</v>
      </c>
      <c r="J38" s="166">
        <f>ROUND(((SUM(BF137:BF548))*I38),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ROUND((SUM(BG137:BG548)),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ROUND((SUM(BH137:BH548)),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ROUND((SUM(BI137:BI548)),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141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01.1 - Bourané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149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3"/>
      <c r="D102" s="199" t="s">
        <v>150</v>
      </c>
      <c r="E102" s="200"/>
      <c r="F102" s="200"/>
      <c r="G102" s="200"/>
      <c r="H102" s="200"/>
      <c r="I102" s="200"/>
      <c r="J102" s="201">
        <f>J139</f>
        <v>0</v>
      </c>
      <c r="K102" s="133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3"/>
      <c r="D103" s="199" t="s">
        <v>151</v>
      </c>
      <c r="E103" s="200"/>
      <c r="F103" s="200"/>
      <c r="G103" s="200"/>
      <c r="H103" s="200"/>
      <c r="I103" s="200"/>
      <c r="J103" s="201">
        <f>J145</f>
        <v>0</v>
      </c>
      <c r="K103" s="133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3"/>
      <c r="D104" s="199" t="s">
        <v>152</v>
      </c>
      <c r="E104" s="200"/>
      <c r="F104" s="200"/>
      <c r="G104" s="200"/>
      <c r="H104" s="200"/>
      <c r="I104" s="200"/>
      <c r="J104" s="201">
        <f>J475</f>
        <v>0</v>
      </c>
      <c r="K104" s="133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153</v>
      </c>
      <c r="E105" s="195"/>
      <c r="F105" s="195"/>
      <c r="G105" s="195"/>
      <c r="H105" s="195"/>
      <c r="I105" s="195"/>
      <c r="J105" s="196">
        <f>J484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3"/>
      <c r="D106" s="199" t="s">
        <v>154</v>
      </c>
      <c r="E106" s="200"/>
      <c r="F106" s="200"/>
      <c r="G106" s="200"/>
      <c r="H106" s="200"/>
      <c r="I106" s="200"/>
      <c r="J106" s="201">
        <f>J485</f>
        <v>0</v>
      </c>
      <c r="K106" s="133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3"/>
      <c r="D107" s="199" t="s">
        <v>155</v>
      </c>
      <c r="E107" s="200"/>
      <c r="F107" s="200"/>
      <c r="G107" s="200"/>
      <c r="H107" s="200"/>
      <c r="I107" s="200"/>
      <c r="J107" s="201">
        <f>J496</f>
        <v>0</v>
      </c>
      <c r="K107" s="133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3"/>
      <c r="D108" s="199" t="s">
        <v>156</v>
      </c>
      <c r="E108" s="200"/>
      <c r="F108" s="200"/>
      <c r="G108" s="200"/>
      <c r="H108" s="200"/>
      <c r="I108" s="200"/>
      <c r="J108" s="201">
        <f>J507</f>
        <v>0</v>
      </c>
      <c r="K108" s="133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3"/>
      <c r="D109" s="199" t="s">
        <v>157</v>
      </c>
      <c r="E109" s="200"/>
      <c r="F109" s="200"/>
      <c r="G109" s="200"/>
      <c r="H109" s="200"/>
      <c r="I109" s="200"/>
      <c r="J109" s="201">
        <f>J513</f>
        <v>0</v>
      </c>
      <c r="K109" s="133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3"/>
      <c r="D110" s="199" t="s">
        <v>158</v>
      </c>
      <c r="E110" s="200"/>
      <c r="F110" s="200"/>
      <c r="G110" s="200"/>
      <c r="H110" s="200"/>
      <c r="I110" s="200"/>
      <c r="J110" s="201">
        <f>J521</f>
        <v>0</v>
      </c>
      <c r="K110" s="133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3"/>
      <c r="D111" s="199" t="s">
        <v>159</v>
      </c>
      <c r="E111" s="200"/>
      <c r="F111" s="200"/>
      <c r="G111" s="200"/>
      <c r="H111" s="200"/>
      <c r="I111" s="200"/>
      <c r="J111" s="201">
        <f>J529</f>
        <v>0</v>
      </c>
      <c r="K111" s="133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3"/>
      <c r="D112" s="199" t="s">
        <v>160</v>
      </c>
      <c r="E112" s="200"/>
      <c r="F112" s="200"/>
      <c r="G112" s="200"/>
      <c r="H112" s="200"/>
      <c r="I112" s="200"/>
      <c r="J112" s="201">
        <f>J535</f>
        <v>0</v>
      </c>
      <c r="K112" s="133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2"/>
      <c r="C113" s="193"/>
      <c r="D113" s="194" t="s">
        <v>161</v>
      </c>
      <c r="E113" s="195"/>
      <c r="F113" s="195"/>
      <c r="G113" s="195"/>
      <c r="H113" s="195"/>
      <c r="I113" s="195"/>
      <c r="J113" s="196">
        <f>J541</f>
        <v>0</v>
      </c>
      <c r="K113" s="193"/>
      <c r="L113" s="19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162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6" t="str">
        <f>E7</f>
        <v>Rekonstrukce domu U Rytířů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138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6" t="s">
        <v>139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140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7" t="s">
        <v>141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142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01.1 - Bourané konstrukce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Smetanovo náměstí 110, Litomyšl, 570 01</v>
      </c>
      <c r="G131" s="41"/>
      <c r="H131" s="41"/>
      <c r="I131" s="33" t="s">
        <v>22</v>
      </c>
      <c r="J131" s="80" t="str">
        <f>IF(J16="","",J16)</f>
        <v>17. 6. 2024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E19</f>
        <v>Město Litomyšl</v>
      </c>
      <c r="G133" s="41"/>
      <c r="H133" s="41"/>
      <c r="I133" s="33" t="s">
        <v>32</v>
      </c>
      <c r="J133" s="37" t="str">
        <f>E25</f>
        <v>Kuba &amp; Pilař architekti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30</v>
      </c>
      <c r="D134" s="41"/>
      <c r="E134" s="41"/>
      <c r="F134" s="28" t="str">
        <f>IF(E22="","",E22)</f>
        <v>Vyplň údaj</v>
      </c>
      <c r="G134" s="41"/>
      <c r="H134" s="41"/>
      <c r="I134" s="33" t="s">
        <v>37</v>
      </c>
      <c r="J134" s="37" t="str">
        <f>E28</f>
        <v>STAGA stavební agentura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3"/>
      <c r="B136" s="204"/>
      <c r="C136" s="205" t="s">
        <v>163</v>
      </c>
      <c r="D136" s="206" t="s">
        <v>68</v>
      </c>
      <c r="E136" s="206" t="s">
        <v>64</v>
      </c>
      <c r="F136" s="206" t="s">
        <v>65</v>
      </c>
      <c r="G136" s="206" t="s">
        <v>164</v>
      </c>
      <c r="H136" s="206" t="s">
        <v>165</v>
      </c>
      <c r="I136" s="206" t="s">
        <v>166</v>
      </c>
      <c r="J136" s="206" t="s">
        <v>146</v>
      </c>
      <c r="K136" s="207" t="s">
        <v>167</v>
      </c>
      <c r="L136" s="208"/>
      <c r="M136" s="101" t="s">
        <v>1</v>
      </c>
      <c r="N136" s="102" t="s">
        <v>47</v>
      </c>
      <c r="O136" s="102" t="s">
        <v>168</v>
      </c>
      <c r="P136" s="102" t="s">
        <v>169</v>
      </c>
      <c r="Q136" s="102" t="s">
        <v>170</v>
      </c>
      <c r="R136" s="102" t="s">
        <v>171</v>
      </c>
      <c r="S136" s="102" t="s">
        <v>172</v>
      </c>
      <c r="T136" s="103" t="s">
        <v>173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39"/>
      <c r="B137" s="40"/>
      <c r="C137" s="108" t="s">
        <v>174</v>
      </c>
      <c r="D137" s="41"/>
      <c r="E137" s="41"/>
      <c r="F137" s="41"/>
      <c r="G137" s="41"/>
      <c r="H137" s="41"/>
      <c r="I137" s="41"/>
      <c r="J137" s="209">
        <f>BK137</f>
        <v>0</v>
      </c>
      <c r="K137" s="41"/>
      <c r="L137" s="45"/>
      <c r="M137" s="104"/>
      <c r="N137" s="210"/>
      <c r="O137" s="105"/>
      <c r="P137" s="211">
        <f>P138+P484+P541</f>
        <v>0</v>
      </c>
      <c r="Q137" s="105"/>
      <c r="R137" s="211">
        <f>R138+R484+R541</f>
        <v>0.039399999999999998</v>
      </c>
      <c r="S137" s="105"/>
      <c r="T137" s="212">
        <f>T138+T484+T541</f>
        <v>463.36883799999998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82</v>
      </c>
      <c r="AU137" s="18" t="s">
        <v>148</v>
      </c>
      <c r="BK137" s="213">
        <f>BK138+BK484+BK541</f>
        <v>0</v>
      </c>
    </row>
    <row r="138" s="12" customFormat="1" ht="25.92" customHeight="1">
      <c r="A138" s="12"/>
      <c r="B138" s="214"/>
      <c r="C138" s="215"/>
      <c r="D138" s="216" t="s">
        <v>82</v>
      </c>
      <c r="E138" s="217" t="s">
        <v>175</v>
      </c>
      <c r="F138" s="217" t="s">
        <v>176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P139+P145+P475</f>
        <v>0</v>
      </c>
      <c r="Q138" s="222"/>
      <c r="R138" s="223">
        <f>R139+R145+R475</f>
        <v>0.039399999999999998</v>
      </c>
      <c r="S138" s="222"/>
      <c r="T138" s="224">
        <f>T139+T145+T475</f>
        <v>441.01182599999998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90</v>
      </c>
      <c r="AT138" s="226" t="s">
        <v>82</v>
      </c>
      <c r="AU138" s="226" t="s">
        <v>83</v>
      </c>
      <c r="AY138" s="225" t="s">
        <v>177</v>
      </c>
      <c r="BK138" s="227">
        <f>BK139+BK145+BK475</f>
        <v>0</v>
      </c>
    </row>
    <row r="139" s="12" customFormat="1" ht="22.8" customHeight="1">
      <c r="A139" s="12"/>
      <c r="B139" s="214"/>
      <c r="C139" s="215"/>
      <c r="D139" s="216" t="s">
        <v>82</v>
      </c>
      <c r="E139" s="228" t="s">
        <v>90</v>
      </c>
      <c r="F139" s="228" t="s">
        <v>178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52.668000000000006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90</v>
      </c>
      <c r="AT139" s="226" t="s">
        <v>82</v>
      </c>
      <c r="AU139" s="226" t="s">
        <v>90</v>
      </c>
      <c r="AY139" s="225" t="s">
        <v>177</v>
      </c>
      <c r="BK139" s="227">
        <f>SUM(BK140:BK144)</f>
        <v>0</v>
      </c>
    </row>
    <row r="140" s="2" customFormat="1" ht="33" customHeight="1">
      <c r="A140" s="39"/>
      <c r="B140" s="40"/>
      <c r="C140" s="230" t="s">
        <v>90</v>
      </c>
      <c r="D140" s="230" t="s">
        <v>179</v>
      </c>
      <c r="E140" s="231" t="s">
        <v>180</v>
      </c>
      <c r="F140" s="232" t="s">
        <v>181</v>
      </c>
      <c r="G140" s="233" t="s">
        <v>182</v>
      </c>
      <c r="H140" s="234">
        <v>29.260000000000002</v>
      </c>
      <c r="I140" s="235"/>
      <c r="J140" s="236">
        <f>ROUND(I140*H140,2)</f>
        <v>0</v>
      </c>
      <c r="K140" s="232" t="s">
        <v>183</v>
      </c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1.8</v>
      </c>
      <c r="T140" s="240">
        <f>S140*H140</f>
        <v>52.668000000000006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184</v>
      </c>
      <c r="AT140" s="241" t="s">
        <v>179</v>
      </c>
      <c r="AU140" s="241" t="s">
        <v>92</v>
      </c>
      <c r="AY140" s="18" t="s">
        <v>177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184</v>
      </c>
      <c r="BM140" s="241" t="s">
        <v>185</v>
      </c>
    </row>
    <row r="141" s="13" customFormat="1">
      <c r="A141" s="13"/>
      <c r="B141" s="243"/>
      <c r="C141" s="244"/>
      <c r="D141" s="245" t="s">
        <v>186</v>
      </c>
      <c r="E141" s="246" t="s">
        <v>1</v>
      </c>
      <c r="F141" s="247" t="s">
        <v>187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186</v>
      </c>
      <c r="AU141" s="253" t="s">
        <v>92</v>
      </c>
      <c r="AV141" s="13" t="s">
        <v>90</v>
      </c>
      <c r="AW141" s="13" t="s">
        <v>36</v>
      </c>
      <c r="AX141" s="13" t="s">
        <v>83</v>
      </c>
      <c r="AY141" s="253" t="s">
        <v>177</v>
      </c>
    </row>
    <row r="142" s="13" customFormat="1">
      <c r="A142" s="13"/>
      <c r="B142" s="243"/>
      <c r="C142" s="244"/>
      <c r="D142" s="245" t="s">
        <v>186</v>
      </c>
      <c r="E142" s="246" t="s">
        <v>1</v>
      </c>
      <c r="F142" s="247" t="s">
        <v>188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186</v>
      </c>
      <c r="AU142" s="253" t="s">
        <v>92</v>
      </c>
      <c r="AV142" s="13" t="s">
        <v>90</v>
      </c>
      <c r="AW142" s="13" t="s">
        <v>36</v>
      </c>
      <c r="AX142" s="13" t="s">
        <v>83</v>
      </c>
      <c r="AY142" s="253" t="s">
        <v>177</v>
      </c>
    </row>
    <row r="143" s="14" customFormat="1">
      <c r="A143" s="14"/>
      <c r="B143" s="254"/>
      <c r="C143" s="255"/>
      <c r="D143" s="245" t="s">
        <v>186</v>
      </c>
      <c r="E143" s="256" t="s">
        <v>1</v>
      </c>
      <c r="F143" s="257" t="s">
        <v>189</v>
      </c>
      <c r="G143" s="255"/>
      <c r="H143" s="258">
        <v>29.260000000000002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186</v>
      </c>
      <c r="AU143" s="264" t="s">
        <v>92</v>
      </c>
      <c r="AV143" s="14" t="s">
        <v>92</v>
      </c>
      <c r="AW143" s="14" t="s">
        <v>36</v>
      </c>
      <c r="AX143" s="14" t="s">
        <v>83</v>
      </c>
      <c r="AY143" s="264" t="s">
        <v>177</v>
      </c>
    </row>
    <row r="144" s="15" customFormat="1">
      <c r="A144" s="15"/>
      <c r="B144" s="265"/>
      <c r="C144" s="266"/>
      <c r="D144" s="245" t="s">
        <v>186</v>
      </c>
      <c r="E144" s="267" t="s">
        <v>1</v>
      </c>
      <c r="F144" s="268" t="s">
        <v>190</v>
      </c>
      <c r="G144" s="266"/>
      <c r="H144" s="269">
        <v>29.260000000000002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5" t="s">
        <v>186</v>
      </c>
      <c r="AU144" s="275" t="s">
        <v>92</v>
      </c>
      <c r="AV144" s="15" t="s">
        <v>184</v>
      </c>
      <c r="AW144" s="15" t="s">
        <v>36</v>
      </c>
      <c r="AX144" s="15" t="s">
        <v>90</v>
      </c>
      <c r="AY144" s="275" t="s">
        <v>177</v>
      </c>
    </row>
    <row r="145" s="12" customFormat="1" ht="22.8" customHeight="1">
      <c r="A145" s="12"/>
      <c r="B145" s="214"/>
      <c r="C145" s="215"/>
      <c r="D145" s="216" t="s">
        <v>82</v>
      </c>
      <c r="E145" s="228" t="s">
        <v>191</v>
      </c>
      <c r="F145" s="228" t="s">
        <v>192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SUM(P146:P474)</f>
        <v>0</v>
      </c>
      <c r="Q145" s="222"/>
      <c r="R145" s="223">
        <f>SUM(R146:R474)</f>
        <v>0.039399999999999998</v>
      </c>
      <c r="S145" s="222"/>
      <c r="T145" s="224">
        <f>SUM(T146:T474)</f>
        <v>388.34382599999998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90</v>
      </c>
      <c r="AT145" s="226" t="s">
        <v>82</v>
      </c>
      <c r="AU145" s="226" t="s">
        <v>90</v>
      </c>
      <c r="AY145" s="225" t="s">
        <v>177</v>
      </c>
      <c r="BK145" s="227">
        <f>SUM(BK146:BK474)</f>
        <v>0</v>
      </c>
    </row>
    <row r="146" s="2" customFormat="1" ht="16.5" customHeight="1">
      <c r="A146" s="39"/>
      <c r="B146" s="40"/>
      <c r="C146" s="230" t="s">
        <v>92</v>
      </c>
      <c r="D146" s="230" t="s">
        <v>179</v>
      </c>
      <c r="E146" s="231" t="s">
        <v>193</v>
      </c>
      <c r="F146" s="232" t="s">
        <v>194</v>
      </c>
      <c r="G146" s="233" t="s">
        <v>182</v>
      </c>
      <c r="H146" s="234">
        <v>1.0349999999999999</v>
      </c>
      <c r="I146" s="235"/>
      <c r="J146" s="236">
        <f>ROUND(I146*H146,2)</f>
        <v>0</v>
      </c>
      <c r="K146" s="232" t="s">
        <v>183</v>
      </c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2.3999999999999999</v>
      </c>
      <c r="T146" s="240">
        <f>S146*H146</f>
        <v>2.4839999999999995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184</v>
      </c>
      <c r="AT146" s="241" t="s">
        <v>179</v>
      </c>
      <c r="AU146" s="241" t="s">
        <v>92</v>
      </c>
      <c r="AY146" s="18" t="s">
        <v>177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184</v>
      </c>
      <c r="BM146" s="241" t="s">
        <v>195</v>
      </c>
    </row>
    <row r="147" s="13" customFormat="1">
      <c r="A147" s="13"/>
      <c r="B147" s="243"/>
      <c r="C147" s="244"/>
      <c r="D147" s="245" t="s">
        <v>186</v>
      </c>
      <c r="E147" s="246" t="s">
        <v>1</v>
      </c>
      <c r="F147" s="247" t="s">
        <v>196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186</v>
      </c>
      <c r="AU147" s="253" t="s">
        <v>92</v>
      </c>
      <c r="AV147" s="13" t="s">
        <v>90</v>
      </c>
      <c r="AW147" s="13" t="s">
        <v>36</v>
      </c>
      <c r="AX147" s="13" t="s">
        <v>83</v>
      </c>
      <c r="AY147" s="253" t="s">
        <v>177</v>
      </c>
    </row>
    <row r="148" s="14" customFormat="1">
      <c r="A148" s="14"/>
      <c r="B148" s="254"/>
      <c r="C148" s="255"/>
      <c r="D148" s="245" t="s">
        <v>186</v>
      </c>
      <c r="E148" s="256" t="s">
        <v>1</v>
      </c>
      <c r="F148" s="257" t="s">
        <v>197</v>
      </c>
      <c r="G148" s="255"/>
      <c r="H148" s="258">
        <v>1.0349999999999999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186</v>
      </c>
      <c r="AU148" s="264" t="s">
        <v>92</v>
      </c>
      <c r="AV148" s="14" t="s">
        <v>92</v>
      </c>
      <c r="AW148" s="14" t="s">
        <v>36</v>
      </c>
      <c r="AX148" s="14" t="s">
        <v>83</v>
      </c>
      <c r="AY148" s="264" t="s">
        <v>177</v>
      </c>
    </row>
    <row r="149" s="15" customFormat="1">
      <c r="A149" s="15"/>
      <c r="B149" s="265"/>
      <c r="C149" s="266"/>
      <c r="D149" s="245" t="s">
        <v>186</v>
      </c>
      <c r="E149" s="267" t="s">
        <v>1</v>
      </c>
      <c r="F149" s="268" t="s">
        <v>190</v>
      </c>
      <c r="G149" s="266"/>
      <c r="H149" s="269">
        <v>1.0349999999999999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186</v>
      </c>
      <c r="AU149" s="275" t="s">
        <v>92</v>
      </c>
      <c r="AV149" s="15" t="s">
        <v>184</v>
      </c>
      <c r="AW149" s="15" t="s">
        <v>36</v>
      </c>
      <c r="AX149" s="15" t="s">
        <v>90</v>
      </c>
      <c r="AY149" s="275" t="s">
        <v>177</v>
      </c>
    </row>
    <row r="150" s="2" customFormat="1" ht="24.15" customHeight="1">
      <c r="A150" s="39"/>
      <c r="B150" s="40"/>
      <c r="C150" s="230" t="s">
        <v>100</v>
      </c>
      <c r="D150" s="230" t="s">
        <v>179</v>
      </c>
      <c r="E150" s="231" t="s">
        <v>198</v>
      </c>
      <c r="F150" s="232" t="s">
        <v>199</v>
      </c>
      <c r="G150" s="233" t="s">
        <v>200</v>
      </c>
      <c r="H150" s="234">
        <v>48.210000000000001</v>
      </c>
      <c r="I150" s="235"/>
      <c r="J150" s="236">
        <f>ROUND(I150*H150,2)</f>
        <v>0</v>
      </c>
      <c r="K150" s="232" t="s">
        <v>183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0.18099999999999999</v>
      </c>
      <c r="T150" s="240">
        <f>S150*H150</f>
        <v>8.7260100000000005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184</v>
      </c>
      <c r="AT150" s="241" t="s">
        <v>179</v>
      </c>
      <c r="AU150" s="241" t="s">
        <v>92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184</v>
      </c>
      <c r="BM150" s="241" t="s">
        <v>201</v>
      </c>
    </row>
    <row r="151" s="13" customFormat="1">
      <c r="A151" s="13"/>
      <c r="B151" s="243"/>
      <c r="C151" s="244"/>
      <c r="D151" s="245" t="s">
        <v>186</v>
      </c>
      <c r="E151" s="246" t="s">
        <v>1</v>
      </c>
      <c r="F151" s="247" t="s">
        <v>202</v>
      </c>
      <c r="G151" s="244"/>
      <c r="H151" s="246" t="s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186</v>
      </c>
      <c r="AU151" s="253" t="s">
        <v>92</v>
      </c>
      <c r="AV151" s="13" t="s">
        <v>90</v>
      </c>
      <c r="AW151" s="13" t="s">
        <v>36</v>
      </c>
      <c r="AX151" s="13" t="s">
        <v>83</v>
      </c>
      <c r="AY151" s="253" t="s">
        <v>177</v>
      </c>
    </row>
    <row r="152" s="13" customFormat="1">
      <c r="A152" s="13"/>
      <c r="B152" s="243"/>
      <c r="C152" s="244"/>
      <c r="D152" s="245" t="s">
        <v>186</v>
      </c>
      <c r="E152" s="246" t="s">
        <v>1</v>
      </c>
      <c r="F152" s="247" t="s">
        <v>203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186</v>
      </c>
      <c r="AU152" s="253" t="s">
        <v>92</v>
      </c>
      <c r="AV152" s="13" t="s">
        <v>90</v>
      </c>
      <c r="AW152" s="13" t="s">
        <v>36</v>
      </c>
      <c r="AX152" s="13" t="s">
        <v>83</v>
      </c>
      <c r="AY152" s="253" t="s">
        <v>177</v>
      </c>
    </row>
    <row r="153" s="14" customFormat="1">
      <c r="A153" s="14"/>
      <c r="B153" s="254"/>
      <c r="C153" s="255"/>
      <c r="D153" s="245" t="s">
        <v>186</v>
      </c>
      <c r="E153" s="256" t="s">
        <v>1</v>
      </c>
      <c r="F153" s="257" t="s">
        <v>204</v>
      </c>
      <c r="G153" s="255"/>
      <c r="H153" s="258">
        <v>3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186</v>
      </c>
      <c r="AU153" s="264" t="s">
        <v>92</v>
      </c>
      <c r="AV153" s="14" t="s">
        <v>92</v>
      </c>
      <c r="AW153" s="14" t="s">
        <v>36</v>
      </c>
      <c r="AX153" s="14" t="s">
        <v>83</v>
      </c>
      <c r="AY153" s="264" t="s">
        <v>177</v>
      </c>
    </row>
    <row r="154" s="13" customFormat="1">
      <c r="A154" s="13"/>
      <c r="B154" s="243"/>
      <c r="C154" s="244"/>
      <c r="D154" s="245" t="s">
        <v>186</v>
      </c>
      <c r="E154" s="246" t="s">
        <v>1</v>
      </c>
      <c r="F154" s="247" t="s">
        <v>205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186</v>
      </c>
      <c r="AU154" s="253" t="s">
        <v>92</v>
      </c>
      <c r="AV154" s="13" t="s">
        <v>90</v>
      </c>
      <c r="AW154" s="13" t="s">
        <v>36</v>
      </c>
      <c r="AX154" s="13" t="s">
        <v>83</v>
      </c>
      <c r="AY154" s="253" t="s">
        <v>177</v>
      </c>
    </row>
    <row r="155" s="14" customFormat="1">
      <c r="A155" s="14"/>
      <c r="B155" s="254"/>
      <c r="C155" s="255"/>
      <c r="D155" s="245" t="s">
        <v>186</v>
      </c>
      <c r="E155" s="256" t="s">
        <v>1</v>
      </c>
      <c r="F155" s="257" t="s">
        <v>206</v>
      </c>
      <c r="G155" s="255"/>
      <c r="H155" s="258">
        <v>45.210000000000001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186</v>
      </c>
      <c r="AU155" s="264" t="s">
        <v>92</v>
      </c>
      <c r="AV155" s="14" t="s">
        <v>92</v>
      </c>
      <c r="AW155" s="14" t="s">
        <v>36</v>
      </c>
      <c r="AX155" s="14" t="s">
        <v>83</v>
      </c>
      <c r="AY155" s="264" t="s">
        <v>177</v>
      </c>
    </row>
    <row r="156" s="15" customFormat="1">
      <c r="A156" s="15"/>
      <c r="B156" s="265"/>
      <c r="C156" s="266"/>
      <c r="D156" s="245" t="s">
        <v>186</v>
      </c>
      <c r="E156" s="267" t="s">
        <v>1</v>
      </c>
      <c r="F156" s="268" t="s">
        <v>190</v>
      </c>
      <c r="G156" s="266"/>
      <c r="H156" s="269">
        <v>48.210000000000001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5" t="s">
        <v>186</v>
      </c>
      <c r="AU156" s="275" t="s">
        <v>92</v>
      </c>
      <c r="AV156" s="15" t="s">
        <v>184</v>
      </c>
      <c r="AW156" s="15" t="s">
        <v>36</v>
      </c>
      <c r="AX156" s="15" t="s">
        <v>90</v>
      </c>
      <c r="AY156" s="275" t="s">
        <v>177</v>
      </c>
    </row>
    <row r="157" s="2" customFormat="1" ht="24.15" customHeight="1">
      <c r="A157" s="39"/>
      <c r="B157" s="40"/>
      <c r="C157" s="230" t="s">
        <v>184</v>
      </c>
      <c r="D157" s="230" t="s">
        <v>179</v>
      </c>
      <c r="E157" s="231" t="s">
        <v>207</v>
      </c>
      <c r="F157" s="232" t="s">
        <v>208</v>
      </c>
      <c r="G157" s="233" t="s">
        <v>200</v>
      </c>
      <c r="H157" s="234">
        <v>13.800000000000001</v>
      </c>
      <c r="I157" s="235"/>
      <c r="J157" s="236">
        <f>ROUND(I157*H157,2)</f>
        <v>0</v>
      </c>
      <c r="K157" s="232" t="s">
        <v>183</v>
      </c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0.26100000000000001</v>
      </c>
      <c r="T157" s="240">
        <f>S157*H157</f>
        <v>3.6018000000000003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184</v>
      </c>
      <c r="AT157" s="241" t="s">
        <v>179</v>
      </c>
      <c r="AU157" s="241" t="s">
        <v>92</v>
      </c>
      <c r="AY157" s="18" t="s">
        <v>177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184</v>
      </c>
      <c r="BM157" s="241" t="s">
        <v>209</v>
      </c>
    </row>
    <row r="158" s="13" customFormat="1">
      <c r="A158" s="13"/>
      <c r="B158" s="243"/>
      <c r="C158" s="244"/>
      <c r="D158" s="245" t="s">
        <v>186</v>
      </c>
      <c r="E158" s="246" t="s">
        <v>1</v>
      </c>
      <c r="F158" s="247" t="s">
        <v>202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186</v>
      </c>
      <c r="AU158" s="253" t="s">
        <v>92</v>
      </c>
      <c r="AV158" s="13" t="s">
        <v>90</v>
      </c>
      <c r="AW158" s="13" t="s">
        <v>36</v>
      </c>
      <c r="AX158" s="13" t="s">
        <v>83</v>
      </c>
      <c r="AY158" s="253" t="s">
        <v>177</v>
      </c>
    </row>
    <row r="159" s="13" customFormat="1">
      <c r="A159" s="13"/>
      <c r="B159" s="243"/>
      <c r="C159" s="244"/>
      <c r="D159" s="245" t="s">
        <v>186</v>
      </c>
      <c r="E159" s="246" t="s">
        <v>1</v>
      </c>
      <c r="F159" s="247" t="s">
        <v>203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186</v>
      </c>
      <c r="AU159" s="253" t="s">
        <v>92</v>
      </c>
      <c r="AV159" s="13" t="s">
        <v>90</v>
      </c>
      <c r="AW159" s="13" t="s">
        <v>36</v>
      </c>
      <c r="AX159" s="13" t="s">
        <v>83</v>
      </c>
      <c r="AY159" s="253" t="s">
        <v>177</v>
      </c>
    </row>
    <row r="160" s="14" customFormat="1">
      <c r="A160" s="14"/>
      <c r="B160" s="254"/>
      <c r="C160" s="255"/>
      <c r="D160" s="245" t="s">
        <v>186</v>
      </c>
      <c r="E160" s="256" t="s">
        <v>1</v>
      </c>
      <c r="F160" s="257" t="s">
        <v>210</v>
      </c>
      <c r="G160" s="255"/>
      <c r="H160" s="258">
        <v>4.7999999999999998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186</v>
      </c>
      <c r="AU160" s="264" t="s">
        <v>92</v>
      </c>
      <c r="AV160" s="14" t="s">
        <v>92</v>
      </c>
      <c r="AW160" s="14" t="s">
        <v>36</v>
      </c>
      <c r="AX160" s="14" t="s">
        <v>83</v>
      </c>
      <c r="AY160" s="264" t="s">
        <v>177</v>
      </c>
    </row>
    <row r="161" s="13" customFormat="1">
      <c r="A161" s="13"/>
      <c r="B161" s="243"/>
      <c r="C161" s="244"/>
      <c r="D161" s="245" t="s">
        <v>186</v>
      </c>
      <c r="E161" s="246" t="s">
        <v>1</v>
      </c>
      <c r="F161" s="247" t="s">
        <v>205</v>
      </c>
      <c r="G161" s="244"/>
      <c r="H161" s="246" t="s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186</v>
      </c>
      <c r="AU161" s="253" t="s">
        <v>92</v>
      </c>
      <c r="AV161" s="13" t="s">
        <v>90</v>
      </c>
      <c r="AW161" s="13" t="s">
        <v>36</v>
      </c>
      <c r="AX161" s="13" t="s">
        <v>83</v>
      </c>
      <c r="AY161" s="253" t="s">
        <v>177</v>
      </c>
    </row>
    <row r="162" s="14" customFormat="1">
      <c r="A162" s="14"/>
      <c r="B162" s="254"/>
      <c r="C162" s="255"/>
      <c r="D162" s="245" t="s">
        <v>186</v>
      </c>
      <c r="E162" s="256" t="s">
        <v>1</v>
      </c>
      <c r="F162" s="257" t="s">
        <v>211</v>
      </c>
      <c r="G162" s="255"/>
      <c r="H162" s="258">
        <v>4.7999999999999998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186</v>
      </c>
      <c r="AU162" s="264" t="s">
        <v>92</v>
      </c>
      <c r="AV162" s="14" t="s">
        <v>92</v>
      </c>
      <c r="AW162" s="14" t="s">
        <v>36</v>
      </c>
      <c r="AX162" s="14" t="s">
        <v>83</v>
      </c>
      <c r="AY162" s="264" t="s">
        <v>177</v>
      </c>
    </row>
    <row r="163" s="13" customFormat="1">
      <c r="A163" s="13"/>
      <c r="B163" s="243"/>
      <c r="C163" s="244"/>
      <c r="D163" s="245" t="s">
        <v>186</v>
      </c>
      <c r="E163" s="246" t="s">
        <v>1</v>
      </c>
      <c r="F163" s="247" t="s">
        <v>212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186</v>
      </c>
      <c r="AU163" s="253" t="s">
        <v>92</v>
      </c>
      <c r="AV163" s="13" t="s">
        <v>90</v>
      </c>
      <c r="AW163" s="13" t="s">
        <v>36</v>
      </c>
      <c r="AX163" s="13" t="s">
        <v>83</v>
      </c>
      <c r="AY163" s="253" t="s">
        <v>177</v>
      </c>
    </row>
    <row r="164" s="14" customFormat="1">
      <c r="A164" s="14"/>
      <c r="B164" s="254"/>
      <c r="C164" s="255"/>
      <c r="D164" s="245" t="s">
        <v>186</v>
      </c>
      <c r="E164" s="256" t="s">
        <v>1</v>
      </c>
      <c r="F164" s="257" t="s">
        <v>213</v>
      </c>
      <c r="G164" s="255"/>
      <c r="H164" s="258">
        <v>4.2000000000000002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186</v>
      </c>
      <c r="AU164" s="264" t="s">
        <v>92</v>
      </c>
      <c r="AV164" s="14" t="s">
        <v>92</v>
      </c>
      <c r="AW164" s="14" t="s">
        <v>36</v>
      </c>
      <c r="AX164" s="14" t="s">
        <v>83</v>
      </c>
      <c r="AY164" s="264" t="s">
        <v>177</v>
      </c>
    </row>
    <row r="165" s="15" customFormat="1">
      <c r="A165" s="15"/>
      <c r="B165" s="265"/>
      <c r="C165" s="266"/>
      <c r="D165" s="245" t="s">
        <v>186</v>
      </c>
      <c r="E165" s="267" t="s">
        <v>1</v>
      </c>
      <c r="F165" s="268" t="s">
        <v>190</v>
      </c>
      <c r="G165" s="266"/>
      <c r="H165" s="269">
        <v>13.800000000000001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186</v>
      </c>
      <c r="AU165" s="275" t="s">
        <v>92</v>
      </c>
      <c r="AV165" s="15" t="s">
        <v>184</v>
      </c>
      <c r="AW165" s="15" t="s">
        <v>36</v>
      </c>
      <c r="AX165" s="15" t="s">
        <v>90</v>
      </c>
      <c r="AY165" s="275" t="s">
        <v>177</v>
      </c>
    </row>
    <row r="166" s="2" customFormat="1" ht="49.05" customHeight="1">
      <c r="A166" s="39"/>
      <c r="B166" s="40"/>
      <c r="C166" s="230" t="s">
        <v>214</v>
      </c>
      <c r="D166" s="230" t="s">
        <v>179</v>
      </c>
      <c r="E166" s="231" t="s">
        <v>215</v>
      </c>
      <c r="F166" s="232" t="s">
        <v>216</v>
      </c>
      <c r="G166" s="233" t="s">
        <v>182</v>
      </c>
      <c r="H166" s="234">
        <v>22.196999999999999</v>
      </c>
      <c r="I166" s="235"/>
      <c r="J166" s="236">
        <f>ROUND(I166*H166,2)</f>
        <v>0</v>
      </c>
      <c r="K166" s="232" t="s">
        <v>183</v>
      </c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1.8</v>
      </c>
      <c r="T166" s="240">
        <f>S166*H166</f>
        <v>39.954599999999999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184</v>
      </c>
      <c r="AT166" s="241" t="s">
        <v>179</v>
      </c>
      <c r="AU166" s="241" t="s">
        <v>92</v>
      </c>
      <c r="AY166" s="18" t="s">
        <v>177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184</v>
      </c>
      <c r="BM166" s="241" t="s">
        <v>217</v>
      </c>
    </row>
    <row r="167" s="13" customFormat="1">
      <c r="A167" s="13"/>
      <c r="B167" s="243"/>
      <c r="C167" s="244"/>
      <c r="D167" s="245" t="s">
        <v>186</v>
      </c>
      <c r="E167" s="246" t="s">
        <v>1</v>
      </c>
      <c r="F167" s="247" t="s">
        <v>218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186</v>
      </c>
      <c r="AU167" s="253" t="s">
        <v>92</v>
      </c>
      <c r="AV167" s="13" t="s">
        <v>90</v>
      </c>
      <c r="AW167" s="13" t="s">
        <v>36</v>
      </c>
      <c r="AX167" s="13" t="s">
        <v>83</v>
      </c>
      <c r="AY167" s="253" t="s">
        <v>177</v>
      </c>
    </row>
    <row r="168" s="13" customFormat="1">
      <c r="A168" s="13"/>
      <c r="B168" s="243"/>
      <c r="C168" s="244"/>
      <c r="D168" s="245" t="s">
        <v>186</v>
      </c>
      <c r="E168" s="246" t="s">
        <v>1</v>
      </c>
      <c r="F168" s="247" t="s">
        <v>203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186</v>
      </c>
      <c r="AU168" s="253" t="s">
        <v>92</v>
      </c>
      <c r="AV168" s="13" t="s">
        <v>90</v>
      </c>
      <c r="AW168" s="13" t="s">
        <v>36</v>
      </c>
      <c r="AX168" s="13" t="s">
        <v>83</v>
      </c>
      <c r="AY168" s="253" t="s">
        <v>177</v>
      </c>
    </row>
    <row r="169" s="14" customFormat="1">
      <c r="A169" s="14"/>
      <c r="B169" s="254"/>
      <c r="C169" s="255"/>
      <c r="D169" s="245" t="s">
        <v>186</v>
      </c>
      <c r="E169" s="256" t="s">
        <v>1</v>
      </c>
      <c r="F169" s="257" t="s">
        <v>219</v>
      </c>
      <c r="G169" s="255"/>
      <c r="H169" s="258">
        <v>6.2279999999999998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186</v>
      </c>
      <c r="AU169" s="264" t="s">
        <v>92</v>
      </c>
      <c r="AV169" s="14" t="s">
        <v>92</v>
      </c>
      <c r="AW169" s="14" t="s">
        <v>36</v>
      </c>
      <c r="AX169" s="14" t="s">
        <v>83</v>
      </c>
      <c r="AY169" s="264" t="s">
        <v>177</v>
      </c>
    </row>
    <row r="170" s="14" customFormat="1">
      <c r="A170" s="14"/>
      <c r="B170" s="254"/>
      <c r="C170" s="255"/>
      <c r="D170" s="245" t="s">
        <v>186</v>
      </c>
      <c r="E170" s="256" t="s">
        <v>1</v>
      </c>
      <c r="F170" s="257" t="s">
        <v>220</v>
      </c>
      <c r="G170" s="255"/>
      <c r="H170" s="258">
        <v>0.91200000000000003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186</v>
      </c>
      <c r="AU170" s="264" t="s">
        <v>92</v>
      </c>
      <c r="AV170" s="14" t="s">
        <v>92</v>
      </c>
      <c r="AW170" s="14" t="s">
        <v>36</v>
      </c>
      <c r="AX170" s="14" t="s">
        <v>83</v>
      </c>
      <c r="AY170" s="264" t="s">
        <v>177</v>
      </c>
    </row>
    <row r="171" s="14" customFormat="1">
      <c r="A171" s="14"/>
      <c r="B171" s="254"/>
      <c r="C171" s="255"/>
      <c r="D171" s="245" t="s">
        <v>186</v>
      </c>
      <c r="E171" s="256" t="s">
        <v>1</v>
      </c>
      <c r="F171" s="257" t="s">
        <v>221</v>
      </c>
      <c r="G171" s="255"/>
      <c r="H171" s="258">
        <v>3.798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186</v>
      </c>
      <c r="AU171" s="264" t="s">
        <v>92</v>
      </c>
      <c r="AV171" s="14" t="s">
        <v>92</v>
      </c>
      <c r="AW171" s="14" t="s">
        <v>36</v>
      </c>
      <c r="AX171" s="14" t="s">
        <v>83</v>
      </c>
      <c r="AY171" s="264" t="s">
        <v>177</v>
      </c>
    </row>
    <row r="172" s="13" customFormat="1">
      <c r="A172" s="13"/>
      <c r="B172" s="243"/>
      <c r="C172" s="244"/>
      <c r="D172" s="245" t="s">
        <v>186</v>
      </c>
      <c r="E172" s="246" t="s">
        <v>1</v>
      </c>
      <c r="F172" s="247" t="s">
        <v>212</v>
      </c>
      <c r="G172" s="244"/>
      <c r="H172" s="246" t="s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186</v>
      </c>
      <c r="AU172" s="253" t="s">
        <v>92</v>
      </c>
      <c r="AV172" s="13" t="s">
        <v>90</v>
      </c>
      <c r="AW172" s="13" t="s">
        <v>36</v>
      </c>
      <c r="AX172" s="13" t="s">
        <v>83</v>
      </c>
      <c r="AY172" s="253" t="s">
        <v>177</v>
      </c>
    </row>
    <row r="173" s="14" customFormat="1">
      <c r="A173" s="14"/>
      <c r="B173" s="254"/>
      <c r="C173" s="255"/>
      <c r="D173" s="245" t="s">
        <v>186</v>
      </c>
      <c r="E173" s="256" t="s">
        <v>1</v>
      </c>
      <c r="F173" s="257" t="s">
        <v>222</v>
      </c>
      <c r="G173" s="255"/>
      <c r="H173" s="258">
        <v>11.259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186</v>
      </c>
      <c r="AU173" s="264" t="s">
        <v>92</v>
      </c>
      <c r="AV173" s="14" t="s">
        <v>92</v>
      </c>
      <c r="AW173" s="14" t="s">
        <v>36</v>
      </c>
      <c r="AX173" s="14" t="s">
        <v>83</v>
      </c>
      <c r="AY173" s="264" t="s">
        <v>177</v>
      </c>
    </row>
    <row r="174" s="15" customFormat="1">
      <c r="A174" s="15"/>
      <c r="B174" s="265"/>
      <c r="C174" s="266"/>
      <c r="D174" s="245" t="s">
        <v>186</v>
      </c>
      <c r="E174" s="267" t="s">
        <v>1</v>
      </c>
      <c r="F174" s="268" t="s">
        <v>190</v>
      </c>
      <c r="G174" s="266"/>
      <c r="H174" s="269">
        <v>22.196999999999999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5" t="s">
        <v>186</v>
      </c>
      <c r="AU174" s="275" t="s">
        <v>92</v>
      </c>
      <c r="AV174" s="15" t="s">
        <v>184</v>
      </c>
      <c r="AW174" s="15" t="s">
        <v>36</v>
      </c>
      <c r="AX174" s="15" t="s">
        <v>90</v>
      </c>
      <c r="AY174" s="275" t="s">
        <v>177</v>
      </c>
    </row>
    <row r="175" s="2" customFormat="1" ht="44.25" customHeight="1">
      <c r="A175" s="39"/>
      <c r="B175" s="40"/>
      <c r="C175" s="230" t="s">
        <v>223</v>
      </c>
      <c r="D175" s="230" t="s">
        <v>179</v>
      </c>
      <c r="E175" s="231" t="s">
        <v>224</v>
      </c>
      <c r="F175" s="232" t="s">
        <v>225</v>
      </c>
      <c r="G175" s="233" t="s">
        <v>182</v>
      </c>
      <c r="H175" s="234">
        <v>1.28</v>
      </c>
      <c r="I175" s="235"/>
      <c r="J175" s="236">
        <f>ROUND(I175*H175,2)</f>
        <v>0</v>
      </c>
      <c r="K175" s="232" t="s">
        <v>183</v>
      </c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1.5940000000000001</v>
      </c>
      <c r="T175" s="240">
        <f>S175*H175</f>
        <v>2.0403200000000004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184</v>
      </c>
      <c r="AT175" s="241" t="s">
        <v>179</v>
      </c>
      <c r="AU175" s="241" t="s">
        <v>92</v>
      </c>
      <c r="AY175" s="18" t="s">
        <v>177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184</v>
      </c>
      <c r="BM175" s="241" t="s">
        <v>226</v>
      </c>
    </row>
    <row r="176" s="13" customFormat="1">
      <c r="A176" s="13"/>
      <c r="B176" s="243"/>
      <c r="C176" s="244"/>
      <c r="D176" s="245" t="s">
        <v>186</v>
      </c>
      <c r="E176" s="246" t="s">
        <v>1</v>
      </c>
      <c r="F176" s="247" t="s">
        <v>227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186</v>
      </c>
      <c r="AU176" s="253" t="s">
        <v>92</v>
      </c>
      <c r="AV176" s="13" t="s">
        <v>90</v>
      </c>
      <c r="AW176" s="13" t="s">
        <v>36</v>
      </c>
      <c r="AX176" s="13" t="s">
        <v>83</v>
      </c>
      <c r="AY176" s="253" t="s">
        <v>177</v>
      </c>
    </row>
    <row r="177" s="14" customFormat="1">
      <c r="A177" s="14"/>
      <c r="B177" s="254"/>
      <c r="C177" s="255"/>
      <c r="D177" s="245" t="s">
        <v>186</v>
      </c>
      <c r="E177" s="256" t="s">
        <v>1</v>
      </c>
      <c r="F177" s="257" t="s">
        <v>228</v>
      </c>
      <c r="G177" s="255"/>
      <c r="H177" s="258">
        <v>1.28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186</v>
      </c>
      <c r="AU177" s="264" t="s">
        <v>92</v>
      </c>
      <c r="AV177" s="14" t="s">
        <v>92</v>
      </c>
      <c r="AW177" s="14" t="s">
        <v>36</v>
      </c>
      <c r="AX177" s="14" t="s">
        <v>83</v>
      </c>
      <c r="AY177" s="264" t="s">
        <v>177</v>
      </c>
    </row>
    <row r="178" s="15" customFormat="1">
      <c r="A178" s="15"/>
      <c r="B178" s="265"/>
      <c r="C178" s="266"/>
      <c r="D178" s="245" t="s">
        <v>186</v>
      </c>
      <c r="E178" s="267" t="s">
        <v>1</v>
      </c>
      <c r="F178" s="268" t="s">
        <v>190</v>
      </c>
      <c r="G178" s="266"/>
      <c r="H178" s="269">
        <v>1.28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186</v>
      </c>
      <c r="AU178" s="275" t="s">
        <v>92</v>
      </c>
      <c r="AV178" s="15" t="s">
        <v>184</v>
      </c>
      <c r="AW178" s="15" t="s">
        <v>36</v>
      </c>
      <c r="AX178" s="15" t="s">
        <v>90</v>
      </c>
      <c r="AY178" s="275" t="s">
        <v>177</v>
      </c>
    </row>
    <row r="179" s="2" customFormat="1" ht="33" customHeight="1">
      <c r="A179" s="39"/>
      <c r="B179" s="40"/>
      <c r="C179" s="230" t="s">
        <v>229</v>
      </c>
      <c r="D179" s="230" t="s">
        <v>179</v>
      </c>
      <c r="E179" s="231" t="s">
        <v>230</v>
      </c>
      <c r="F179" s="232" t="s">
        <v>231</v>
      </c>
      <c r="G179" s="233" t="s">
        <v>182</v>
      </c>
      <c r="H179" s="234">
        <v>4.4000000000000004</v>
      </c>
      <c r="I179" s="235"/>
      <c r="J179" s="236">
        <f>ROUND(I179*H179,2)</f>
        <v>0</v>
      </c>
      <c r="K179" s="232" t="s">
        <v>183</v>
      </c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1.7</v>
      </c>
      <c r="T179" s="240">
        <f>S179*H179</f>
        <v>7.4800000000000004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184</v>
      </c>
      <c r="AT179" s="241" t="s">
        <v>179</v>
      </c>
      <c r="AU179" s="241" t="s">
        <v>92</v>
      </c>
      <c r="AY179" s="18" t="s">
        <v>177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184</v>
      </c>
      <c r="BM179" s="241" t="s">
        <v>232</v>
      </c>
    </row>
    <row r="180" s="13" customFormat="1">
      <c r="A180" s="13"/>
      <c r="B180" s="243"/>
      <c r="C180" s="244"/>
      <c r="D180" s="245" t="s">
        <v>186</v>
      </c>
      <c r="E180" s="246" t="s">
        <v>1</v>
      </c>
      <c r="F180" s="247" t="s">
        <v>233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186</v>
      </c>
      <c r="AU180" s="253" t="s">
        <v>92</v>
      </c>
      <c r="AV180" s="13" t="s">
        <v>90</v>
      </c>
      <c r="AW180" s="13" t="s">
        <v>36</v>
      </c>
      <c r="AX180" s="13" t="s">
        <v>83</v>
      </c>
      <c r="AY180" s="253" t="s">
        <v>177</v>
      </c>
    </row>
    <row r="181" s="13" customFormat="1">
      <c r="A181" s="13"/>
      <c r="B181" s="243"/>
      <c r="C181" s="244"/>
      <c r="D181" s="245" t="s">
        <v>186</v>
      </c>
      <c r="E181" s="246" t="s">
        <v>1</v>
      </c>
      <c r="F181" s="247" t="s">
        <v>234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186</v>
      </c>
      <c r="AU181" s="253" t="s">
        <v>92</v>
      </c>
      <c r="AV181" s="13" t="s">
        <v>90</v>
      </c>
      <c r="AW181" s="13" t="s">
        <v>36</v>
      </c>
      <c r="AX181" s="13" t="s">
        <v>83</v>
      </c>
      <c r="AY181" s="253" t="s">
        <v>177</v>
      </c>
    </row>
    <row r="182" s="14" customFormat="1">
      <c r="A182" s="14"/>
      <c r="B182" s="254"/>
      <c r="C182" s="255"/>
      <c r="D182" s="245" t="s">
        <v>186</v>
      </c>
      <c r="E182" s="256" t="s">
        <v>1</v>
      </c>
      <c r="F182" s="257" t="s">
        <v>235</v>
      </c>
      <c r="G182" s="255"/>
      <c r="H182" s="258">
        <v>4.4000000000000004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186</v>
      </c>
      <c r="AU182" s="264" t="s">
        <v>92</v>
      </c>
      <c r="AV182" s="14" t="s">
        <v>92</v>
      </c>
      <c r="AW182" s="14" t="s">
        <v>36</v>
      </c>
      <c r="AX182" s="14" t="s">
        <v>83</v>
      </c>
      <c r="AY182" s="264" t="s">
        <v>177</v>
      </c>
    </row>
    <row r="183" s="15" customFormat="1">
      <c r="A183" s="15"/>
      <c r="B183" s="265"/>
      <c r="C183" s="266"/>
      <c r="D183" s="245" t="s">
        <v>186</v>
      </c>
      <c r="E183" s="267" t="s">
        <v>1</v>
      </c>
      <c r="F183" s="268" t="s">
        <v>190</v>
      </c>
      <c r="G183" s="266"/>
      <c r="H183" s="269">
        <v>4.4000000000000004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5" t="s">
        <v>186</v>
      </c>
      <c r="AU183" s="275" t="s">
        <v>92</v>
      </c>
      <c r="AV183" s="15" t="s">
        <v>184</v>
      </c>
      <c r="AW183" s="15" t="s">
        <v>36</v>
      </c>
      <c r="AX183" s="15" t="s">
        <v>90</v>
      </c>
      <c r="AY183" s="275" t="s">
        <v>177</v>
      </c>
    </row>
    <row r="184" s="2" customFormat="1" ht="24.15" customHeight="1">
      <c r="A184" s="39"/>
      <c r="B184" s="40"/>
      <c r="C184" s="230" t="s">
        <v>236</v>
      </c>
      <c r="D184" s="230" t="s">
        <v>179</v>
      </c>
      <c r="E184" s="231" t="s">
        <v>237</v>
      </c>
      <c r="F184" s="232" t="s">
        <v>238</v>
      </c>
      <c r="G184" s="233" t="s">
        <v>200</v>
      </c>
      <c r="H184" s="234">
        <v>21.797999999999998</v>
      </c>
      <c r="I184" s="235"/>
      <c r="J184" s="236">
        <f>ROUND(I184*H184,2)</f>
        <v>0</v>
      </c>
      <c r="K184" s="232" t="s">
        <v>183</v>
      </c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0.83699999999999997</v>
      </c>
      <c r="T184" s="240">
        <f>S184*H184</f>
        <v>18.244926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184</v>
      </c>
      <c r="AT184" s="241" t="s">
        <v>179</v>
      </c>
      <c r="AU184" s="241" t="s">
        <v>92</v>
      </c>
      <c r="AY184" s="18" t="s">
        <v>177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184</v>
      </c>
      <c r="BM184" s="241" t="s">
        <v>239</v>
      </c>
    </row>
    <row r="185" s="13" customFormat="1">
      <c r="A185" s="13"/>
      <c r="B185" s="243"/>
      <c r="C185" s="244"/>
      <c r="D185" s="245" t="s">
        <v>186</v>
      </c>
      <c r="E185" s="246" t="s">
        <v>1</v>
      </c>
      <c r="F185" s="247" t="s">
        <v>240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186</v>
      </c>
      <c r="AU185" s="253" t="s">
        <v>92</v>
      </c>
      <c r="AV185" s="13" t="s">
        <v>90</v>
      </c>
      <c r="AW185" s="13" t="s">
        <v>36</v>
      </c>
      <c r="AX185" s="13" t="s">
        <v>83</v>
      </c>
      <c r="AY185" s="253" t="s">
        <v>177</v>
      </c>
    </row>
    <row r="186" s="14" customFormat="1">
      <c r="A186" s="14"/>
      <c r="B186" s="254"/>
      <c r="C186" s="255"/>
      <c r="D186" s="245" t="s">
        <v>186</v>
      </c>
      <c r="E186" s="256" t="s">
        <v>1</v>
      </c>
      <c r="F186" s="257" t="s">
        <v>241</v>
      </c>
      <c r="G186" s="255"/>
      <c r="H186" s="258">
        <v>21.797999999999998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186</v>
      </c>
      <c r="AU186" s="264" t="s">
        <v>92</v>
      </c>
      <c r="AV186" s="14" t="s">
        <v>92</v>
      </c>
      <c r="AW186" s="14" t="s">
        <v>36</v>
      </c>
      <c r="AX186" s="14" t="s">
        <v>83</v>
      </c>
      <c r="AY186" s="264" t="s">
        <v>177</v>
      </c>
    </row>
    <row r="187" s="15" customFormat="1">
      <c r="A187" s="15"/>
      <c r="B187" s="265"/>
      <c r="C187" s="266"/>
      <c r="D187" s="245" t="s">
        <v>186</v>
      </c>
      <c r="E187" s="267" t="s">
        <v>1</v>
      </c>
      <c r="F187" s="268" t="s">
        <v>190</v>
      </c>
      <c r="G187" s="266"/>
      <c r="H187" s="269">
        <v>21.797999999999998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5" t="s">
        <v>186</v>
      </c>
      <c r="AU187" s="275" t="s">
        <v>92</v>
      </c>
      <c r="AV187" s="15" t="s">
        <v>184</v>
      </c>
      <c r="AW187" s="15" t="s">
        <v>36</v>
      </c>
      <c r="AX187" s="15" t="s">
        <v>90</v>
      </c>
      <c r="AY187" s="275" t="s">
        <v>177</v>
      </c>
    </row>
    <row r="188" s="2" customFormat="1" ht="37.8" customHeight="1">
      <c r="A188" s="39"/>
      <c r="B188" s="40"/>
      <c r="C188" s="230" t="s">
        <v>191</v>
      </c>
      <c r="D188" s="230" t="s">
        <v>179</v>
      </c>
      <c r="E188" s="231" t="s">
        <v>242</v>
      </c>
      <c r="F188" s="232" t="s">
        <v>243</v>
      </c>
      <c r="G188" s="233" t="s">
        <v>200</v>
      </c>
      <c r="H188" s="234">
        <v>74.599999999999994</v>
      </c>
      <c r="I188" s="235"/>
      <c r="J188" s="236">
        <f>ROUND(I188*H188,2)</f>
        <v>0</v>
      </c>
      <c r="K188" s="232" t="s">
        <v>183</v>
      </c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0.432</v>
      </c>
      <c r="T188" s="240">
        <f>S188*H188</f>
        <v>32.227199999999996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184</v>
      </c>
      <c r="AT188" s="241" t="s">
        <v>179</v>
      </c>
      <c r="AU188" s="241" t="s">
        <v>92</v>
      </c>
      <c r="AY188" s="18" t="s">
        <v>177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184</v>
      </c>
      <c r="BM188" s="241" t="s">
        <v>244</v>
      </c>
    </row>
    <row r="189" s="13" customFormat="1">
      <c r="A189" s="13"/>
      <c r="B189" s="243"/>
      <c r="C189" s="244"/>
      <c r="D189" s="245" t="s">
        <v>186</v>
      </c>
      <c r="E189" s="246" t="s">
        <v>1</v>
      </c>
      <c r="F189" s="247" t="s">
        <v>245</v>
      </c>
      <c r="G189" s="244"/>
      <c r="H189" s="246" t="s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186</v>
      </c>
      <c r="AU189" s="253" t="s">
        <v>92</v>
      </c>
      <c r="AV189" s="13" t="s">
        <v>90</v>
      </c>
      <c r="AW189" s="13" t="s">
        <v>36</v>
      </c>
      <c r="AX189" s="13" t="s">
        <v>83</v>
      </c>
      <c r="AY189" s="253" t="s">
        <v>177</v>
      </c>
    </row>
    <row r="190" s="13" customFormat="1">
      <c r="A190" s="13"/>
      <c r="B190" s="243"/>
      <c r="C190" s="244"/>
      <c r="D190" s="245" t="s">
        <v>186</v>
      </c>
      <c r="E190" s="246" t="s">
        <v>1</v>
      </c>
      <c r="F190" s="247" t="s">
        <v>246</v>
      </c>
      <c r="G190" s="244"/>
      <c r="H190" s="246" t="s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186</v>
      </c>
      <c r="AU190" s="253" t="s">
        <v>92</v>
      </c>
      <c r="AV190" s="13" t="s">
        <v>90</v>
      </c>
      <c r="AW190" s="13" t="s">
        <v>36</v>
      </c>
      <c r="AX190" s="13" t="s">
        <v>83</v>
      </c>
      <c r="AY190" s="253" t="s">
        <v>177</v>
      </c>
    </row>
    <row r="191" s="14" customFormat="1">
      <c r="A191" s="14"/>
      <c r="B191" s="254"/>
      <c r="C191" s="255"/>
      <c r="D191" s="245" t="s">
        <v>186</v>
      </c>
      <c r="E191" s="256" t="s">
        <v>1</v>
      </c>
      <c r="F191" s="257" t="s">
        <v>247</v>
      </c>
      <c r="G191" s="255"/>
      <c r="H191" s="258">
        <v>74.599999999999994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186</v>
      </c>
      <c r="AU191" s="264" t="s">
        <v>92</v>
      </c>
      <c r="AV191" s="14" t="s">
        <v>92</v>
      </c>
      <c r="AW191" s="14" t="s">
        <v>36</v>
      </c>
      <c r="AX191" s="14" t="s">
        <v>83</v>
      </c>
      <c r="AY191" s="264" t="s">
        <v>177</v>
      </c>
    </row>
    <row r="192" s="15" customFormat="1">
      <c r="A192" s="15"/>
      <c r="B192" s="265"/>
      <c r="C192" s="266"/>
      <c r="D192" s="245" t="s">
        <v>186</v>
      </c>
      <c r="E192" s="267" t="s">
        <v>1</v>
      </c>
      <c r="F192" s="268" t="s">
        <v>190</v>
      </c>
      <c r="G192" s="266"/>
      <c r="H192" s="269">
        <v>74.599999999999994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186</v>
      </c>
      <c r="AU192" s="275" t="s">
        <v>92</v>
      </c>
      <c r="AV192" s="15" t="s">
        <v>184</v>
      </c>
      <c r="AW192" s="15" t="s">
        <v>36</v>
      </c>
      <c r="AX192" s="15" t="s">
        <v>90</v>
      </c>
      <c r="AY192" s="275" t="s">
        <v>177</v>
      </c>
    </row>
    <row r="193" s="2" customFormat="1" ht="37.8" customHeight="1">
      <c r="A193" s="39"/>
      <c r="B193" s="40"/>
      <c r="C193" s="230" t="s">
        <v>248</v>
      </c>
      <c r="D193" s="230" t="s">
        <v>179</v>
      </c>
      <c r="E193" s="231" t="s">
        <v>249</v>
      </c>
      <c r="F193" s="232" t="s">
        <v>250</v>
      </c>
      <c r="G193" s="233" t="s">
        <v>200</v>
      </c>
      <c r="H193" s="234">
        <v>134.90000000000001</v>
      </c>
      <c r="I193" s="235"/>
      <c r="J193" s="236">
        <f>ROUND(I193*H193,2)</f>
        <v>0</v>
      </c>
      <c r="K193" s="232" t="s">
        <v>183</v>
      </c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0.122</v>
      </c>
      <c r="T193" s="240">
        <f>S193*H193</f>
        <v>16.457799999999999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184</v>
      </c>
      <c r="AT193" s="241" t="s">
        <v>179</v>
      </c>
      <c r="AU193" s="241" t="s">
        <v>92</v>
      </c>
      <c r="AY193" s="18" t="s">
        <v>177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184</v>
      </c>
      <c r="BM193" s="241" t="s">
        <v>251</v>
      </c>
    </row>
    <row r="194" s="13" customFormat="1">
      <c r="A194" s="13"/>
      <c r="B194" s="243"/>
      <c r="C194" s="244"/>
      <c r="D194" s="245" t="s">
        <v>186</v>
      </c>
      <c r="E194" s="246" t="s">
        <v>1</v>
      </c>
      <c r="F194" s="247" t="s">
        <v>252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186</v>
      </c>
      <c r="AU194" s="253" t="s">
        <v>92</v>
      </c>
      <c r="AV194" s="13" t="s">
        <v>90</v>
      </c>
      <c r="AW194" s="13" t="s">
        <v>36</v>
      </c>
      <c r="AX194" s="13" t="s">
        <v>83</v>
      </c>
      <c r="AY194" s="253" t="s">
        <v>177</v>
      </c>
    </row>
    <row r="195" s="13" customFormat="1">
      <c r="A195" s="13"/>
      <c r="B195" s="243"/>
      <c r="C195" s="244"/>
      <c r="D195" s="245" t="s">
        <v>186</v>
      </c>
      <c r="E195" s="246" t="s">
        <v>1</v>
      </c>
      <c r="F195" s="247" t="s">
        <v>253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186</v>
      </c>
      <c r="AU195" s="253" t="s">
        <v>92</v>
      </c>
      <c r="AV195" s="13" t="s">
        <v>90</v>
      </c>
      <c r="AW195" s="13" t="s">
        <v>36</v>
      </c>
      <c r="AX195" s="13" t="s">
        <v>83</v>
      </c>
      <c r="AY195" s="253" t="s">
        <v>177</v>
      </c>
    </row>
    <row r="196" s="14" customFormat="1">
      <c r="A196" s="14"/>
      <c r="B196" s="254"/>
      <c r="C196" s="255"/>
      <c r="D196" s="245" t="s">
        <v>186</v>
      </c>
      <c r="E196" s="256" t="s">
        <v>1</v>
      </c>
      <c r="F196" s="257" t="s">
        <v>254</v>
      </c>
      <c r="G196" s="255"/>
      <c r="H196" s="258">
        <v>46.799999999999997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186</v>
      </c>
      <c r="AU196" s="264" t="s">
        <v>92</v>
      </c>
      <c r="AV196" s="14" t="s">
        <v>92</v>
      </c>
      <c r="AW196" s="14" t="s">
        <v>36</v>
      </c>
      <c r="AX196" s="14" t="s">
        <v>83</v>
      </c>
      <c r="AY196" s="264" t="s">
        <v>177</v>
      </c>
    </row>
    <row r="197" s="13" customFormat="1">
      <c r="A197" s="13"/>
      <c r="B197" s="243"/>
      <c r="C197" s="244"/>
      <c r="D197" s="245" t="s">
        <v>186</v>
      </c>
      <c r="E197" s="246" t="s">
        <v>1</v>
      </c>
      <c r="F197" s="247" t="s">
        <v>255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186</v>
      </c>
      <c r="AU197" s="253" t="s">
        <v>92</v>
      </c>
      <c r="AV197" s="13" t="s">
        <v>90</v>
      </c>
      <c r="AW197" s="13" t="s">
        <v>36</v>
      </c>
      <c r="AX197" s="13" t="s">
        <v>83</v>
      </c>
      <c r="AY197" s="253" t="s">
        <v>177</v>
      </c>
    </row>
    <row r="198" s="14" customFormat="1">
      <c r="A198" s="14"/>
      <c r="B198" s="254"/>
      <c r="C198" s="255"/>
      <c r="D198" s="245" t="s">
        <v>186</v>
      </c>
      <c r="E198" s="256" t="s">
        <v>1</v>
      </c>
      <c r="F198" s="257" t="s">
        <v>256</v>
      </c>
      <c r="G198" s="255"/>
      <c r="H198" s="258">
        <v>88.099999999999994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186</v>
      </c>
      <c r="AU198" s="264" t="s">
        <v>92</v>
      </c>
      <c r="AV198" s="14" t="s">
        <v>92</v>
      </c>
      <c r="AW198" s="14" t="s">
        <v>36</v>
      </c>
      <c r="AX198" s="14" t="s">
        <v>83</v>
      </c>
      <c r="AY198" s="264" t="s">
        <v>177</v>
      </c>
    </row>
    <row r="199" s="15" customFormat="1">
      <c r="A199" s="15"/>
      <c r="B199" s="265"/>
      <c r="C199" s="266"/>
      <c r="D199" s="245" t="s">
        <v>186</v>
      </c>
      <c r="E199" s="267" t="s">
        <v>1</v>
      </c>
      <c r="F199" s="268" t="s">
        <v>190</v>
      </c>
      <c r="G199" s="266"/>
      <c r="H199" s="269">
        <v>134.90000000000001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5" t="s">
        <v>186</v>
      </c>
      <c r="AU199" s="275" t="s">
        <v>92</v>
      </c>
      <c r="AV199" s="15" t="s">
        <v>184</v>
      </c>
      <c r="AW199" s="15" t="s">
        <v>36</v>
      </c>
      <c r="AX199" s="15" t="s">
        <v>90</v>
      </c>
      <c r="AY199" s="275" t="s">
        <v>177</v>
      </c>
    </row>
    <row r="200" s="2" customFormat="1" ht="24.15" customHeight="1">
      <c r="A200" s="39"/>
      <c r="B200" s="40"/>
      <c r="C200" s="230" t="s">
        <v>257</v>
      </c>
      <c r="D200" s="230" t="s">
        <v>179</v>
      </c>
      <c r="E200" s="231" t="s">
        <v>258</v>
      </c>
      <c r="F200" s="232" t="s">
        <v>259</v>
      </c>
      <c r="G200" s="233" t="s">
        <v>182</v>
      </c>
      <c r="H200" s="234">
        <v>38.969999999999999</v>
      </c>
      <c r="I200" s="235"/>
      <c r="J200" s="236">
        <f>ROUND(I200*H200,2)</f>
        <v>0</v>
      </c>
      <c r="K200" s="232" t="s">
        <v>183</v>
      </c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2.2000000000000002</v>
      </c>
      <c r="T200" s="240">
        <f>S200*H200</f>
        <v>85.734000000000009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184</v>
      </c>
      <c r="AT200" s="241" t="s">
        <v>179</v>
      </c>
      <c r="AU200" s="241" t="s">
        <v>92</v>
      </c>
      <c r="AY200" s="18" t="s">
        <v>177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184</v>
      </c>
      <c r="BM200" s="241" t="s">
        <v>260</v>
      </c>
    </row>
    <row r="201" s="13" customFormat="1">
      <c r="A201" s="13"/>
      <c r="B201" s="243"/>
      <c r="C201" s="244"/>
      <c r="D201" s="245" t="s">
        <v>186</v>
      </c>
      <c r="E201" s="246" t="s">
        <v>1</v>
      </c>
      <c r="F201" s="247" t="s">
        <v>261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186</v>
      </c>
      <c r="AU201" s="253" t="s">
        <v>92</v>
      </c>
      <c r="AV201" s="13" t="s">
        <v>90</v>
      </c>
      <c r="AW201" s="13" t="s">
        <v>36</v>
      </c>
      <c r="AX201" s="13" t="s">
        <v>83</v>
      </c>
      <c r="AY201" s="253" t="s">
        <v>177</v>
      </c>
    </row>
    <row r="202" s="13" customFormat="1">
      <c r="A202" s="13"/>
      <c r="B202" s="243"/>
      <c r="C202" s="244"/>
      <c r="D202" s="245" t="s">
        <v>186</v>
      </c>
      <c r="E202" s="246" t="s">
        <v>1</v>
      </c>
      <c r="F202" s="247" t="s">
        <v>262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186</v>
      </c>
      <c r="AU202" s="253" t="s">
        <v>92</v>
      </c>
      <c r="AV202" s="13" t="s">
        <v>90</v>
      </c>
      <c r="AW202" s="13" t="s">
        <v>36</v>
      </c>
      <c r="AX202" s="13" t="s">
        <v>83</v>
      </c>
      <c r="AY202" s="253" t="s">
        <v>177</v>
      </c>
    </row>
    <row r="203" s="14" customFormat="1">
      <c r="A203" s="14"/>
      <c r="B203" s="254"/>
      <c r="C203" s="255"/>
      <c r="D203" s="245" t="s">
        <v>186</v>
      </c>
      <c r="E203" s="256" t="s">
        <v>1</v>
      </c>
      <c r="F203" s="257" t="s">
        <v>263</v>
      </c>
      <c r="G203" s="255"/>
      <c r="H203" s="258">
        <v>17.215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186</v>
      </c>
      <c r="AU203" s="264" t="s">
        <v>92</v>
      </c>
      <c r="AV203" s="14" t="s">
        <v>92</v>
      </c>
      <c r="AW203" s="14" t="s">
        <v>36</v>
      </c>
      <c r="AX203" s="14" t="s">
        <v>83</v>
      </c>
      <c r="AY203" s="264" t="s">
        <v>177</v>
      </c>
    </row>
    <row r="204" s="13" customFormat="1">
      <c r="A204" s="13"/>
      <c r="B204" s="243"/>
      <c r="C204" s="244"/>
      <c r="D204" s="245" t="s">
        <v>186</v>
      </c>
      <c r="E204" s="246" t="s">
        <v>1</v>
      </c>
      <c r="F204" s="247" t="s">
        <v>264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186</v>
      </c>
      <c r="AU204" s="253" t="s">
        <v>92</v>
      </c>
      <c r="AV204" s="13" t="s">
        <v>90</v>
      </c>
      <c r="AW204" s="13" t="s">
        <v>36</v>
      </c>
      <c r="AX204" s="13" t="s">
        <v>83</v>
      </c>
      <c r="AY204" s="253" t="s">
        <v>177</v>
      </c>
    </row>
    <row r="205" s="14" customFormat="1">
      <c r="A205" s="14"/>
      <c r="B205" s="254"/>
      <c r="C205" s="255"/>
      <c r="D205" s="245" t="s">
        <v>186</v>
      </c>
      <c r="E205" s="256" t="s">
        <v>1</v>
      </c>
      <c r="F205" s="257" t="s">
        <v>265</v>
      </c>
      <c r="G205" s="255"/>
      <c r="H205" s="258">
        <v>21.754999999999999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186</v>
      </c>
      <c r="AU205" s="264" t="s">
        <v>92</v>
      </c>
      <c r="AV205" s="14" t="s">
        <v>92</v>
      </c>
      <c r="AW205" s="14" t="s">
        <v>36</v>
      </c>
      <c r="AX205" s="14" t="s">
        <v>83</v>
      </c>
      <c r="AY205" s="264" t="s">
        <v>177</v>
      </c>
    </row>
    <row r="206" s="15" customFormat="1">
      <c r="A206" s="15"/>
      <c r="B206" s="265"/>
      <c r="C206" s="266"/>
      <c r="D206" s="245" t="s">
        <v>186</v>
      </c>
      <c r="E206" s="267" t="s">
        <v>1</v>
      </c>
      <c r="F206" s="268" t="s">
        <v>190</v>
      </c>
      <c r="G206" s="266"/>
      <c r="H206" s="269">
        <v>38.969999999999999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186</v>
      </c>
      <c r="AU206" s="275" t="s">
        <v>92</v>
      </c>
      <c r="AV206" s="15" t="s">
        <v>184</v>
      </c>
      <c r="AW206" s="15" t="s">
        <v>36</v>
      </c>
      <c r="AX206" s="15" t="s">
        <v>90</v>
      </c>
      <c r="AY206" s="275" t="s">
        <v>177</v>
      </c>
    </row>
    <row r="207" s="2" customFormat="1" ht="33" customHeight="1">
      <c r="A207" s="39"/>
      <c r="B207" s="40"/>
      <c r="C207" s="230" t="s">
        <v>8</v>
      </c>
      <c r="D207" s="230" t="s">
        <v>179</v>
      </c>
      <c r="E207" s="231" t="s">
        <v>266</v>
      </c>
      <c r="F207" s="232" t="s">
        <v>267</v>
      </c>
      <c r="G207" s="233" t="s">
        <v>182</v>
      </c>
      <c r="H207" s="234">
        <v>63.158000000000001</v>
      </c>
      <c r="I207" s="235"/>
      <c r="J207" s="236">
        <f>ROUND(I207*H207,2)</f>
        <v>0</v>
      </c>
      <c r="K207" s="232" t="s">
        <v>183</v>
      </c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1.3999999999999999</v>
      </c>
      <c r="T207" s="240">
        <f>S207*H207</f>
        <v>88.421199999999999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184</v>
      </c>
      <c r="AT207" s="241" t="s">
        <v>179</v>
      </c>
      <c r="AU207" s="241" t="s">
        <v>92</v>
      </c>
      <c r="AY207" s="18" t="s">
        <v>177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184</v>
      </c>
      <c r="BM207" s="241" t="s">
        <v>268</v>
      </c>
    </row>
    <row r="208" s="13" customFormat="1">
      <c r="A208" s="13"/>
      <c r="B208" s="243"/>
      <c r="C208" s="244"/>
      <c r="D208" s="245" t="s">
        <v>186</v>
      </c>
      <c r="E208" s="246" t="s">
        <v>1</v>
      </c>
      <c r="F208" s="247" t="s">
        <v>187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186</v>
      </c>
      <c r="AU208" s="253" t="s">
        <v>92</v>
      </c>
      <c r="AV208" s="13" t="s">
        <v>90</v>
      </c>
      <c r="AW208" s="13" t="s">
        <v>36</v>
      </c>
      <c r="AX208" s="13" t="s">
        <v>83</v>
      </c>
      <c r="AY208" s="253" t="s">
        <v>177</v>
      </c>
    </row>
    <row r="209" s="13" customFormat="1">
      <c r="A209" s="13"/>
      <c r="B209" s="243"/>
      <c r="C209" s="244"/>
      <c r="D209" s="245" t="s">
        <v>186</v>
      </c>
      <c r="E209" s="246" t="s">
        <v>1</v>
      </c>
      <c r="F209" s="247" t="s">
        <v>269</v>
      </c>
      <c r="G209" s="244"/>
      <c r="H209" s="246" t="s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186</v>
      </c>
      <c r="AU209" s="253" t="s">
        <v>92</v>
      </c>
      <c r="AV209" s="13" t="s">
        <v>90</v>
      </c>
      <c r="AW209" s="13" t="s">
        <v>36</v>
      </c>
      <c r="AX209" s="13" t="s">
        <v>83</v>
      </c>
      <c r="AY209" s="253" t="s">
        <v>177</v>
      </c>
    </row>
    <row r="210" s="14" customFormat="1">
      <c r="A210" s="14"/>
      <c r="B210" s="254"/>
      <c r="C210" s="255"/>
      <c r="D210" s="245" t="s">
        <v>186</v>
      </c>
      <c r="E210" s="256" t="s">
        <v>1</v>
      </c>
      <c r="F210" s="257" t="s">
        <v>270</v>
      </c>
      <c r="G210" s="255"/>
      <c r="H210" s="258">
        <v>2.3999999999999999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186</v>
      </c>
      <c r="AU210" s="264" t="s">
        <v>92</v>
      </c>
      <c r="AV210" s="14" t="s">
        <v>92</v>
      </c>
      <c r="AW210" s="14" t="s">
        <v>36</v>
      </c>
      <c r="AX210" s="14" t="s">
        <v>83</v>
      </c>
      <c r="AY210" s="264" t="s">
        <v>177</v>
      </c>
    </row>
    <row r="211" s="13" customFormat="1">
      <c r="A211" s="13"/>
      <c r="B211" s="243"/>
      <c r="C211" s="244"/>
      <c r="D211" s="245" t="s">
        <v>186</v>
      </c>
      <c r="E211" s="246" t="s">
        <v>1</v>
      </c>
      <c r="F211" s="247" t="s">
        <v>271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186</v>
      </c>
      <c r="AU211" s="253" t="s">
        <v>92</v>
      </c>
      <c r="AV211" s="13" t="s">
        <v>90</v>
      </c>
      <c r="AW211" s="13" t="s">
        <v>36</v>
      </c>
      <c r="AX211" s="13" t="s">
        <v>83</v>
      </c>
      <c r="AY211" s="253" t="s">
        <v>177</v>
      </c>
    </row>
    <row r="212" s="14" customFormat="1">
      <c r="A212" s="14"/>
      <c r="B212" s="254"/>
      <c r="C212" s="255"/>
      <c r="D212" s="245" t="s">
        <v>186</v>
      </c>
      <c r="E212" s="256" t="s">
        <v>1</v>
      </c>
      <c r="F212" s="257" t="s">
        <v>272</v>
      </c>
      <c r="G212" s="255"/>
      <c r="H212" s="258">
        <v>58.741999999999997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186</v>
      </c>
      <c r="AU212" s="264" t="s">
        <v>92</v>
      </c>
      <c r="AV212" s="14" t="s">
        <v>92</v>
      </c>
      <c r="AW212" s="14" t="s">
        <v>36</v>
      </c>
      <c r="AX212" s="14" t="s">
        <v>83</v>
      </c>
      <c r="AY212" s="264" t="s">
        <v>177</v>
      </c>
    </row>
    <row r="213" s="13" customFormat="1">
      <c r="A213" s="13"/>
      <c r="B213" s="243"/>
      <c r="C213" s="244"/>
      <c r="D213" s="245" t="s">
        <v>186</v>
      </c>
      <c r="E213" s="246" t="s">
        <v>1</v>
      </c>
      <c r="F213" s="247" t="s">
        <v>273</v>
      </c>
      <c r="G213" s="244"/>
      <c r="H213" s="246" t="s">
        <v>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186</v>
      </c>
      <c r="AU213" s="253" t="s">
        <v>92</v>
      </c>
      <c r="AV213" s="13" t="s">
        <v>90</v>
      </c>
      <c r="AW213" s="13" t="s">
        <v>36</v>
      </c>
      <c r="AX213" s="13" t="s">
        <v>83</v>
      </c>
      <c r="AY213" s="253" t="s">
        <v>177</v>
      </c>
    </row>
    <row r="214" s="14" customFormat="1">
      <c r="A214" s="14"/>
      <c r="B214" s="254"/>
      <c r="C214" s="255"/>
      <c r="D214" s="245" t="s">
        <v>186</v>
      </c>
      <c r="E214" s="256" t="s">
        <v>1</v>
      </c>
      <c r="F214" s="257" t="s">
        <v>274</v>
      </c>
      <c r="G214" s="255"/>
      <c r="H214" s="258">
        <v>2.016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186</v>
      </c>
      <c r="AU214" s="264" t="s">
        <v>92</v>
      </c>
      <c r="AV214" s="14" t="s">
        <v>92</v>
      </c>
      <c r="AW214" s="14" t="s">
        <v>36</v>
      </c>
      <c r="AX214" s="14" t="s">
        <v>83</v>
      </c>
      <c r="AY214" s="264" t="s">
        <v>177</v>
      </c>
    </row>
    <row r="215" s="15" customFormat="1">
      <c r="A215" s="15"/>
      <c r="B215" s="265"/>
      <c r="C215" s="266"/>
      <c r="D215" s="245" t="s">
        <v>186</v>
      </c>
      <c r="E215" s="267" t="s">
        <v>1</v>
      </c>
      <c r="F215" s="268" t="s">
        <v>190</v>
      </c>
      <c r="G215" s="266"/>
      <c r="H215" s="269">
        <v>63.158000000000001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186</v>
      </c>
      <c r="AU215" s="275" t="s">
        <v>92</v>
      </c>
      <c r="AV215" s="15" t="s">
        <v>184</v>
      </c>
      <c r="AW215" s="15" t="s">
        <v>36</v>
      </c>
      <c r="AX215" s="15" t="s">
        <v>90</v>
      </c>
      <c r="AY215" s="275" t="s">
        <v>177</v>
      </c>
    </row>
    <row r="216" s="2" customFormat="1" ht="44.25" customHeight="1">
      <c r="A216" s="39"/>
      <c r="B216" s="40"/>
      <c r="C216" s="230" t="s">
        <v>275</v>
      </c>
      <c r="D216" s="230" t="s">
        <v>179</v>
      </c>
      <c r="E216" s="231" t="s">
        <v>276</v>
      </c>
      <c r="F216" s="232" t="s">
        <v>277</v>
      </c>
      <c r="G216" s="233" t="s">
        <v>200</v>
      </c>
      <c r="H216" s="234">
        <v>33.954000000000001</v>
      </c>
      <c r="I216" s="235"/>
      <c r="J216" s="236">
        <f>ROUND(I216*H216,2)</f>
        <v>0</v>
      </c>
      <c r="K216" s="232" t="s">
        <v>183</v>
      </c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0.027</v>
      </c>
      <c r="T216" s="240">
        <f>S216*H216</f>
        <v>0.91675799999999996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184</v>
      </c>
      <c r="AT216" s="241" t="s">
        <v>179</v>
      </c>
      <c r="AU216" s="241" t="s">
        <v>92</v>
      </c>
      <c r="AY216" s="18" t="s">
        <v>177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184</v>
      </c>
      <c r="BM216" s="241" t="s">
        <v>278</v>
      </c>
    </row>
    <row r="217" s="13" customFormat="1">
      <c r="A217" s="13"/>
      <c r="B217" s="243"/>
      <c r="C217" s="244"/>
      <c r="D217" s="245" t="s">
        <v>186</v>
      </c>
      <c r="E217" s="246" t="s">
        <v>1</v>
      </c>
      <c r="F217" s="247" t="s">
        <v>279</v>
      </c>
      <c r="G217" s="244"/>
      <c r="H217" s="246" t="s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186</v>
      </c>
      <c r="AU217" s="253" t="s">
        <v>92</v>
      </c>
      <c r="AV217" s="13" t="s">
        <v>90</v>
      </c>
      <c r="AW217" s="13" t="s">
        <v>36</v>
      </c>
      <c r="AX217" s="13" t="s">
        <v>83</v>
      </c>
      <c r="AY217" s="253" t="s">
        <v>177</v>
      </c>
    </row>
    <row r="218" s="13" customFormat="1">
      <c r="A218" s="13"/>
      <c r="B218" s="243"/>
      <c r="C218" s="244"/>
      <c r="D218" s="245" t="s">
        <v>186</v>
      </c>
      <c r="E218" s="246" t="s">
        <v>1</v>
      </c>
      <c r="F218" s="247" t="s">
        <v>203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186</v>
      </c>
      <c r="AU218" s="253" t="s">
        <v>92</v>
      </c>
      <c r="AV218" s="13" t="s">
        <v>90</v>
      </c>
      <c r="AW218" s="13" t="s">
        <v>36</v>
      </c>
      <c r="AX218" s="13" t="s">
        <v>83</v>
      </c>
      <c r="AY218" s="253" t="s">
        <v>177</v>
      </c>
    </row>
    <row r="219" s="14" customFormat="1">
      <c r="A219" s="14"/>
      <c r="B219" s="254"/>
      <c r="C219" s="255"/>
      <c r="D219" s="245" t="s">
        <v>186</v>
      </c>
      <c r="E219" s="256" t="s">
        <v>1</v>
      </c>
      <c r="F219" s="257" t="s">
        <v>280</v>
      </c>
      <c r="G219" s="255"/>
      <c r="H219" s="258">
        <v>9.6959999999999997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186</v>
      </c>
      <c r="AU219" s="264" t="s">
        <v>92</v>
      </c>
      <c r="AV219" s="14" t="s">
        <v>92</v>
      </c>
      <c r="AW219" s="14" t="s">
        <v>36</v>
      </c>
      <c r="AX219" s="14" t="s">
        <v>83</v>
      </c>
      <c r="AY219" s="264" t="s">
        <v>177</v>
      </c>
    </row>
    <row r="220" s="13" customFormat="1">
      <c r="A220" s="13"/>
      <c r="B220" s="243"/>
      <c r="C220" s="244"/>
      <c r="D220" s="245" t="s">
        <v>186</v>
      </c>
      <c r="E220" s="246" t="s">
        <v>1</v>
      </c>
      <c r="F220" s="247" t="s">
        <v>205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186</v>
      </c>
      <c r="AU220" s="253" t="s">
        <v>92</v>
      </c>
      <c r="AV220" s="13" t="s">
        <v>90</v>
      </c>
      <c r="AW220" s="13" t="s">
        <v>36</v>
      </c>
      <c r="AX220" s="13" t="s">
        <v>83</v>
      </c>
      <c r="AY220" s="253" t="s">
        <v>177</v>
      </c>
    </row>
    <row r="221" s="14" customFormat="1">
      <c r="A221" s="14"/>
      <c r="B221" s="254"/>
      <c r="C221" s="255"/>
      <c r="D221" s="245" t="s">
        <v>186</v>
      </c>
      <c r="E221" s="256" t="s">
        <v>1</v>
      </c>
      <c r="F221" s="257" t="s">
        <v>281</v>
      </c>
      <c r="G221" s="255"/>
      <c r="H221" s="258">
        <v>24.257999999999999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186</v>
      </c>
      <c r="AU221" s="264" t="s">
        <v>92</v>
      </c>
      <c r="AV221" s="14" t="s">
        <v>92</v>
      </c>
      <c r="AW221" s="14" t="s">
        <v>36</v>
      </c>
      <c r="AX221" s="14" t="s">
        <v>83</v>
      </c>
      <c r="AY221" s="264" t="s">
        <v>177</v>
      </c>
    </row>
    <row r="222" s="15" customFormat="1">
      <c r="A222" s="15"/>
      <c r="B222" s="265"/>
      <c r="C222" s="266"/>
      <c r="D222" s="245" t="s">
        <v>186</v>
      </c>
      <c r="E222" s="267" t="s">
        <v>1</v>
      </c>
      <c r="F222" s="268" t="s">
        <v>190</v>
      </c>
      <c r="G222" s="266"/>
      <c r="H222" s="269">
        <v>33.954000000000001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5" t="s">
        <v>186</v>
      </c>
      <c r="AU222" s="275" t="s">
        <v>92</v>
      </c>
      <c r="AV222" s="15" t="s">
        <v>184</v>
      </c>
      <c r="AW222" s="15" t="s">
        <v>36</v>
      </c>
      <c r="AX222" s="15" t="s">
        <v>90</v>
      </c>
      <c r="AY222" s="275" t="s">
        <v>177</v>
      </c>
    </row>
    <row r="223" s="2" customFormat="1" ht="37.8" customHeight="1">
      <c r="A223" s="39"/>
      <c r="B223" s="40"/>
      <c r="C223" s="230" t="s">
        <v>282</v>
      </c>
      <c r="D223" s="230" t="s">
        <v>179</v>
      </c>
      <c r="E223" s="231" t="s">
        <v>283</v>
      </c>
      <c r="F223" s="232" t="s">
        <v>284</v>
      </c>
      <c r="G223" s="233" t="s">
        <v>200</v>
      </c>
      <c r="H223" s="234">
        <v>18.584</v>
      </c>
      <c r="I223" s="235"/>
      <c r="J223" s="236">
        <f>ROUND(I223*H223,2)</f>
        <v>0</v>
      </c>
      <c r="K223" s="232" t="s">
        <v>183</v>
      </c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0.075999999999999998</v>
      </c>
      <c r="T223" s="240">
        <f>S223*H223</f>
        <v>1.4123839999999999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184</v>
      </c>
      <c r="AT223" s="241" t="s">
        <v>179</v>
      </c>
      <c r="AU223" s="241" t="s">
        <v>92</v>
      </c>
      <c r="AY223" s="18" t="s">
        <v>177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184</v>
      </c>
      <c r="BM223" s="241" t="s">
        <v>285</v>
      </c>
    </row>
    <row r="224" s="13" customFormat="1">
      <c r="A224" s="13"/>
      <c r="B224" s="243"/>
      <c r="C224" s="244"/>
      <c r="D224" s="245" t="s">
        <v>186</v>
      </c>
      <c r="E224" s="246" t="s">
        <v>1</v>
      </c>
      <c r="F224" s="247" t="s">
        <v>286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186</v>
      </c>
      <c r="AU224" s="253" t="s">
        <v>92</v>
      </c>
      <c r="AV224" s="13" t="s">
        <v>90</v>
      </c>
      <c r="AW224" s="13" t="s">
        <v>36</v>
      </c>
      <c r="AX224" s="13" t="s">
        <v>83</v>
      </c>
      <c r="AY224" s="253" t="s">
        <v>177</v>
      </c>
    </row>
    <row r="225" s="13" customFormat="1">
      <c r="A225" s="13"/>
      <c r="B225" s="243"/>
      <c r="C225" s="244"/>
      <c r="D225" s="245" t="s">
        <v>186</v>
      </c>
      <c r="E225" s="246" t="s">
        <v>1</v>
      </c>
      <c r="F225" s="247" t="s">
        <v>203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186</v>
      </c>
      <c r="AU225" s="253" t="s">
        <v>92</v>
      </c>
      <c r="AV225" s="13" t="s">
        <v>90</v>
      </c>
      <c r="AW225" s="13" t="s">
        <v>36</v>
      </c>
      <c r="AX225" s="13" t="s">
        <v>83</v>
      </c>
      <c r="AY225" s="253" t="s">
        <v>177</v>
      </c>
    </row>
    <row r="226" s="14" customFormat="1">
      <c r="A226" s="14"/>
      <c r="B226" s="254"/>
      <c r="C226" s="255"/>
      <c r="D226" s="245" t="s">
        <v>186</v>
      </c>
      <c r="E226" s="256" t="s">
        <v>1</v>
      </c>
      <c r="F226" s="257" t="s">
        <v>287</v>
      </c>
      <c r="G226" s="255"/>
      <c r="H226" s="258">
        <v>5.4539999999999997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186</v>
      </c>
      <c r="AU226" s="264" t="s">
        <v>92</v>
      </c>
      <c r="AV226" s="14" t="s">
        <v>92</v>
      </c>
      <c r="AW226" s="14" t="s">
        <v>36</v>
      </c>
      <c r="AX226" s="14" t="s">
        <v>83</v>
      </c>
      <c r="AY226" s="264" t="s">
        <v>177</v>
      </c>
    </row>
    <row r="227" s="13" customFormat="1">
      <c r="A227" s="13"/>
      <c r="B227" s="243"/>
      <c r="C227" s="244"/>
      <c r="D227" s="245" t="s">
        <v>186</v>
      </c>
      <c r="E227" s="246" t="s">
        <v>1</v>
      </c>
      <c r="F227" s="247" t="s">
        <v>205</v>
      </c>
      <c r="G227" s="244"/>
      <c r="H227" s="246" t="s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186</v>
      </c>
      <c r="AU227" s="253" t="s">
        <v>92</v>
      </c>
      <c r="AV227" s="13" t="s">
        <v>90</v>
      </c>
      <c r="AW227" s="13" t="s">
        <v>36</v>
      </c>
      <c r="AX227" s="13" t="s">
        <v>83</v>
      </c>
      <c r="AY227" s="253" t="s">
        <v>177</v>
      </c>
    </row>
    <row r="228" s="14" customFormat="1">
      <c r="A228" s="14"/>
      <c r="B228" s="254"/>
      <c r="C228" s="255"/>
      <c r="D228" s="245" t="s">
        <v>186</v>
      </c>
      <c r="E228" s="256" t="s">
        <v>1</v>
      </c>
      <c r="F228" s="257" t="s">
        <v>288</v>
      </c>
      <c r="G228" s="255"/>
      <c r="H228" s="258">
        <v>11.311999999999999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186</v>
      </c>
      <c r="AU228" s="264" t="s">
        <v>92</v>
      </c>
      <c r="AV228" s="14" t="s">
        <v>92</v>
      </c>
      <c r="AW228" s="14" t="s">
        <v>36</v>
      </c>
      <c r="AX228" s="14" t="s">
        <v>83</v>
      </c>
      <c r="AY228" s="264" t="s">
        <v>177</v>
      </c>
    </row>
    <row r="229" s="13" customFormat="1">
      <c r="A229" s="13"/>
      <c r="B229" s="243"/>
      <c r="C229" s="244"/>
      <c r="D229" s="245" t="s">
        <v>186</v>
      </c>
      <c r="E229" s="246" t="s">
        <v>1</v>
      </c>
      <c r="F229" s="247" t="s">
        <v>212</v>
      </c>
      <c r="G229" s="244"/>
      <c r="H229" s="246" t="s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186</v>
      </c>
      <c r="AU229" s="253" t="s">
        <v>92</v>
      </c>
      <c r="AV229" s="13" t="s">
        <v>90</v>
      </c>
      <c r="AW229" s="13" t="s">
        <v>36</v>
      </c>
      <c r="AX229" s="13" t="s">
        <v>83</v>
      </c>
      <c r="AY229" s="253" t="s">
        <v>177</v>
      </c>
    </row>
    <row r="230" s="14" customFormat="1">
      <c r="A230" s="14"/>
      <c r="B230" s="254"/>
      <c r="C230" s="255"/>
      <c r="D230" s="245" t="s">
        <v>186</v>
      </c>
      <c r="E230" s="256" t="s">
        <v>1</v>
      </c>
      <c r="F230" s="257" t="s">
        <v>289</v>
      </c>
      <c r="G230" s="255"/>
      <c r="H230" s="258">
        <v>1.8180000000000001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186</v>
      </c>
      <c r="AU230" s="264" t="s">
        <v>92</v>
      </c>
      <c r="AV230" s="14" t="s">
        <v>92</v>
      </c>
      <c r="AW230" s="14" t="s">
        <v>36</v>
      </c>
      <c r="AX230" s="14" t="s">
        <v>83</v>
      </c>
      <c r="AY230" s="264" t="s">
        <v>177</v>
      </c>
    </row>
    <row r="231" s="15" customFormat="1">
      <c r="A231" s="15"/>
      <c r="B231" s="265"/>
      <c r="C231" s="266"/>
      <c r="D231" s="245" t="s">
        <v>186</v>
      </c>
      <c r="E231" s="267" t="s">
        <v>1</v>
      </c>
      <c r="F231" s="268" t="s">
        <v>190</v>
      </c>
      <c r="G231" s="266"/>
      <c r="H231" s="269">
        <v>18.584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186</v>
      </c>
      <c r="AU231" s="275" t="s">
        <v>92</v>
      </c>
      <c r="AV231" s="15" t="s">
        <v>184</v>
      </c>
      <c r="AW231" s="15" t="s">
        <v>36</v>
      </c>
      <c r="AX231" s="15" t="s">
        <v>90</v>
      </c>
      <c r="AY231" s="275" t="s">
        <v>177</v>
      </c>
    </row>
    <row r="232" s="2" customFormat="1" ht="37.8" customHeight="1">
      <c r="A232" s="39"/>
      <c r="B232" s="40"/>
      <c r="C232" s="230" t="s">
        <v>290</v>
      </c>
      <c r="D232" s="230" t="s">
        <v>179</v>
      </c>
      <c r="E232" s="231" t="s">
        <v>291</v>
      </c>
      <c r="F232" s="232" t="s">
        <v>292</v>
      </c>
      <c r="G232" s="233" t="s">
        <v>200</v>
      </c>
      <c r="H232" s="234">
        <v>6.343</v>
      </c>
      <c r="I232" s="235"/>
      <c r="J232" s="236">
        <f>ROUND(I232*H232,2)</f>
        <v>0</v>
      </c>
      <c r="K232" s="232" t="s">
        <v>183</v>
      </c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0.063</v>
      </c>
      <c r="T232" s="240">
        <f>S232*H232</f>
        <v>0.39960899999999999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184</v>
      </c>
      <c r="AT232" s="241" t="s">
        <v>179</v>
      </c>
      <c r="AU232" s="241" t="s">
        <v>92</v>
      </c>
      <c r="AY232" s="18" t="s">
        <v>177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184</v>
      </c>
      <c r="BM232" s="241" t="s">
        <v>293</v>
      </c>
    </row>
    <row r="233" s="13" customFormat="1">
      <c r="A233" s="13"/>
      <c r="B233" s="243"/>
      <c r="C233" s="244"/>
      <c r="D233" s="245" t="s">
        <v>186</v>
      </c>
      <c r="E233" s="246" t="s">
        <v>1</v>
      </c>
      <c r="F233" s="247" t="s">
        <v>286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186</v>
      </c>
      <c r="AU233" s="253" t="s">
        <v>92</v>
      </c>
      <c r="AV233" s="13" t="s">
        <v>90</v>
      </c>
      <c r="AW233" s="13" t="s">
        <v>36</v>
      </c>
      <c r="AX233" s="13" t="s">
        <v>83</v>
      </c>
      <c r="AY233" s="253" t="s">
        <v>177</v>
      </c>
    </row>
    <row r="234" s="13" customFormat="1">
      <c r="A234" s="13"/>
      <c r="B234" s="243"/>
      <c r="C234" s="244"/>
      <c r="D234" s="245" t="s">
        <v>186</v>
      </c>
      <c r="E234" s="246" t="s">
        <v>1</v>
      </c>
      <c r="F234" s="247" t="s">
        <v>203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186</v>
      </c>
      <c r="AU234" s="253" t="s">
        <v>92</v>
      </c>
      <c r="AV234" s="13" t="s">
        <v>90</v>
      </c>
      <c r="AW234" s="13" t="s">
        <v>36</v>
      </c>
      <c r="AX234" s="13" t="s">
        <v>83</v>
      </c>
      <c r="AY234" s="253" t="s">
        <v>177</v>
      </c>
    </row>
    <row r="235" s="14" customFormat="1">
      <c r="A235" s="14"/>
      <c r="B235" s="254"/>
      <c r="C235" s="255"/>
      <c r="D235" s="245" t="s">
        <v>186</v>
      </c>
      <c r="E235" s="256" t="s">
        <v>1</v>
      </c>
      <c r="F235" s="257" t="s">
        <v>294</v>
      </c>
      <c r="G235" s="255"/>
      <c r="H235" s="258">
        <v>6.343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186</v>
      </c>
      <c r="AU235" s="264" t="s">
        <v>92</v>
      </c>
      <c r="AV235" s="14" t="s">
        <v>92</v>
      </c>
      <c r="AW235" s="14" t="s">
        <v>36</v>
      </c>
      <c r="AX235" s="14" t="s">
        <v>83</v>
      </c>
      <c r="AY235" s="264" t="s">
        <v>177</v>
      </c>
    </row>
    <row r="236" s="15" customFormat="1">
      <c r="A236" s="15"/>
      <c r="B236" s="265"/>
      <c r="C236" s="266"/>
      <c r="D236" s="245" t="s">
        <v>186</v>
      </c>
      <c r="E236" s="267" t="s">
        <v>1</v>
      </c>
      <c r="F236" s="268" t="s">
        <v>190</v>
      </c>
      <c r="G236" s="266"/>
      <c r="H236" s="269">
        <v>6.343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186</v>
      </c>
      <c r="AU236" s="275" t="s">
        <v>92</v>
      </c>
      <c r="AV236" s="15" t="s">
        <v>184</v>
      </c>
      <c r="AW236" s="15" t="s">
        <v>36</v>
      </c>
      <c r="AX236" s="15" t="s">
        <v>90</v>
      </c>
      <c r="AY236" s="275" t="s">
        <v>177</v>
      </c>
    </row>
    <row r="237" s="2" customFormat="1" ht="55.5" customHeight="1">
      <c r="A237" s="39"/>
      <c r="B237" s="40"/>
      <c r="C237" s="230" t="s">
        <v>295</v>
      </c>
      <c r="D237" s="230" t="s">
        <v>179</v>
      </c>
      <c r="E237" s="231" t="s">
        <v>296</v>
      </c>
      <c r="F237" s="232" t="s">
        <v>297</v>
      </c>
      <c r="G237" s="233" t="s">
        <v>298</v>
      </c>
      <c r="H237" s="234">
        <v>1</v>
      </c>
      <c r="I237" s="235"/>
      <c r="J237" s="236">
        <f>ROUND(I237*H237,2)</f>
        <v>0</v>
      </c>
      <c r="K237" s="232" t="s">
        <v>183</v>
      </c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0.26200000000000001</v>
      </c>
      <c r="T237" s="240">
        <f>S237*H237</f>
        <v>0.26200000000000001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184</v>
      </c>
      <c r="AT237" s="241" t="s">
        <v>179</v>
      </c>
      <c r="AU237" s="241" t="s">
        <v>92</v>
      </c>
      <c r="AY237" s="18" t="s">
        <v>177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184</v>
      </c>
      <c r="BM237" s="241" t="s">
        <v>299</v>
      </c>
    </row>
    <row r="238" s="13" customFormat="1">
      <c r="A238" s="13"/>
      <c r="B238" s="243"/>
      <c r="C238" s="244"/>
      <c r="D238" s="245" t="s">
        <v>186</v>
      </c>
      <c r="E238" s="246" t="s">
        <v>1</v>
      </c>
      <c r="F238" s="247" t="s">
        <v>300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186</v>
      </c>
      <c r="AU238" s="253" t="s">
        <v>92</v>
      </c>
      <c r="AV238" s="13" t="s">
        <v>90</v>
      </c>
      <c r="AW238" s="13" t="s">
        <v>36</v>
      </c>
      <c r="AX238" s="13" t="s">
        <v>83</v>
      </c>
      <c r="AY238" s="253" t="s">
        <v>177</v>
      </c>
    </row>
    <row r="239" s="13" customFormat="1">
      <c r="A239" s="13"/>
      <c r="B239" s="243"/>
      <c r="C239" s="244"/>
      <c r="D239" s="245" t="s">
        <v>186</v>
      </c>
      <c r="E239" s="246" t="s">
        <v>1</v>
      </c>
      <c r="F239" s="247" t="s">
        <v>203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186</v>
      </c>
      <c r="AU239" s="253" t="s">
        <v>92</v>
      </c>
      <c r="AV239" s="13" t="s">
        <v>90</v>
      </c>
      <c r="AW239" s="13" t="s">
        <v>36</v>
      </c>
      <c r="AX239" s="13" t="s">
        <v>83</v>
      </c>
      <c r="AY239" s="253" t="s">
        <v>177</v>
      </c>
    </row>
    <row r="240" s="13" customFormat="1">
      <c r="A240" s="13"/>
      <c r="B240" s="243"/>
      <c r="C240" s="244"/>
      <c r="D240" s="245" t="s">
        <v>186</v>
      </c>
      <c r="E240" s="246" t="s">
        <v>1</v>
      </c>
      <c r="F240" s="247" t="s">
        <v>301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186</v>
      </c>
      <c r="AU240" s="253" t="s">
        <v>92</v>
      </c>
      <c r="AV240" s="13" t="s">
        <v>90</v>
      </c>
      <c r="AW240" s="13" t="s">
        <v>36</v>
      </c>
      <c r="AX240" s="13" t="s">
        <v>83</v>
      </c>
      <c r="AY240" s="253" t="s">
        <v>177</v>
      </c>
    </row>
    <row r="241" s="14" customFormat="1">
      <c r="A241" s="14"/>
      <c r="B241" s="254"/>
      <c r="C241" s="255"/>
      <c r="D241" s="245" t="s">
        <v>186</v>
      </c>
      <c r="E241" s="256" t="s">
        <v>1</v>
      </c>
      <c r="F241" s="257" t="s">
        <v>90</v>
      </c>
      <c r="G241" s="255"/>
      <c r="H241" s="258">
        <v>1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186</v>
      </c>
      <c r="AU241" s="264" t="s">
        <v>92</v>
      </c>
      <c r="AV241" s="14" t="s">
        <v>92</v>
      </c>
      <c r="AW241" s="14" t="s">
        <v>36</v>
      </c>
      <c r="AX241" s="14" t="s">
        <v>83</v>
      </c>
      <c r="AY241" s="264" t="s">
        <v>177</v>
      </c>
    </row>
    <row r="242" s="15" customFormat="1">
      <c r="A242" s="15"/>
      <c r="B242" s="265"/>
      <c r="C242" s="266"/>
      <c r="D242" s="245" t="s">
        <v>186</v>
      </c>
      <c r="E242" s="267" t="s">
        <v>1</v>
      </c>
      <c r="F242" s="268" t="s">
        <v>190</v>
      </c>
      <c r="G242" s="266"/>
      <c r="H242" s="269">
        <v>1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5" t="s">
        <v>186</v>
      </c>
      <c r="AU242" s="275" t="s">
        <v>92</v>
      </c>
      <c r="AV242" s="15" t="s">
        <v>184</v>
      </c>
      <c r="AW242" s="15" t="s">
        <v>36</v>
      </c>
      <c r="AX242" s="15" t="s">
        <v>90</v>
      </c>
      <c r="AY242" s="275" t="s">
        <v>177</v>
      </c>
    </row>
    <row r="243" s="2" customFormat="1" ht="55.5" customHeight="1">
      <c r="A243" s="39"/>
      <c r="B243" s="40"/>
      <c r="C243" s="230" t="s">
        <v>302</v>
      </c>
      <c r="D243" s="230" t="s">
        <v>179</v>
      </c>
      <c r="E243" s="231" t="s">
        <v>303</v>
      </c>
      <c r="F243" s="232" t="s">
        <v>304</v>
      </c>
      <c r="G243" s="233" t="s">
        <v>298</v>
      </c>
      <c r="H243" s="234">
        <v>1</v>
      </c>
      <c r="I243" s="235"/>
      <c r="J243" s="236">
        <f>ROUND(I243*H243,2)</f>
        <v>0</v>
      </c>
      <c r="K243" s="232" t="s">
        <v>183</v>
      </c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0.34899999999999998</v>
      </c>
      <c r="T243" s="240">
        <f>S243*H243</f>
        <v>0.34899999999999998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184</v>
      </c>
      <c r="AT243" s="241" t="s">
        <v>179</v>
      </c>
      <c r="AU243" s="241" t="s">
        <v>92</v>
      </c>
      <c r="AY243" s="18" t="s">
        <v>177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184</v>
      </c>
      <c r="BM243" s="241" t="s">
        <v>305</v>
      </c>
    </row>
    <row r="244" s="13" customFormat="1">
      <c r="A244" s="13"/>
      <c r="B244" s="243"/>
      <c r="C244" s="244"/>
      <c r="D244" s="245" t="s">
        <v>186</v>
      </c>
      <c r="E244" s="246" t="s">
        <v>1</v>
      </c>
      <c r="F244" s="247" t="s">
        <v>306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186</v>
      </c>
      <c r="AU244" s="253" t="s">
        <v>92</v>
      </c>
      <c r="AV244" s="13" t="s">
        <v>90</v>
      </c>
      <c r="AW244" s="13" t="s">
        <v>36</v>
      </c>
      <c r="AX244" s="13" t="s">
        <v>83</v>
      </c>
      <c r="AY244" s="253" t="s">
        <v>177</v>
      </c>
    </row>
    <row r="245" s="13" customFormat="1">
      <c r="A245" s="13"/>
      <c r="B245" s="243"/>
      <c r="C245" s="244"/>
      <c r="D245" s="245" t="s">
        <v>186</v>
      </c>
      <c r="E245" s="246" t="s">
        <v>1</v>
      </c>
      <c r="F245" s="247" t="s">
        <v>203</v>
      </c>
      <c r="G245" s="244"/>
      <c r="H245" s="246" t="s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186</v>
      </c>
      <c r="AU245" s="253" t="s">
        <v>92</v>
      </c>
      <c r="AV245" s="13" t="s">
        <v>90</v>
      </c>
      <c r="AW245" s="13" t="s">
        <v>36</v>
      </c>
      <c r="AX245" s="13" t="s">
        <v>83</v>
      </c>
      <c r="AY245" s="253" t="s">
        <v>177</v>
      </c>
    </row>
    <row r="246" s="13" customFormat="1">
      <c r="A246" s="13"/>
      <c r="B246" s="243"/>
      <c r="C246" s="244"/>
      <c r="D246" s="245" t="s">
        <v>186</v>
      </c>
      <c r="E246" s="246" t="s">
        <v>1</v>
      </c>
      <c r="F246" s="247" t="s">
        <v>307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186</v>
      </c>
      <c r="AU246" s="253" t="s">
        <v>92</v>
      </c>
      <c r="AV246" s="13" t="s">
        <v>90</v>
      </c>
      <c r="AW246" s="13" t="s">
        <v>36</v>
      </c>
      <c r="AX246" s="13" t="s">
        <v>83</v>
      </c>
      <c r="AY246" s="253" t="s">
        <v>177</v>
      </c>
    </row>
    <row r="247" s="14" customFormat="1">
      <c r="A247" s="14"/>
      <c r="B247" s="254"/>
      <c r="C247" s="255"/>
      <c r="D247" s="245" t="s">
        <v>186</v>
      </c>
      <c r="E247" s="256" t="s">
        <v>1</v>
      </c>
      <c r="F247" s="257" t="s">
        <v>90</v>
      </c>
      <c r="G247" s="255"/>
      <c r="H247" s="258">
        <v>1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186</v>
      </c>
      <c r="AU247" s="264" t="s">
        <v>92</v>
      </c>
      <c r="AV247" s="14" t="s">
        <v>92</v>
      </c>
      <c r="AW247" s="14" t="s">
        <v>36</v>
      </c>
      <c r="AX247" s="14" t="s">
        <v>83</v>
      </c>
      <c r="AY247" s="264" t="s">
        <v>177</v>
      </c>
    </row>
    <row r="248" s="15" customFormat="1">
      <c r="A248" s="15"/>
      <c r="B248" s="265"/>
      <c r="C248" s="266"/>
      <c r="D248" s="245" t="s">
        <v>186</v>
      </c>
      <c r="E248" s="267" t="s">
        <v>1</v>
      </c>
      <c r="F248" s="268" t="s">
        <v>190</v>
      </c>
      <c r="G248" s="266"/>
      <c r="H248" s="269">
        <v>1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186</v>
      </c>
      <c r="AU248" s="275" t="s">
        <v>92</v>
      </c>
      <c r="AV248" s="15" t="s">
        <v>184</v>
      </c>
      <c r="AW248" s="15" t="s">
        <v>36</v>
      </c>
      <c r="AX248" s="15" t="s">
        <v>90</v>
      </c>
      <c r="AY248" s="275" t="s">
        <v>177</v>
      </c>
    </row>
    <row r="249" s="2" customFormat="1" ht="55.5" customHeight="1">
      <c r="A249" s="39"/>
      <c r="B249" s="40"/>
      <c r="C249" s="230" t="s">
        <v>308</v>
      </c>
      <c r="D249" s="230" t="s">
        <v>179</v>
      </c>
      <c r="E249" s="231" t="s">
        <v>309</v>
      </c>
      <c r="F249" s="232" t="s">
        <v>310</v>
      </c>
      <c r="G249" s="233" t="s">
        <v>298</v>
      </c>
      <c r="H249" s="234">
        <v>2</v>
      </c>
      <c r="I249" s="235"/>
      <c r="J249" s="236">
        <f>ROUND(I249*H249,2)</f>
        <v>0</v>
      </c>
      <c r="K249" s="232" t="s">
        <v>183</v>
      </c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0.436</v>
      </c>
      <c r="T249" s="240">
        <f>S249*H249</f>
        <v>0.872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184</v>
      </c>
      <c r="AT249" s="241" t="s">
        <v>179</v>
      </c>
      <c r="AU249" s="241" t="s">
        <v>92</v>
      </c>
      <c r="AY249" s="18" t="s">
        <v>177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184</v>
      </c>
      <c r="BM249" s="241" t="s">
        <v>311</v>
      </c>
    </row>
    <row r="250" s="13" customFormat="1">
      <c r="A250" s="13"/>
      <c r="B250" s="243"/>
      <c r="C250" s="244"/>
      <c r="D250" s="245" t="s">
        <v>186</v>
      </c>
      <c r="E250" s="246" t="s">
        <v>1</v>
      </c>
      <c r="F250" s="247" t="s">
        <v>306</v>
      </c>
      <c r="G250" s="244"/>
      <c r="H250" s="246" t="s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186</v>
      </c>
      <c r="AU250" s="253" t="s">
        <v>92</v>
      </c>
      <c r="AV250" s="13" t="s">
        <v>90</v>
      </c>
      <c r="AW250" s="13" t="s">
        <v>36</v>
      </c>
      <c r="AX250" s="13" t="s">
        <v>83</v>
      </c>
      <c r="AY250" s="253" t="s">
        <v>177</v>
      </c>
    </row>
    <row r="251" s="13" customFormat="1">
      <c r="A251" s="13"/>
      <c r="B251" s="243"/>
      <c r="C251" s="244"/>
      <c r="D251" s="245" t="s">
        <v>186</v>
      </c>
      <c r="E251" s="246" t="s">
        <v>1</v>
      </c>
      <c r="F251" s="247" t="s">
        <v>203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186</v>
      </c>
      <c r="AU251" s="253" t="s">
        <v>92</v>
      </c>
      <c r="AV251" s="13" t="s">
        <v>90</v>
      </c>
      <c r="AW251" s="13" t="s">
        <v>36</v>
      </c>
      <c r="AX251" s="13" t="s">
        <v>83</v>
      </c>
      <c r="AY251" s="253" t="s">
        <v>177</v>
      </c>
    </row>
    <row r="252" s="13" customFormat="1">
      <c r="A252" s="13"/>
      <c r="B252" s="243"/>
      <c r="C252" s="244"/>
      <c r="D252" s="245" t="s">
        <v>186</v>
      </c>
      <c r="E252" s="246" t="s">
        <v>1</v>
      </c>
      <c r="F252" s="247" t="s">
        <v>312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186</v>
      </c>
      <c r="AU252" s="253" t="s">
        <v>92</v>
      </c>
      <c r="AV252" s="13" t="s">
        <v>90</v>
      </c>
      <c r="AW252" s="13" t="s">
        <v>36</v>
      </c>
      <c r="AX252" s="13" t="s">
        <v>83</v>
      </c>
      <c r="AY252" s="253" t="s">
        <v>177</v>
      </c>
    </row>
    <row r="253" s="14" customFormat="1">
      <c r="A253" s="14"/>
      <c r="B253" s="254"/>
      <c r="C253" s="255"/>
      <c r="D253" s="245" t="s">
        <v>186</v>
      </c>
      <c r="E253" s="256" t="s">
        <v>1</v>
      </c>
      <c r="F253" s="257" t="s">
        <v>90</v>
      </c>
      <c r="G253" s="255"/>
      <c r="H253" s="258">
        <v>1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186</v>
      </c>
      <c r="AU253" s="264" t="s">
        <v>92</v>
      </c>
      <c r="AV253" s="14" t="s">
        <v>92</v>
      </c>
      <c r="AW253" s="14" t="s">
        <v>36</v>
      </c>
      <c r="AX253" s="14" t="s">
        <v>83</v>
      </c>
      <c r="AY253" s="264" t="s">
        <v>177</v>
      </c>
    </row>
    <row r="254" s="13" customFormat="1">
      <c r="A254" s="13"/>
      <c r="B254" s="243"/>
      <c r="C254" s="244"/>
      <c r="D254" s="245" t="s">
        <v>186</v>
      </c>
      <c r="E254" s="246" t="s">
        <v>1</v>
      </c>
      <c r="F254" s="247" t="s">
        <v>313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186</v>
      </c>
      <c r="AU254" s="253" t="s">
        <v>92</v>
      </c>
      <c r="AV254" s="13" t="s">
        <v>90</v>
      </c>
      <c r="AW254" s="13" t="s">
        <v>36</v>
      </c>
      <c r="AX254" s="13" t="s">
        <v>83</v>
      </c>
      <c r="AY254" s="253" t="s">
        <v>177</v>
      </c>
    </row>
    <row r="255" s="14" customFormat="1">
      <c r="A255" s="14"/>
      <c r="B255" s="254"/>
      <c r="C255" s="255"/>
      <c r="D255" s="245" t="s">
        <v>186</v>
      </c>
      <c r="E255" s="256" t="s">
        <v>1</v>
      </c>
      <c r="F255" s="257" t="s">
        <v>90</v>
      </c>
      <c r="G255" s="255"/>
      <c r="H255" s="258">
        <v>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186</v>
      </c>
      <c r="AU255" s="264" t="s">
        <v>92</v>
      </c>
      <c r="AV255" s="14" t="s">
        <v>92</v>
      </c>
      <c r="AW255" s="14" t="s">
        <v>36</v>
      </c>
      <c r="AX255" s="14" t="s">
        <v>83</v>
      </c>
      <c r="AY255" s="264" t="s">
        <v>177</v>
      </c>
    </row>
    <row r="256" s="15" customFormat="1">
      <c r="A256" s="15"/>
      <c r="B256" s="265"/>
      <c r="C256" s="266"/>
      <c r="D256" s="245" t="s">
        <v>186</v>
      </c>
      <c r="E256" s="267" t="s">
        <v>1</v>
      </c>
      <c r="F256" s="268" t="s">
        <v>190</v>
      </c>
      <c r="G256" s="266"/>
      <c r="H256" s="269">
        <v>2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5" t="s">
        <v>186</v>
      </c>
      <c r="AU256" s="275" t="s">
        <v>92</v>
      </c>
      <c r="AV256" s="15" t="s">
        <v>184</v>
      </c>
      <c r="AW256" s="15" t="s">
        <v>36</v>
      </c>
      <c r="AX256" s="15" t="s">
        <v>90</v>
      </c>
      <c r="AY256" s="275" t="s">
        <v>177</v>
      </c>
    </row>
    <row r="257" s="2" customFormat="1" ht="55.5" customHeight="1">
      <c r="A257" s="39"/>
      <c r="B257" s="40"/>
      <c r="C257" s="230" t="s">
        <v>314</v>
      </c>
      <c r="D257" s="230" t="s">
        <v>179</v>
      </c>
      <c r="E257" s="231" t="s">
        <v>315</v>
      </c>
      <c r="F257" s="232" t="s">
        <v>316</v>
      </c>
      <c r="G257" s="233" t="s">
        <v>298</v>
      </c>
      <c r="H257" s="234">
        <v>1</v>
      </c>
      <c r="I257" s="235"/>
      <c r="J257" s="236">
        <f>ROUND(I257*H257,2)</f>
        <v>0</v>
      </c>
      <c r="K257" s="232" t="s">
        <v>183</v>
      </c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0.52300000000000002</v>
      </c>
      <c r="T257" s="240">
        <f>S257*H257</f>
        <v>0.52300000000000002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184</v>
      </c>
      <c r="AT257" s="241" t="s">
        <v>179</v>
      </c>
      <c r="AU257" s="241" t="s">
        <v>92</v>
      </c>
      <c r="AY257" s="18" t="s">
        <v>177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184</v>
      </c>
      <c r="BM257" s="241" t="s">
        <v>317</v>
      </c>
    </row>
    <row r="258" s="13" customFormat="1">
      <c r="A258" s="13"/>
      <c r="B258" s="243"/>
      <c r="C258" s="244"/>
      <c r="D258" s="245" t="s">
        <v>186</v>
      </c>
      <c r="E258" s="246" t="s">
        <v>1</v>
      </c>
      <c r="F258" s="247" t="s">
        <v>306</v>
      </c>
      <c r="G258" s="244"/>
      <c r="H258" s="246" t="s">
        <v>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186</v>
      </c>
      <c r="AU258" s="253" t="s">
        <v>92</v>
      </c>
      <c r="AV258" s="13" t="s">
        <v>90</v>
      </c>
      <c r="AW258" s="13" t="s">
        <v>36</v>
      </c>
      <c r="AX258" s="13" t="s">
        <v>83</v>
      </c>
      <c r="AY258" s="253" t="s">
        <v>177</v>
      </c>
    </row>
    <row r="259" s="13" customFormat="1">
      <c r="A259" s="13"/>
      <c r="B259" s="243"/>
      <c r="C259" s="244"/>
      <c r="D259" s="245" t="s">
        <v>186</v>
      </c>
      <c r="E259" s="246" t="s">
        <v>1</v>
      </c>
      <c r="F259" s="247" t="s">
        <v>203</v>
      </c>
      <c r="G259" s="244"/>
      <c r="H259" s="246" t="s">
        <v>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186</v>
      </c>
      <c r="AU259" s="253" t="s">
        <v>92</v>
      </c>
      <c r="AV259" s="13" t="s">
        <v>90</v>
      </c>
      <c r="AW259" s="13" t="s">
        <v>36</v>
      </c>
      <c r="AX259" s="13" t="s">
        <v>83</v>
      </c>
      <c r="AY259" s="253" t="s">
        <v>177</v>
      </c>
    </row>
    <row r="260" s="13" customFormat="1">
      <c r="A260" s="13"/>
      <c r="B260" s="243"/>
      <c r="C260" s="244"/>
      <c r="D260" s="245" t="s">
        <v>186</v>
      </c>
      <c r="E260" s="246" t="s">
        <v>1</v>
      </c>
      <c r="F260" s="247" t="s">
        <v>318</v>
      </c>
      <c r="G260" s="244"/>
      <c r="H260" s="246" t="s">
        <v>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186</v>
      </c>
      <c r="AU260" s="253" t="s">
        <v>92</v>
      </c>
      <c r="AV260" s="13" t="s">
        <v>90</v>
      </c>
      <c r="AW260" s="13" t="s">
        <v>36</v>
      </c>
      <c r="AX260" s="13" t="s">
        <v>83</v>
      </c>
      <c r="AY260" s="253" t="s">
        <v>177</v>
      </c>
    </row>
    <row r="261" s="14" customFormat="1">
      <c r="A261" s="14"/>
      <c r="B261" s="254"/>
      <c r="C261" s="255"/>
      <c r="D261" s="245" t="s">
        <v>186</v>
      </c>
      <c r="E261" s="256" t="s">
        <v>1</v>
      </c>
      <c r="F261" s="257" t="s">
        <v>90</v>
      </c>
      <c r="G261" s="255"/>
      <c r="H261" s="258">
        <v>1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186</v>
      </c>
      <c r="AU261" s="264" t="s">
        <v>92</v>
      </c>
      <c r="AV261" s="14" t="s">
        <v>92</v>
      </c>
      <c r="AW261" s="14" t="s">
        <v>36</v>
      </c>
      <c r="AX261" s="14" t="s">
        <v>83</v>
      </c>
      <c r="AY261" s="264" t="s">
        <v>177</v>
      </c>
    </row>
    <row r="262" s="15" customFormat="1">
      <c r="A262" s="15"/>
      <c r="B262" s="265"/>
      <c r="C262" s="266"/>
      <c r="D262" s="245" t="s">
        <v>186</v>
      </c>
      <c r="E262" s="267" t="s">
        <v>1</v>
      </c>
      <c r="F262" s="268" t="s">
        <v>190</v>
      </c>
      <c r="G262" s="266"/>
      <c r="H262" s="269">
        <v>1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5" t="s">
        <v>186</v>
      </c>
      <c r="AU262" s="275" t="s">
        <v>92</v>
      </c>
      <c r="AV262" s="15" t="s">
        <v>184</v>
      </c>
      <c r="AW262" s="15" t="s">
        <v>36</v>
      </c>
      <c r="AX262" s="15" t="s">
        <v>90</v>
      </c>
      <c r="AY262" s="275" t="s">
        <v>177</v>
      </c>
    </row>
    <row r="263" s="2" customFormat="1" ht="55.5" customHeight="1">
      <c r="A263" s="39"/>
      <c r="B263" s="40"/>
      <c r="C263" s="230" t="s">
        <v>319</v>
      </c>
      <c r="D263" s="230" t="s">
        <v>179</v>
      </c>
      <c r="E263" s="231" t="s">
        <v>320</v>
      </c>
      <c r="F263" s="232" t="s">
        <v>321</v>
      </c>
      <c r="G263" s="233" t="s">
        <v>182</v>
      </c>
      <c r="H263" s="234">
        <v>0.090999999999999998</v>
      </c>
      <c r="I263" s="235"/>
      <c r="J263" s="236">
        <f>ROUND(I263*H263,2)</f>
        <v>0</v>
      </c>
      <c r="K263" s="232" t="s">
        <v>183</v>
      </c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2.5</v>
      </c>
      <c r="T263" s="240">
        <f>S263*H263</f>
        <v>0.22749999999999998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184</v>
      </c>
      <c r="AT263" s="241" t="s">
        <v>179</v>
      </c>
      <c r="AU263" s="241" t="s">
        <v>92</v>
      </c>
      <c r="AY263" s="18" t="s">
        <v>177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184</v>
      </c>
      <c r="BM263" s="241" t="s">
        <v>322</v>
      </c>
    </row>
    <row r="264" s="13" customFormat="1">
      <c r="A264" s="13"/>
      <c r="B264" s="243"/>
      <c r="C264" s="244"/>
      <c r="D264" s="245" t="s">
        <v>186</v>
      </c>
      <c r="E264" s="246" t="s">
        <v>1</v>
      </c>
      <c r="F264" s="247" t="s">
        <v>323</v>
      </c>
      <c r="G264" s="244"/>
      <c r="H264" s="246" t="s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186</v>
      </c>
      <c r="AU264" s="253" t="s">
        <v>92</v>
      </c>
      <c r="AV264" s="13" t="s">
        <v>90</v>
      </c>
      <c r="AW264" s="13" t="s">
        <v>36</v>
      </c>
      <c r="AX264" s="13" t="s">
        <v>83</v>
      </c>
      <c r="AY264" s="253" t="s">
        <v>177</v>
      </c>
    </row>
    <row r="265" s="13" customFormat="1">
      <c r="A265" s="13"/>
      <c r="B265" s="243"/>
      <c r="C265" s="244"/>
      <c r="D265" s="245" t="s">
        <v>186</v>
      </c>
      <c r="E265" s="246" t="s">
        <v>1</v>
      </c>
      <c r="F265" s="247" t="s">
        <v>203</v>
      </c>
      <c r="G265" s="244"/>
      <c r="H265" s="246" t="s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186</v>
      </c>
      <c r="AU265" s="253" t="s">
        <v>92</v>
      </c>
      <c r="AV265" s="13" t="s">
        <v>90</v>
      </c>
      <c r="AW265" s="13" t="s">
        <v>36</v>
      </c>
      <c r="AX265" s="13" t="s">
        <v>83</v>
      </c>
      <c r="AY265" s="253" t="s">
        <v>177</v>
      </c>
    </row>
    <row r="266" s="14" customFormat="1">
      <c r="A266" s="14"/>
      <c r="B266" s="254"/>
      <c r="C266" s="255"/>
      <c r="D266" s="245" t="s">
        <v>186</v>
      </c>
      <c r="E266" s="256" t="s">
        <v>1</v>
      </c>
      <c r="F266" s="257" t="s">
        <v>324</v>
      </c>
      <c r="G266" s="255"/>
      <c r="H266" s="258">
        <v>0.090999999999999998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186</v>
      </c>
      <c r="AU266" s="264" t="s">
        <v>92</v>
      </c>
      <c r="AV266" s="14" t="s">
        <v>92</v>
      </c>
      <c r="AW266" s="14" t="s">
        <v>36</v>
      </c>
      <c r="AX266" s="14" t="s">
        <v>83</v>
      </c>
      <c r="AY266" s="264" t="s">
        <v>177</v>
      </c>
    </row>
    <row r="267" s="15" customFormat="1">
      <c r="A267" s="15"/>
      <c r="B267" s="265"/>
      <c r="C267" s="266"/>
      <c r="D267" s="245" t="s">
        <v>186</v>
      </c>
      <c r="E267" s="267" t="s">
        <v>1</v>
      </c>
      <c r="F267" s="268" t="s">
        <v>190</v>
      </c>
      <c r="G267" s="266"/>
      <c r="H267" s="269">
        <v>0.090999999999999998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186</v>
      </c>
      <c r="AU267" s="275" t="s">
        <v>92</v>
      </c>
      <c r="AV267" s="15" t="s">
        <v>184</v>
      </c>
      <c r="AW267" s="15" t="s">
        <v>36</v>
      </c>
      <c r="AX267" s="15" t="s">
        <v>90</v>
      </c>
      <c r="AY267" s="275" t="s">
        <v>177</v>
      </c>
    </row>
    <row r="268" s="2" customFormat="1" ht="55.5" customHeight="1">
      <c r="A268" s="39"/>
      <c r="B268" s="40"/>
      <c r="C268" s="230" t="s">
        <v>7</v>
      </c>
      <c r="D268" s="230" t="s">
        <v>179</v>
      </c>
      <c r="E268" s="231" t="s">
        <v>325</v>
      </c>
      <c r="F268" s="232" t="s">
        <v>326</v>
      </c>
      <c r="G268" s="233" t="s">
        <v>298</v>
      </c>
      <c r="H268" s="234">
        <v>1</v>
      </c>
      <c r="I268" s="235"/>
      <c r="J268" s="236">
        <f>ROUND(I268*H268,2)</f>
        <v>0</v>
      </c>
      <c r="K268" s="232" t="s">
        <v>183</v>
      </c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0.099000000000000005</v>
      </c>
      <c r="T268" s="240">
        <f>S268*H268</f>
        <v>0.099000000000000005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184</v>
      </c>
      <c r="AT268" s="241" t="s">
        <v>179</v>
      </c>
      <c r="AU268" s="241" t="s">
        <v>92</v>
      </c>
      <c r="AY268" s="18" t="s">
        <v>177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184</v>
      </c>
      <c r="BM268" s="241" t="s">
        <v>327</v>
      </c>
    </row>
    <row r="269" s="13" customFormat="1">
      <c r="A269" s="13"/>
      <c r="B269" s="243"/>
      <c r="C269" s="244"/>
      <c r="D269" s="245" t="s">
        <v>186</v>
      </c>
      <c r="E269" s="246" t="s">
        <v>1</v>
      </c>
      <c r="F269" s="247" t="s">
        <v>306</v>
      </c>
      <c r="G269" s="244"/>
      <c r="H269" s="246" t="s">
        <v>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186</v>
      </c>
      <c r="AU269" s="253" t="s">
        <v>92</v>
      </c>
      <c r="AV269" s="13" t="s">
        <v>90</v>
      </c>
      <c r="AW269" s="13" t="s">
        <v>36</v>
      </c>
      <c r="AX269" s="13" t="s">
        <v>83</v>
      </c>
      <c r="AY269" s="253" t="s">
        <v>177</v>
      </c>
    </row>
    <row r="270" s="13" customFormat="1">
      <c r="A270" s="13"/>
      <c r="B270" s="243"/>
      <c r="C270" s="244"/>
      <c r="D270" s="245" t="s">
        <v>186</v>
      </c>
      <c r="E270" s="246" t="s">
        <v>1</v>
      </c>
      <c r="F270" s="247" t="s">
        <v>205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186</v>
      </c>
      <c r="AU270" s="253" t="s">
        <v>92</v>
      </c>
      <c r="AV270" s="13" t="s">
        <v>90</v>
      </c>
      <c r="AW270" s="13" t="s">
        <v>36</v>
      </c>
      <c r="AX270" s="13" t="s">
        <v>83</v>
      </c>
      <c r="AY270" s="253" t="s">
        <v>177</v>
      </c>
    </row>
    <row r="271" s="13" customFormat="1">
      <c r="A271" s="13"/>
      <c r="B271" s="243"/>
      <c r="C271" s="244"/>
      <c r="D271" s="245" t="s">
        <v>186</v>
      </c>
      <c r="E271" s="246" t="s">
        <v>1</v>
      </c>
      <c r="F271" s="247" t="s">
        <v>328</v>
      </c>
      <c r="G271" s="244"/>
      <c r="H271" s="246" t="s">
        <v>1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186</v>
      </c>
      <c r="AU271" s="253" t="s">
        <v>92</v>
      </c>
      <c r="AV271" s="13" t="s">
        <v>90</v>
      </c>
      <c r="AW271" s="13" t="s">
        <v>36</v>
      </c>
      <c r="AX271" s="13" t="s">
        <v>83</v>
      </c>
      <c r="AY271" s="253" t="s">
        <v>177</v>
      </c>
    </row>
    <row r="272" s="14" customFormat="1">
      <c r="A272" s="14"/>
      <c r="B272" s="254"/>
      <c r="C272" s="255"/>
      <c r="D272" s="245" t="s">
        <v>186</v>
      </c>
      <c r="E272" s="256" t="s">
        <v>1</v>
      </c>
      <c r="F272" s="257" t="s">
        <v>90</v>
      </c>
      <c r="G272" s="255"/>
      <c r="H272" s="258">
        <v>1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186</v>
      </c>
      <c r="AU272" s="264" t="s">
        <v>92</v>
      </c>
      <c r="AV272" s="14" t="s">
        <v>92</v>
      </c>
      <c r="AW272" s="14" t="s">
        <v>36</v>
      </c>
      <c r="AX272" s="14" t="s">
        <v>83</v>
      </c>
      <c r="AY272" s="264" t="s">
        <v>177</v>
      </c>
    </row>
    <row r="273" s="15" customFormat="1">
      <c r="A273" s="15"/>
      <c r="B273" s="265"/>
      <c r="C273" s="266"/>
      <c r="D273" s="245" t="s">
        <v>186</v>
      </c>
      <c r="E273" s="267" t="s">
        <v>1</v>
      </c>
      <c r="F273" s="268" t="s">
        <v>190</v>
      </c>
      <c r="G273" s="266"/>
      <c r="H273" s="269">
        <v>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186</v>
      </c>
      <c r="AU273" s="275" t="s">
        <v>92</v>
      </c>
      <c r="AV273" s="15" t="s">
        <v>184</v>
      </c>
      <c r="AW273" s="15" t="s">
        <v>36</v>
      </c>
      <c r="AX273" s="15" t="s">
        <v>90</v>
      </c>
      <c r="AY273" s="275" t="s">
        <v>177</v>
      </c>
    </row>
    <row r="274" s="2" customFormat="1" ht="55.5" customHeight="1">
      <c r="A274" s="39"/>
      <c r="B274" s="40"/>
      <c r="C274" s="230" t="s">
        <v>329</v>
      </c>
      <c r="D274" s="230" t="s">
        <v>179</v>
      </c>
      <c r="E274" s="231" t="s">
        <v>330</v>
      </c>
      <c r="F274" s="232" t="s">
        <v>331</v>
      </c>
      <c r="G274" s="233" t="s">
        <v>298</v>
      </c>
      <c r="H274" s="234">
        <v>4</v>
      </c>
      <c r="I274" s="235"/>
      <c r="J274" s="236">
        <f>ROUND(I274*H274,2)</f>
        <v>0</v>
      </c>
      <c r="K274" s="232" t="s">
        <v>183</v>
      </c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0.20699999999999999</v>
      </c>
      <c r="T274" s="240">
        <f>S274*H274</f>
        <v>0.82799999999999996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184</v>
      </c>
      <c r="AT274" s="241" t="s">
        <v>179</v>
      </c>
      <c r="AU274" s="241" t="s">
        <v>92</v>
      </c>
      <c r="AY274" s="18" t="s">
        <v>177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184</v>
      </c>
      <c r="BM274" s="241" t="s">
        <v>332</v>
      </c>
    </row>
    <row r="275" s="13" customFormat="1">
      <c r="A275" s="13"/>
      <c r="B275" s="243"/>
      <c r="C275" s="244"/>
      <c r="D275" s="245" t="s">
        <v>186</v>
      </c>
      <c r="E275" s="246" t="s">
        <v>1</v>
      </c>
      <c r="F275" s="247" t="s">
        <v>306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186</v>
      </c>
      <c r="AU275" s="253" t="s">
        <v>92</v>
      </c>
      <c r="AV275" s="13" t="s">
        <v>90</v>
      </c>
      <c r="AW275" s="13" t="s">
        <v>36</v>
      </c>
      <c r="AX275" s="13" t="s">
        <v>83</v>
      </c>
      <c r="AY275" s="253" t="s">
        <v>177</v>
      </c>
    </row>
    <row r="276" s="13" customFormat="1">
      <c r="A276" s="13"/>
      <c r="B276" s="243"/>
      <c r="C276" s="244"/>
      <c r="D276" s="245" t="s">
        <v>186</v>
      </c>
      <c r="E276" s="246" t="s">
        <v>1</v>
      </c>
      <c r="F276" s="247" t="s">
        <v>205</v>
      </c>
      <c r="G276" s="244"/>
      <c r="H276" s="246" t="s">
        <v>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186</v>
      </c>
      <c r="AU276" s="253" t="s">
        <v>92</v>
      </c>
      <c r="AV276" s="13" t="s">
        <v>90</v>
      </c>
      <c r="AW276" s="13" t="s">
        <v>36</v>
      </c>
      <c r="AX276" s="13" t="s">
        <v>83</v>
      </c>
      <c r="AY276" s="253" t="s">
        <v>177</v>
      </c>
    </row>
    <row r="277" s="13" customFormat="1">
      <c r="A277" s="13"/>
      <c r="B277" s="243"/>
      <c r="C277" s="244"/>
      <c r="D277" s="245" t="s">
        <v>186</v>
      </c>
      <c r="E277" s="246" t="s">
        <v>1</v>
      </c>
      <c r="F277" s="247" t="s">
        <v>333</v>
      </c>
      <c r="G277" s="244"/>
      <c r="H277" s="246" t="s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186</v>
      </c>
      <c r="AU277" s="253" t="s">
        <v>92</v>
      </c>
      <c r="AV277" s="13" t="s">
        <v>90</v>
      </c>
      <c r="AW277" s="13" t="s">
        <v>36</v>
      </c>
      <c r="AX277" s="13" t="s">
        <v>83</v>
      </c>
      <c r="AY277" s="253" t="s">
        <v>177</v>
      </c>
    </row>
    <row r="278" s="14" customFormat="1">
      <c r="A278" s="14"/>
      <c r="B278" s="254"/>
      <c r="C278" s="255"/>
      <c r="D278" s="245" t="s">
        <v>186</v>
      </c>
      <c r="E278" s="256" t="s">
        <v>1</v>
      </c>
      <c r="F278" s="257" t="s">
        <v>90</v>
      </c>
      <c r="G278" s="255"/>
      <c r="H278" s="258">
        <v>1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186</v>
      </c>
      <c r="AU278" s="264" t="s">
        <v>92</v>
      </c>
      <c r="AV278" s="14" t="s">
        <v>92</v>
      </c>
      <c r="AW278" s="14" t="s">
        <v>36</v>
      </c>
      <c r="AX278" s="14" t="s">
        <v>83</v>
      </c>
      <c r="AY278" s="264" t="s">
        <v>177</v>
      </c>
    </row>
    <row r="279" s="13" customFormat="1">
      <c r="A279" s="13"/>
      <c r="B279" s="243"/>
      <c r="C279" s="244"/>
      <c r="D279" s="245" t="s">
        <v>186</v>
      </c>
      <c r="E279" s="246" t="s">
        <v>1</v>
      </c>
      <c r="F279" s="247" t="s">
        <v>334</v>
      </c>
      <c r="G279" s="244"/>
      <c r="H279" s="246" t="s">
        <v>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186</v>
      </c>
      <c r="AU279" s="253" t="s">
        <v>92</v>
      </c>
      <c r="AV279" s="13" t="s">
        <v>90</v>
      </c>
      <c r="AW279" s="13" t="s">
        <v>36</v>
      </c>
      <c r="AX279" s="13" t="s">
        <v>83</v>
      </c>
      <c r="AY279" s="253" t="s">
        <v>177</v>
      </c>
    </row>
    <row r="280" s="14" customFormat="1">
      <c r="A280" s="14"/>
      <c r="B280" s="254"/>
      <c r="C280" s="255"/>
      <c r="D280" s="245" t="s">
        <v>186</v>
      </c>
      <c r="E280" s="256" t="s">
        <v>1</v>
      </c>
      <c r="F280" s="257" t="s">
        <v>90</v>
      </c>
      <c r="G280" s="255"/>
      <c r="H280" s="258">
        <v>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186</v>
      </c>
      <c r="AU280" s="264" t="s">
        <v>92</v>
      </c>
      <c r="AV280" s="14" t="s">
        <v>92</v>
      </c>
      <c r="AW280" s="14" t="s">
        <v>36</v>
      </c>
      <c r="AX280" s="14" t="s">
        <v>83</v>
      </c>
      <c r="AY280" s="264" t="s">
        <v>177</v>
      </c>
    </row>
    <row r="281" s="13" customFormat="1">
      <c r="A281" s="13"/>
      <c r="B281" s="243"/>
      <c r="C281" s="244"/>
      <c r="D281" s="245" t="s">
        <v>186</v>
      </c>
      <c r="E281" s="246" t="s">
        <v>1</v>
      </c>
      <c r="F281" s="247" t="s">
        <v>335</v>
      </c>
      <c r="G281" s="244"/>
      <c r="H281" s="246" t="s">
        <v>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186</v>
      </c>
      <c r="AU281" s="253" t="s">
        <v>92</v>
      </c>
      <c r="AV281" s="13" t="s">
        <v>90</v>
      </c>
      <c r="AW281" s="13" t="s">
        <v>36</v>
      </c>
      <c r="AX281" s="13" t="s">
        <v>83</v>
      </c>
      <c r="AY281" s="253" t="s">
        <v>177</v>
      </c>
    </row>
    <row r="282" s="14" customFormat="1">
      <c r="A282" s="14"/>
      <c r="B282" s="254"/>
      <c r="C282" s="255"/>
      <c r="D282" s="245" t="s">
        <v>186</v>
      </c>
      <c r="E282" s="256" t="s">
        <v>1</v>
      </c>
      <c r="F282" s="257" t="s">
        <v>90</v>
      </c>
      <c r="G282" s="255"/>
      <c r="H282" s="258">
        <v>1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4" t="s">
        <v>186</v>
      </c>
      <c r="AU282" s="264" t="s">
        <v>92</v>
      </c>
      <c r="AV282" s="14" t="s">
        <v>92</v>
      </c>
      <c r="AW282" s="14" t="s">
        <v>36</v>
      </c>
      <c r="AX282" s="14" t="s">
        <v>83</v>
      </c>
      <c r="AY282" s="264" t="s">
        <v>177</v>
      </c>
    </row>
    <row r="283" s="13" customFormat="1">
      <c r="A283" s="13"/>
      <c r="B283" s="243"/>
      <c r="C283" s="244"/>
      <c r="D283" s="245" t="s">
        <v>186</v>
      </c>
      <c r="E283" s="246" t="s">
        <v>1</v>
      </c>
      <c r="F283" s="247" t="s">
        <v>212</v>
      </c>
      <c r="G283" s="244"/>
      <c r="H283" s="246" t="s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186</v>
      </c>
      <c r="AU283" s="253" t="s">
        <v>92</v>
      </c>
      <c r="AV283" s="13" t="s">
        <v>90</v>
      </c>
      <c r="AW283" s="13" t="s">
        <v>36</v>
      </c>
      <c r="AX283" s="13" t="s">
        <v>83</v>
      </c>
      <c r="AY283" s="253" t="s">
        <v>177</v>
      </c>
    </row>
    <row r="284" s="13" customFormat="1">
      <c r="A284" s="13"/>
      <c r="B284" s="243"/>
      <c r="C284" s="244"/>
      <c r="D284" s="245" t="s">
        <v>186</v>
      </c>
      <c r="E284" s="246" t="s">
        <v>1</v>
      </c>
      <c r="F284" s="247" t="s">
        <v>336</v>
      </c>
      <c r="G284" s="244"/>
      <c r="H284" s="246" t="s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186</v>
      </c>
      <c r="AU284" s="253" t="s">
        <v>92</v>
      </c>
      <c r="AV284" s="13" t="s">
        <v>90</v>
      </c>
      <c r="AW284" s="13" t="s">
        <v>36</v>
      </c>
      <c r="AX284" s="13" t="s">
        <v>83</v>
      </c>
      <c r="AY284" s="253" t="s">
        <v>177</v>
      </c>
    </row>
    <row r="285" s="14" customFormat="1">
      <c r="A285" s="14"/>
      <c r="B285" s="254"/>
      <c r="C285" s="255"/>
      <c r="D285" s="245" t="s">
        <v>186</v>
      </c>
      <c r="E285" s="256" t="s">
        <v>1</v>
      </c>
      <c r="F285" s="257" t="s">
        <v>90</v>
      </c>
      <c r="G285" s="255"/>
      <c r="H285" s="258">
        <v>1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186</v>
      </c>
      <c r="AU285" s="264" t="s">
        <v>92</v>
      </c>
      <c r="AV285" s="14" t="s">
        <v>92</v>
      </c>
      <c r="AW285" s="14" t="s">
        <v>36</v>
      </c>
      <c r="AX285" s="14" t="s">
        <v>83</v>
      </c>
      <c r="AY285" s="264" t="s">
        <v>177</v>
      </c>
    </row>
    <row r="286" s="15" customFormat="1">
      <c r="A286" s="15"/>
      <c r="B286" s="265"/>
      <c r="C286" s="266"/>
      <c r="D286" s="245" t="s">
        <v>186</v>
      </c>
      <c r="E286" s="267" t="s">
        <v>1</v>
      </c>
      <c r="F286" s="268" t="s">
        <v>190</v>
      </c>
      <c r="G286" s="266"/>
      <c r="H286" s="269">
        <v>4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186</v>
      </c>
      <c r="AU286" s="275" t="s">
        <v>92</v>
      </c>
      <c r="AV286" s="15" t="s">
        <v>184</v>
      </c>
      <c r="AW286" s="15" t="s">
        <v>36</v>
      </c>
      <c r="AX286" s="15" t="s">
        <v>90</v>
      </c>
      <c r="AY286" s="275" t="s">
        <v>177</v>
      </c>
    </row>
    <row r="287" s="2" customFormat="1" ht="55.5" customHeight="1">
      <c r="A287" s="39"/>
      <c r="B287" s="40"/>
      <c r="C287" s="230" t="s">
        <v>337</v>
      </c>
      <c r="D287" s="230" t="s">
        <v>179</v>
      </c>
      <c r="E287" s="231" t="s">
        <v>338</v>
      </c>
      <c r="F287" s="232" t="s">
        <v>339</v>
      </c>
      <c r="G287" s="233" t="s">
        <v>298</v>
      </c>
      <c r="H287" s="234">
        <v>1</v>
      </c>
      <c r="I287" s="235"/>
      <c r="J287" s="236">
        <f>ROUND(I287*H287,2)</f>
        <v>0</v>
      </c>
      <c r="K287" s="232" t="s">
        <v>183</v>
      </c>
      <c r="L287" s="45"/>
      <c r="M287" s="237" t="s">
        <v>1</v>
      </c>
      <c r="N287" s="238" t="s">
        <v>48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0.27600000000000002</v>
      </c>
      <c r="T287" s="240">
        <f>S287*H287</f>
        <v>0.27600000000000002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184</v>
      </c>
      <c r="AT287" s="241" t="s">
        <v>179</v>
      </c>
      <c r="AU287" s="241" t="s">
        <v>92</v>
      </c>
      <c r="AY287" s="18" t="s">
        <v>177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184</v>
      </c>
      <c r="BM287" s="241" t="s">
        <v>340</v>
      </c>
    </row>
    <row r="288" s="13" customFormat="1">
      <c r="A288" s="13"/>
      <c r="B288" s="243"/>
      <c r="C288" s="244"/>
      <c r="D288" s="245" t="s">
        <v>186</v>
      </c>
      <c r="E288" s="246" t="s">
        <v>1</v>
      </c>
      <c r="F288" s="247" t="s">
        <v>306</v>
      </c>
      <c r="G288" s="244"/>
      <c r="H288" s="246" t="s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186</v>
      </c>
      <c r="AU288" s="253" t="s">
        <v>92</v>
      </c>
      <c r="AV288" s="13" t="s">
        <v>90</v>
      </c>
      <c r="AW288" s="13" t="s">
        <v>36</v>
      </c>
      <c r="AX288" s="13" t="s">
        <v>83</v>
      </c>
      <c r="AY288" s="253" t="s">
        <v>177</v>
      </c>
    </row>
    <row r="289" s="13" customFormat="1">
      <c r="A289" s="13"/>
      <c r="B289" s="243"/>
      <c r="C289" s="244"/>
      <c r="D289" s="245" t="s">
        <v>186</v>
      </c>
      <c r="E289" s="246" t="s">
        <v>1</v>
      </c>
      <c r="F289" s="247" t="s">
        <v>205</v>
      </c>
      <c r="G289" s="244"/>
      <c r="H289" s="246" t="s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186</v>
      </c>
      <c r="AU289" s="253" t="s">
        <v>92</v>
      </c>
      <c r="AV289" s="13" t="s">
        <v>90</v>
      </c>
      <c r="AW289" s="13" t="s">
        <v>36</v>
      </c>
      <c r="AX289" s="13" t="s">
        <v>83</v>
      </c>
      <c r="AY289" s="253" t="s">
        <v>177</v>
      </c>
    </row>
    <row r="290" s="13" customFormat="1">
      <c r="A290" s="13"/>
      <c r="B290" s="243"/>
      <c r="C290" s="244"/>
      <c r="D290" s="245" t="s">
        <v>186</v>
      </c>
      <c r="E290" s="246" t="s">
        <v>1</v>
      </c>
      <c r="F290" s="247" t="s">
        <v>341</v>
      </c>
      <c r="G290" s="244"/>
      <c r="H290" s="246" t="s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186</v>
      </c>
      <c r="AU290" s="253" t="s">
        <v>92</v>
      </c>
      <c r="AV290" s="13" t="s">
        <v>90</v>
      </c>
      <c r="AW290" s="13" t="s">
        <v>36</v>
      </c>
      <c r="AX290" s="13" t="s">
        <v>83</v>
      </c>
      <c r="AY290" s="253" t="s">
        <v>177</v>
      </c>
    </row>
    <row r="291" s="14" customFormat="1">
      <c r="A291" s="14"/>
      <c r="B291" s="254"/>
      <c r="C291" s="255"/>
      <c r="D291" s="245" t="s">
        <v>186</v>
      </c>
      <c r="E291" s="256" t="s">
        <v>1</v>
      </c>
      <c r="F291" s="257" t="s">
        <v>90</v>
      </c>
      <c r="G291" s="255"/>
      <c r="H291" s="258">
        <v>1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186</v>
      </c>
      <c r="AU291" s="264" t="s">
        <v>92</v>
      </c>
      <c r="AV291" s="14" t="s">
        <v>92</v>
      </c>
      <c r="AW291" s="14" t="s">
        <v>36</v>
      </c>
      <c r="AX291" s="14" t="s">
        <v>83</v>
      </c>
      <c r="AY291" s="264" t="s">
        <v>177</v>
      </c>
    </row>
    <row r="292" s="15" customFormat="1">
      <c r="A292" s="15"/>
      <c r="B292" s="265"/>
      <c r="C292" s="266"/>
      <c r="D292" s="245" t="s">
        <v>186</v>
      </c>
      <c r="E292" s="267" t="s">
        <v>1</v>
      </c>
      <c r="F292" s="268" t="s">
        <v>190</v>
      </c>
      <c r="G292" s="266"/>
      <c r="H292" s="269">
        <v>1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5" t="s">
        <v>186</v>
      </c>
      <c r="AU292" s="275" t="s">
        <v>92</v>
      </c>
      <c r="AV292" s="15" t="s">
        <v>184</v>
      </c>
      <c r="AW292" s="15" t="s">
        <v>36</v>
      </c>
      <c r="AX292" s="15" t="s">
        <v>90</v>
      </c>
      <c r="AY292" s="275" t="s">
        <v>177</v>
      </c>
    </row>
    <row r="293" s="2" customFormat="1" ht="55.5" customHeight="1">
      <c r="A293" s="39"/>
      <c r="B293" s="40"/>
      <c r="C293" s="230" t="s">
        <v>342</v>
      </c>
      <c r="D293" s="230" t="s">
        <v>179</v>
      </c>
      <c r="E293" s="231" t="s">
        <v>343</v>
      </c>
      <c r="F293" s="232" t="s">
        <v>344</v>
      </c>
      <c r="G293" s="233" t="s">
        <v>182</v>
      </c>
      <c r="H293" s="234">
        <v>0.625</v>
      </c>
      <c r="I293" s="235"/>
      <c r="J293" s="236">
        <f>ROUND(I293*H293,2)</f>
        <v>0</v>
      </c>
      <c r="K293" s="232" t="s">
        <v>183</v>
      </c>
      <c r="L293" s="45"/>
      <c r="M293" s="237" t="s">
        <v>1</v>
      </c>
      <c r="N293" s="238" t="s">
        <v>48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1.8</v>
      </c>
      <c r="T293" s="240">
        <f>S293*H293</f>
        <v>1.125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184</v>
      </c>
      <c r="AT293" s="241" t="s">
        <v>179</v>
      </c>
      <c r="AU293" s="241" t="s">
        <v>92</v>
      </c>
      <c r="AY293" s="18" t="s">
        <v>177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90</v>
      </c>
      <c r="BK293" s="242">
        <f>ROUND(I293*H293,2)</f>
        <v>0</v>
      </c>
      <c r="BL293" s="18" t="s">
        <v>184</v>
      </c>
      <c r="BM293" s="241" t="s">
        <v>345</v>
      </c>
    </row>
    <row r="294" s="13" customFormat="1">
      <c r="A294" s="13"/>
      <c r="B294" s="243"/>
      <c r="C294" s="244"/>
      <c r="D294" s="245" t="s">
        <v>186</v>
      </c>
      <c r="E294" s="246" t="s">
        <v>1</v>
      </c>
      <c r="F294" s="247" t="s">
        <v>346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186</v>
      </c>
      <c r="AU294" s="253" t="s">
        <v>92</v>
      </c>
      <c r="AV294" s="13" t="s">
        <v>90</v>
      </c>
      <c r="AW294" s="13" t="s">
        <v>36</v>
      </c>
      <c r="AX294" s="13" t="s">
        <v>83</v>
      </c>
      <c r="AY294" s="253" t="s">
        <v>177</v>
      </c>
    </row>
    <row r="295" s="13" customFormat="1">
      <c r="A295" s="13"/>
      <c r="B295" s="243"/>
      <c r="C295" s="244"/>
      <c r="D295" s="245" t="s">
        <v>186</v>
      </c>
      <c r="E295" s="246" t="s">
        <v>1</v>
      </c>
      <c r="F295" s="247" t="s">
        <v>205</v>
      </c>
      <c r="G295" s="244"/>
      <c r="H295" s="246" t="s">
        <v>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186</v>
      </c>
      <c r="AU295" s="253" t="s">
        <v>92</v>
      </c>
      <c r="AV295" s="13" t="s">
        <v>90</v>
      </c>
      <c r="AW295" s="13" t="s">
        <v>36</v>
      </c>
      <c r="AX295" s="13" t="s">
        <v>83</v>
      </c>
      <c r="AY295" s="253" t="s">
        <v>177</v>
      </c>
    </row>
    <row r="296" s="14" customFormat="1">
      <c r="A296" s="14"/>
      <c r="B296" s="254"/>
      <c r="C296" s="255"/>
      <c r="D296" s="245" t="s">
        <v>186</v>
      </c>
      <c r="E296" s="256" t="s">
        <v>1</v>
      </c>
      <c r="F296" s="257" t="s">
        <v>347</v>
      </c>
      <c r="G296" s="255"/>
      <c r="H296" s="258">
        <v>0.625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186</v>
      </c>
      <c r="AU296" s="264" t="s">
        <v>92</v>
      </c>
      <c r="AV296" s="14" t="s">
        <v>92</v>
      </c>
      <c r="AW296" s="14" t="s">
        <v>36</v>
      </c>
      <c r="AX296" s="14" t="s">
        <v>83</v>
      </c>
      <c r="AY296" s="264" t="s">
        <v>177</v>
      </c>
    </row>
    <row r="297" s="15" customFormat="1">
      <c r="A297" s="15"/>
      <c r="B297" s="265"/>
      <c r="C297" s="266"/>
      <c r="D297" s="245" t="s">
        <v>186</v>
      </c>
      <c r="E297" s="267" t="s">
        <v>1</v>
      </c>
      <c r="F297" s="268" t="s">
        <v>190</v>
      </c>
      <c r="G297" s="266"/>
      <c r="H297" s="269">
        <v>0.625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186</v>
      </c>
      <c r="AU297" s="275" t="s">
        <v>92</v>
      </c>
      <c r="AV297" s="15" t="s">
        <v>184</v>
      </c>
      <c r="AW297" s="15" t="s">
        <v>36</v>
      </c>
      <c r="AX297" s="15" t="s">
        <v>90</v>
      </c>
      <c r="AY297" s="275" t="s">
        <v>177</v>
      </c>
    </row>
    <row r="298" s="2" customFormat="1" ht="55.5" customHeight="1">
      <c r="A298" s="39"/>
      <c r="B298" s="40"/>
      <c r="C298" s="230" t="s">
        <v>348</v>
      </c>
      <c r="D298" s="230" t="s">
        <v>179</v>
      </c>
      <c r="E298" s="231" t="s">
        <v>349</v>
      </c>
      <c r="F298" s="232" t="s">
        <v>350</v>
      </c>
      <c r="G298" s="233" t="s">
        <v>182</v>
      </c>
      <c r="H298" s="234">
        <v>7.798</v>
      </c>
      <c r="I298" s="235"/>
      <c r="J298" s="236">
        <f>ROUND(I298*H298,2)</f>
        <v>0</v>
      </c>
      <c r="K298" s="232" t="s">
        <v>183</v>
      </c>
      <c r="L298" s="45"/>
      <c r="M298" s="237" t="s">
        <v>1</v>
      </c>
      <c r="N298" s="238" t="s">
        <v>48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1.8</v>
      </c>
      <c r="T298" s="240">
        <f>S298*H298</f>
        <v>14.0364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184</v>
      </c>
      <c r="AT298" s="241" t="s">
        <v>179</v>
      </c>
      <c r="AU298" s="241" t="s">
        <v>92</v>
      </c>
      <c r="AY298" s="18" t="s">
        <v>177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90</v>
      </c>
      <c r="BK298" s="242">
        <f>ROUND(I298*H298,2)</f>
        <v>0</v>
      </c>
      <c r="BL298" s="18" t="s">
        <v>184</v>
      </c>
      <c r="BM298" s="241" t="s">
        <v>351</v>
      </c>
    </row>
    <row r="299" s="13" customFormat="1">
      <c r="A299" s="13"/>
      <c r="B299" s="243"/>
      <c r="C299" s="244"/>
      <c r="D299" s="245" t="s">
        <v>186</v>
      </c>
      <c r="E299" s="246" t="s">
        <v>1</v>
      </c>
      <c r="F299" s="247" t="s">
        <v>352</v>
      </c>
      <c r="G299" s="244"/>
      <c r="H299" s="246" t="s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186</v>
      </c>
      <c r="AU299" s="253" t="s">
        <v>92</v>
      </c>
      <c r="AV299" s="13" t="s">
        <v>90</v>
      </c>
      <c r="AW299" s="13" t="s">
        <v>36</v>
      </c>
      <c r="AX299" s="13" t="s">
        <v>83</v>
      </c>
      <c r="AY299" s="253" t="s">
        <v>177</v>
      </c>
    </row>
    <row r="300" s="13" customFormat="1">
      <c r="A300" s="13"/>
      <c r="B300" s="243"/>
      <c r="C300" s="244"/>
      <c r="D300" s="245" t="s">
        <v>186</v>
      </c>
      <c r="E300" s="246" t="s">
        <v>1</v>
      </c>
      <c r="F300" s="247" t="s">
        <v>203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186</v>
      </c>
      <c r="AU300" s="253" t="s">
        <v>92</v>
      </c>
      <c r="AV300" s="13" t="s">
        <v>90</v>
      </c>
      <c r="AW300" s="13" t="s">
        <v>36</v>
      </c>
      <c r="AX300" s="13" t="s">
        <v>83</v>
      </c>
      <c r="AY300" s="253" t="s">
        <v>177</v>
      </c>
    </row>
    <row r="301" s="14" customFormat="1">
      <c r="A301" s="14"/>
      <c r="B301" s="254"/>
      <c r="C301" s="255"/>
      <c r="D301" s="245" t="s">
        <v>186</v>
      </c>
      <c r="E301" s="256" t="s">
        <v>1</v>
      </c>
      <c r="F301" s="257" t="s">
        <v>353</v>
      </c>
      <c r="G301" s="255"/>
      <c r="H301" s="258">
        <v>1.4199999999999999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186</v>
      </c>
      <c r="AU301" s="264" t="s">
        <v>92</v>
      </c>
      <c r="AV301" s="14" t="s">
        <v>92</v>
      </c>
      <c r="AW301" s="14" t="s">
        <v>36</v>
      </c>
      <c r="AX301" s="14" t="s">
        <v>83</v>
      </c>
      <c r="AY301" s="264" t="s">
        <v>177</v>
      </c>
    </row>
    <row r="302" s="14" customFormat="1">
      <c r="A302" s="14"/>
      <c r="B302" s="254"/>
      <c r="C302" s="255"/>
      <c r="D302" s="245" t="s">
        <v>186</v>
      </c>
      <c r="E302" s="256" t="s">
        <v>1</v>
      </c>
      <c r="F302" s="257" t="s">
        <v>354</v>
      </c>
      <c r="G302" s="255"/>
      <c r="H302" s="258">
        <v>0.23999999999999999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186</v>
      </c>
      <c r="AU302" s="264" t="s">
        <v>92</v>
      </c>
      <c r="AV302" s="14" t="s">
        <v>92</v>
      </c>
      <c r="AW302" s="14" t="s">
        <v>36</v>
      </c>
      <c r="AX302" s="14" t="s">
        <v>83</v>
      </c>
      <c r="AY302" s="264" t="s">
        <v>177</v>
      </c>
    </row>
    <row r="303" s="14" customFormat="1">
      <c r="A303" s="14"/>
      <c r="B303" s="254"/>
      <c r="C303" s="255"/>
      <c r="D303" s="245" t="s">
        <v>186</v>
      </c>
      <c r="E303" s="256" t="s">
        <v>1</v>
      </c>
      <c r="F303" s="257" t="s">
        <v>355</v>
      </c>
      <c r="G303" s="255"/>
      <c r="H303" s="258">
        <v>1.44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186</v>
      </c>
      <c r="AU303" s="264" t="s">
        <v>92</v>
      </c>
      <c r="AV303" s="14" t="s">
        <v>92</v>
      </c>
      <c r="AW303" s="14" t="s">
        <v>36</v>
      </c>
      <c r="AX303" s="14" t="s">
        <v>83</v>
      </c>
      <c r="AY303" s="264" t="s">
        <v>177</v>
      </c>
    </row>
    <row r="304" s="14" customFormat="1">
      <c r="A304" s="14"/>
      <c r="B304" s="254"/>
      <c r="C304" s="255"/>
      <c r="D304" s="245" t="s">
        <v>186</v>
      </c>
      <c r="E304" s="256" t="s">
        <v>1</v>
      </c>
      <c r="F304" s="257" t="s">
        <v>356</v>
      </c>
      <c r="G304" s="255"/>
      <c r="H304" s="258">
        <v>1.7190000000000001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186</v>
      </c>
      <c r="AU304" s="264" t="s">
        <v>92</v>
      </c>
      <c r="AV304" s="14" t="s">
        <v>92</v>
      </c>
      <c r="AW304" s="14" t="s">
        <v>36</v>
      </c>
      <c r="AX304" s="14" t="s">
        <v>83</v>
      </c>
      <c r="AY304" s="264" t="s">
        <v>177</v>
      </c>
    </row>
    <row r="305" s="13" customFormat="1">
      <c r="A305" s="13"/>
      <c r="B305" s="243"/>
      <c r="C305" s="244"/>
      <c r="D305" s="245" t="s">
        <v>186</v>
      </c>
      <c r="E305" s="246" t="s">
        <v>1</v>
      </c>
      <c r="F305" s="247" t="s">
        <v>205</v>
      </c>
      <c r="G305" s="244"/>
      <c r="H305" s="246" t="s">
        <v>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186</v>
      </c>
      <c r="AU305" s="253" t="s">
        <v>92</v>
      </c>
      <c r="AV305" s="13" t="s">
        <v>90</v>
      </c>
      <c r="AW305" s="13" t="s">
        <v>36</v>
      </c>
      <c r="AX305" s="13" t="s">
        <v>83</v>
      </c>
      <c r="AY305" s="253" t="s">
        <v>177</v>
      </c>
    </row>
    <row r="306" s="14" customFormat="1">
      <c r="A306" s="14"/>
      <c r="B306" s="254"/>
      <c r="C306" s="255"/>
      <c r="D306" s="245" t="s">
        <v>186</v>
      </c>
      <c r="E306" s="256" t="s">
        <v>1</v>
      </c>
      <c r="F306" s="257" t="s">
        <v>357</v>
      </c>
      <c r="G306" s="255"/>
      <c r="H306" s="258">
        <v>0.80000000000000004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186</v>
      </c>
      <c r="AU306" s="264" t="s">
        <v>92</v>
      </c>
      <c r="AV306" s="14" t="s">
        <v>92</v>
      </c>
      <c r="AW306" s="14" t="s">
        <v>36</v>
      </c>
      <c r="AX306" s="14" t="s">
        <v>83</v>
      </c>
      <c r="AY306" s="264" t="s">
        <v>177</v>
      </c>
    </row>
    <row r="307" s="14" customFormat="1">
      <c r="A307" s="14"/>
      <c r="B307" s="254"/>
      <c r="C307" s="255"/>
      <c r="D307" s="245" t="s">
        <v>186</v>
      </c>
      <c r="E307" s="256" t="s">
        <v>1</v>
      </c>
      <c r="F307" s="257" t="s">
        <v>358</v>
      </c>
      <c r="G307" s="255"/>
      <c r="H307" s="258">
        <v>1.8160000000000001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186</v>
      </c>
      <c r="AU307" s="264" t="s">
        <v>92</v>
      </c>
      <c r="AV307" s="14" t="s">
        <v>92</v>
      </c>
      <c r="AW307" s="14" t="s">
        <v>36</v>
      </c>
      <c r="AX307" s="14" t="s">
        <v>83</v>
      </c>
      <c r="AY307" s="264" t="s">
        <v>177</v>
      </c>
    </row>
    <row r="308" s="14" customFormat="1">
      <c r="A308" s="14"/>
      <c r="B308" s="254"/>
      <c r="C308" s="255"/>
      <c r="D308" s="245" t="s">
        <v>186</v>
      </c>
      <c r="E308" s="256" t="s">
        <v>1</v>
      </c>
      <c r="F308" s="257" t="s">
        <v>359</v>
      </c>
      <c r="G308" s="255"/>
      <c r="H308" s="258">
        <v>0.125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4" t="s">
        <v>186</v>
      </c>
      <c r="AU308" s="264" t="s">
        <v>92</v>
      </c>
      <c r="AV308" s="14" t="s">
        <v>92</v>
      </c>
      <c r="AW308" s="14" t="s">
        <v>36</v>
      </c>
      <c r="AX308" s="14" t="s">
        <v>83</v>
      </c>
      <c r="AY308" s="264" t="s">
        <v>177</v>
      </c>
    </row>
    <row r="309" s="13" customFormat="1">
      <c r="A309" s="13"/>
      <c r="B309" s="243"/>
      <c r="C309" s="244"/>
      <c r="D309" s="245" t="s">
        <v>186</v>
      </c>
      <c r="E309" s="246" t="s">
        <v>1</v>
      </c>
      <c r="F309" s="247" t="s">
        <v>212</v>
      </c>
      <c r="G309" s="244"/>
      <c r="H309" s="246" t="s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186</v>
      </c>
      <c r="AU309" s="253" t="s">
        <v>92</v>
      </c>
      <c r="AV309" s="13" t="s">
        <v>90</v>
      </c>
      <c r="AW309" s="13" t="s">
        <v>36</v>
      </c>
      <c r="AX309" s="13" t="s">
        <v>83</v>
      </c>
      <c r="AY309" s="253" t="s">
        <v>177</v>
      </c>
    </row>
    <row r="310" s="14" customFormat="1">
      <c r="A310" s="14"/>
      <c r="B310" s="254"/>
      <c r="C310" s="255"/>
      <c r="D310" s="245" t="s">
        <v>186</v>
      </c>
      <c r="E310" s="256" t="s">
        <v>1</v>
      </c>
      <c r="F310" s="257" t="s">
        <v>360</v>
      </c>
      <c r="G310" s="255"/>
      <c r="H310" s="258">
        <v>0.23799999999999999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186</v>
      </c>
      <c r="AU310" s="264" t="s">
        <v>92</v>
      </c>
      <c r="AV310" s="14" t="s">
        <v>92</v>
      </c>
      <c r="AW310" s="14" t="s">
        <v>36</v>
      </c>
      <c r="AX310" s="14" t="s">
        <v>83</v>
      </c>
      <c r="AY310" s="264" t="s">
        <v>177</v>
      </c>
    </row>
    <row r="311" s="15" customFormat="1">
      <c r="A311" s="15"/>
      <c r="B311" s="265"/>
      <c r="C311" s="266"/>
      <c r="D311" s="245" t="s">
        <v>186</v>
      </c>
      <c r="E311" s="267" t="s">
        <v>1</v>
      </c>
      <c r="F311" s="268" t="s">
        <v>190</v>
      </c>
      <c r="G311" s="266"/>
      <c r="H311" s="269">
        <v>7.798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186</v>
      </c>
      <c r="AU311" s="275" t="s">
        <v>92</v>
      </c>
      <c r="AV311" s="15" t="s">
        <v>184</v>
      </c>
      <c r="AW311" s="15" t="s">
        <v>36</v>
      </c>
      <c r="AX311" s="15" t="s">
        <v>90</v>
      </c>
      <c r="AY311" s="275" t="s">
        <v>177</v>
      </c>
    </row>
    <row r="312" s="2" customFormat="1" ht="33" customHeight="1">
      <c r="A312" s="39"/>
      <c r="B312" s="40"/>
      <c r="C312" s="230" t="s">
        <v>361</v>
      </c>
      <c r="D312" s="230" t="s">
        <v>179</v>
      </c>
      <c r="E312" s="231" t="s">
        <v>362</v>
      </c>
      <c r="F312" s="232" t="s">
        <v>363</v>
      </c>
      <c r="G312" s="233" t="s">
        <v>182</v>
      </c>
      <c r="H312" s="234">
        <v>5.5549999999999997</v>
      </c>
      <c r="I312" s="235"/>
      <c r="J312" s="236">
        <f>ROUND(I312*H312,2)</f>
        <v>0</v>
      </c>
      <c r="K312" s="232" t="s">
        <v>183</v>
      </c>
      <c r="L312" s="45"/>
      <c r="M312" s="237" t="s">
        <v>1</v>
      </c>
      <c r="N312" s="238" t="s">
        <v>48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1.8</v>
      </c>
      <c r="T312" s="240">
        <f>S312*H312</f>
        <v>9.9990000000000006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184</v>
      </c>
      <c r="AT312" s="241" t="s">
        <v>179</v>
      </c>
      <c r="AU312" s="241" t="s">
        <v>92</v>
      </c>
      <c r="AY312" s="18" t="s">
        <v>177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90</v>
      </c>
      <c r="BK312" s="242">
        <f>ROUND(I312*H312,2)</f>
        <v>0</v>
      </c>
      <c r="BL312" s="18" t="s">
        <v>184</v>
      </c>
      <c r="BM312" s="241" t="s">
        <v>364</v>
      </c>
    </row>
    <row r="313" s="13" customFormat="1">
      <c r="A313" s="13"/>
      <c r="B313" s="243"/>
      <c r="C313" s="244"/>
      <c r="D313" s="245" t="s">
        <v>186</v>
      </c>
      <c r="E313" s="246" t="s">
        <v>1</v>
      </c>
      <c r="F313" s="247" t="s">
        <v>365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186</v>
      </c>
      <c r="AU313" s="253" t="s">
        <v>92</v>
      </c>
      <c r="AV313" s="13" t="s">
        <v>90</v>
      </c>
      <c r="AW313" s="13" t="s">
        <v>36</v>
      </c>
      <c r="AX313" s="13" t="s">
        <v>83</v>
      </c>
      <c r="AY313" s="253" t="s">
        <v>177</v>
      </c>
    </row>
    <row r="314" s="14" customFormat="1">
      <c r="A314" s="14"/>
      <c r="B314" s="254"/>
      <c r="C314" s="255"/>
      <c r="D314" s="245" t="s">
        <v>186</v>
      </c>
      <c r="E314" s="256" t="s">
        <v>1</v>
      </c>
      <c r="F314" s="257" t="s">
        <v>366</v>
      </c>
      <c r="G314" s="255"/>
      <c r="H314" s="258">
        <v>2.7269999999999999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186</v>
      </c>
      <c r="AU314" s="264" t="s">
        <v>92</v>
      </c>
      <c r="AV314" s="14" t="s">
        <v>92</v>
      </c>
      <c r="AW314" s="14" t="s">
        <v>36</v>
      </c>
      <c r="AX314" s="14" t="s">
        <v>83</v>
      </c>
      <c r="AY314" s="264" t="s">
        <v>177</v>
      </c>
    </row>
    <row r="315" s="14" customFormat="1">
      <c r="A315" s="14"/>
      <c r="B315" s="254"/>
      <c r="C315" s="255"/>
      <c r="D315" s="245" t="s">
        <v>186</v>
      </c>
      <c r="E315" s="256" t="s">
        <v>1</v>
      </c>
      <c r="F315" s="257" t="s">
        <v>367</v>
      </c>
      <c r="G315" s="255"/>
      <c r="H315" s="258">
        <v>2.1789999999999998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186</v>
      </c>
      <c r="AU315" s="264" t="s">
        <v>92</v>
      </c>
      <c r="AV315" s="14" t="s">
        <v>92</v>
      </c>
      <c r="AW315" s="14" t="s">
        <v>36</v>
      </c>
      <c r="AX315" s="14" t="s">
        <v>83</v>
      </c>
      <c r="AY315" s="264" t="s">
        <v>177</v>
      </c>
    </row>
    <row r="316" s="14" customFormat="1">
      <c r="A316" s="14"/>
      <c r="B316" s="254"/>
      <c r="C316" s="255"/>
      <c r="D316" s="245" t="s">
        <v>186</v>
      </c>
      <c r="E316" s="256" t="s">
        <v>1</v>
      </c>
      <c r="F316" s="257" t="s">
        <v>368</v>
      </c>
      <c r="G316" s="255"/>
      <c r="H316" s="258">
        <v>0.64900000000000002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4" t="s">
        <v>186</v>
      </c>
      <c r="AU316" s="264" t="s">
        <v>92</v>
      </c>
      <c r="AV316" s="14" t="s">
        <v>92</v>
      </c>
      <c r="AW316" s="14" t="s">
        <v>36</v>
      </c>
      <c r="AX316" s="14" t="s">
        <v>83</v>
      </c>
      <c r="AY316" s="264" t="s">
        <v>177</v>
      </c>
    </row>
    <row r="317" s="15" customFormat="1">
      <c r="A317" s="15"/>
      <c r="B317" s="265"/>
      <c r="C317" s="266"/>
      <c r="D317" s="245" t="s">
        <v>186</v>
      </c>
      <c r="E317" s="267" t="s">
        <v>1</v>
      </c>
      <c r="F317" s="268" t="s">
        <v>190</v>
      </c>
      <c r="G317" s="266"/>
      <c r="H317" s="269">
        <v>5.5549999999999997</v>
      </c>
      <c r="I317" s="270"/>
      <c r="J317" s="266"/>
      <c r="K317" s="266"/>
      <c r="L317" s="271"/>
      <c r="M317" s="272"/>
      <c r="N317" s="273"/>
      <c r="O317" s="273"/>
      <c r="P317" s="273"/>
      <c r="Q317" s="273"/>
      <c r="R317" s="273"/>
      <c r="S317" s="273"/>
      <c r="T317" s="27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5" t="s">
        <v>186</v>
      </c>
      <c r="AU317" s="275" t="s">
        <v>92</v>
      </c>
      <c r="AV317" s="15" t="s">
        <v>184</v>
      </c>
      <c r="AW317" s="15" t="s">
        <v>36</v>
      </c>
      <c r="AX317" s="15" t="s">
        <v>90</v>
      </c>
      <c r="AY317" s="275" t="s">
        <v>177</v>
      </c>
    </row>
    <row r="318" s="2" customFormat="1" ht="37.8" customHeight="1">
      <c r="A318" s="39"/>
      <c r="B318" s="40"/>
      <c r="C318" s="230" t="s">
        <v>369</v>
      </c>
      <c r="D318" s="230" t="s">
        <v>179</v>
      </c>
      <c r="E318" s="231" t="s">
        <v>370</v>
      </c>
      <c r="F318" s="232" t="s">
        <v>371</v>
      </c>
      <c r="G318" s="233" t="s">
        <v>298</v>
      </c>
      <c r="H318" s="234">
        <v>2</v>
      </c>
      <c r="I318" s="235"/>
      <c r="J318" s="236">
        <f>ROUND(I318*H318,2)</f>
        <v>0</v>
      </c>
      <c r="K318" s="232" t="s">
        <v>183</v>
      </c>
      <c r="L318" s="45"/>
      <c r="M318" s="237" t="s">
        <v>1</v>
      </c>
      <c r="N318" s="238" t="s">
        <v>48</v>
      </c>
      <c r="O318" s="92"/>
      <c r="P318" s="239">
        <f>O318*H318</f>
        <v>0</v>
      </c>
      <c r="Q318" s="239">
        <v>0</v>
      </c>
      <c r="R318" s="239">
        <f>Q318*H318</f>
        <v>0</v>
      </c>
      <c r="S318" s="239">
        <v>0.080000000000000002</v>
      </c>
      <c r="T318" s="240">
        <f>S318*H318</f>
        <v>0.16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184</v>
      </c>
      <c r="AT318" s="241" t="s">
        <v>179</v>
      </c>
      <c r="AU318" s="241" t="s">
        <v>92</v>
      </c>
      <c r="AY318" s="18" t="s">
        <v>177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90</v>
      </c>
      <c r="BK318" s="242">
        <f>ROUND(I318*H318,2)</f>
        <v>0</v>
      </c>
      <c r="BL318" s="18" t="s">
        <v>184</v>
      </c>
      <c r="BM318" s="241" t="s">
        <v>372</v>
      </c>
    </row>
    <row r="319" s="13" customFormat="1">
      <c r="A319" s="13"/>
      <c r="B319" s="243"/>
      <c r="C319" s="244"/>
      <c r="D319" s="245" t="s">
        <v>186</v>
      </c>
      <c r="E319" s="246" t="s">
        <v>1</v>
      </c>
      <c r="F319" s="247" t="s">
        <v>306</v>
      </c>
      <c r="G319" s="244"/>
      <c r="H319" s="246" t="s">
        <v>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186</v>
      </c>
      <c r="AU319" s="253" t="s">
        <v>92</v>
      </c>
      <c r="AV319" s="13" t="s">
        <v>90</v>
      </c>
      <c r="AW319" s="13" t="s">
        <v>36</v>
      </c>
      <c r="AX319" s="13" t="s">
        <v>83</v>
      </c>
      <c r="AY319" s="253" t="s">
        <v>177</v>
      </c>
    </row>
    <row r="320" s="13" customFormat="1">
      <c r="A320" s="13"/>
      <c r="B320" s="243"/>
      <c r="C320" s="244"/>
      <c r="D320" s="245" t="s">
        <v>186</v>
      </c>
      <c r="E320" s="246" t="s">
        <v>1</v>
      </c>
      <c r="F320" s="247" t="s">
        <v>205</v>
      </c>
      <c r="G320" s="244"/>
      <c r="H320" s="246" t="s">
        <v>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186</v>
      </c>
      <c r="AU320" s="253" t="s">
        <v>92</v>
      </c>
      <c r="AV320" s="13" t="s">
        <v>90</v>
      </c>
      <c r="AW320" s="13" t="s">
        <v>36</v>
      </c>
      <c r="AX320" s="13" t="s">
        <v>83</v>
      </c>
      <c r="AY320" s="253" t="s">
        <v>177</v>
      </c>
    </row>
    <row r="321" s="13" customFormat="1">
      <c r="A321" s="13"/>
      <c r="B321" s="243"/>
      <c r="C321" s="244"/>
      <c r="D321" s="245" t="s">
        <v>186</v>
      </c>
      <c r="E321" s="246" t="s">
        <v>1</v>
      </c>
      <c r="F321" s="247" t="s">
        <v>373</v>
      </c>
      <c r="G321" s="244"/>
      <c r="H321" s="246" t="s">
        <v>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186</v>
      </c>
      <c r="AU321" s="253" t="s">
        <v>92</v>
      </c>
      <c r="AV321" s="13" t="s">
        <v>90</v>
      </c>
      <c r="AW321" s="13" t="s">
        <v>36</v>
      </c>
      <c r="AX321" s="13" t="s">
        <v>83</v>
      </c>
      <c r="AY321" s="253" t="s">
        <v>177</v>
      </c>
    </row>
    <row r="322" s="14" customFormat="1">
      <c r="A322" s="14"/>
      <c r="B322" s="254"/>
      <c r="C322" s="255"/>
      <c r="D322" s="245" t="s">
        <v>186</v>
      </c>
      <c r="E322" s="256" t="s">
        <v>1</v>
      </c>
      <c r="F322" s="257" t="s">
        <v>90</v>
      </c>
      <c r="G322" s="255"/>
      <c r="H322" s="258">
        <v>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186</v>
      </c>
      <c r="AU322" s="264" t="s">
        <v>92</v>
      </c>
      <c r="AV322" s="14" t="s">
        <v>92</v>
      </c>
      <c r="AW322" s="14" t="s">
        <v>36</v>
      </c>
      <c r="AX322" s="14" t="s">
        <v>83</v>
      </c>
      <c r="AY322" s="264" t="s">
        <v>177</v>
      </c>
    </row>
    <row r="323" s="13" customFormat="1">
      <c r="A323" s="13"/>
      <c r="B323" s="243"/>
      <c r="C323" s="244"/>
      <c r="D323" s="245" t="s">
        <v>186</v>
      </c>
      <c r="E323" s="246" t="s">
        <v>1</v>
      </c>
      <c r="F323" s="247" t="s">
        <v>374</v>
      </c>
      <c r="G323" s="244"/>
      <c r="H323" s="246" t="s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186</v>
      </c>
      <c r="AU323" s="253" t="s">
        <v>92</v>
      </c>
      <c r="AV323" s="13" t="s">
        <v>90</v>
      </c>
      <c r="AW323" s="13" t="s">
        <v>36</v>
      </c>
      <c r="AX323" s="13" t="s">
        <v>83</v>
      </c>
      <c r="AY323" s="253" t="s">
        <v>177</v>
      </c>
    </row>
    <row r="324" s="14" customFormat="1">
      <c r="A324" s="14"/>
      <c r="B324" s="254"/>
      <c r="C324" s="255"/>
      <c r="D324" s="245" t="s">
        <v>186</v>
      </c>
      <c r="E324" s="256" t="s">
        <v>1</v>
      </c>
      <c r="F324" s="257" t="s">
        <v>90</v>
      </c>
      <c r="G324" s="255"/>
      <c r="H324" s="258">
        <v>1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4" t="s">
        <v>186</v>
      </c>
      <c r="AU324" s="264" t="s">
        <v>92</v>
      </c>
      <c r="AV324" s="14" t="s">
        <v>92</v>
      </c>
      <c r="AW324" s="14" t="s">
        <v>36</v>
      </c>
      <c r="AX324" s="14" t="s">
        <v>83</v>
      </c>
      <c r="AY324" s="264" t="s">
        <v>177</v>
      </c>
    </row>
    <row r="325" s="15" customFormat="1">
      <c r="A325" s="15"/>
      <c r="B325" s="265"/>
      <c r="C325" s="266"/>
      <c r="D325" s="245" t="s">
        <v>186</v>
      </c>
      <c r="E325" s="267" t="s">
        <v>1</v>
      </c>
      <c r="F325" s="268" t="s">
        <v>190</v>
      </c>
      <c r="G325" s="266"/>
      <c r="H325" s="269">
        <v>2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5" t="s">
        <v>186</v>
      </c>
      <c r="AU325" s="275" t="s">
        <v>92</v>
      </c>
      <c r="AV325" s="15" t="s">
        <v>184</v>
      </c>
      <c r="AW325" s="15" t="s">
        <v>36</v>
      </c>
      <c r="AX325" s="15" t="s">
        <v>90</v>
      </c>
      <c r="AY325" s="275" t="s">
        <v>177</v>
      </c>
    </row>
    <row r="326" s="2" customFormat="1" ht="33" customHeight="1">
      <c r="A326" s="39"/>
      <c r="B326" s="40"/>
      <c r="C326" s="230" t="s">
        <v>375</v>
      </c>
      <c r="D326" s="230" t="s">
        <v>179</v>
      </c>
      <c r="E326" s="231" t="s">
        <v>376</v>
      </c>
      <c r="F326" s="232" t="s">
        <v>377</v>
      </c>
      <c r="G326" s="233" t="s">
        <v>298</v>
      </c>
      <c r="H326" s="234">
        <v>17</v>
      </c>
      <c r="I326" s="235"/>
      <c r="J326" s="236">
        <f>ROUND(I326*H326,2)</f>
        <v>0</v>
      </c>
      <c r="K326" s="232" t="s">
        <v>183</v>
      </c>
      <c r="L326" s="45"/>
      <c r="M326" s="237" t="s">
        <v>1</v>
      </c>
      <c r="N326" s="238" t="s">
        <v>48</v>
      </c>
      <c r="O326" s="92"/>
      <c r="P326" s="239">
        <f>O326*H326</f>
        <v>0</v>
      </c>
      <c r="Q326" s="239">
        <v>0</v>
      </c>
      <c r="R326" s="239">
        <f>Q326*H326</f>
        <v>0</v>
      </c>
      <c r="S326" s="239">
        <v>0.019</v>
      </c>
      <c r="T326" s="240">
        <f>S326*H326</f>
        <v>0.32300000000000001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184</v>
      </c>
      <c r="AT326" s="241" t="s">
        <v>179</v>
      </c>
      <c r="AU326" s="241" t="s">
        <v>92</v>
      </c>
      <c r="AY326" s="18" t="s">
        <v>177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90</v>
      </c>
      <c r="BK326" s="242">
        <f>ROUND(I326*H326,2)</f>
        <v>0</v>
      </c>
      <c r="BL326" s="18" t="s">
        <v>184</v>
      </c>
      <c r="BM326" s="241" t="s">
        <v>378</v>
      </c>
    </row>
    <row r="327" s="13" customFormat="1">
      <c r="A327" s="13"/>
      <c r="B327" s="243"/>
      <c r="C327" s="244"/>
      <c r="D327" s="245" t="s">
        <v>186</v>
      </c>
      <c r="E327" s="246" t="s">
        <v>1</v>
      </c>
      <c r="F327" s="247" t="s">
        <v>379</v>
      </c>
      <c r="G327" s="244"/>
      <c r="H327" s="246" t="s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3" t="s">
        <v>186</v>
      </c>
      <c r="AU327" s="253" t="s">
        <v>92</v>
      </c>
      <c r="AV327" s="13" t="s">
        <v>90</v>
      </c>
      <c r="AW327" s="13" t="s">
        <v>36</v>
      </c>
      <c r="AX327" s="13" t="s">
        <v>83</v>
      </c>
      <c r="AY327" s="253" t="s">
        <v>177</v>
      </c>
    </row>
    <row r="328" s="13" customFormat="1">
      <c r="A328" s="13"/>
      <c r="B328" s="243"/>
      <c r="C328" s="244"/>
      <c r="D328" s="245" t="s">
        <v>186</v>
      </c>
      <c r="E328" s="246" t="s">
        <v>1</v>
      </c>
      <c r="F328" s="247" t="s">
        <v>380</v>
      </c>
      <c r="G328" s="244"/>
      <c r="H328" s="246" t="s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186</v>
      </c>
      <c r="AU328" s="253" t="s">
        <v>92</v>
      </c>
      <c r="AV328" s="13" t="s">
        <v>90</v>
      </c>
      <c r="AW328" s="13" t="s">
        <v>36</v>
      </c>
      <c r="AX328" s="13" t="s">
        <v>83</v>
      </c>
      <c r="AY328" s="253" t="s">
        <v>177</v>
      </c>
    </row>
    <row r="329" s="14" customFormat="1">
      <c r="A329" s="14"/>
      <c r="B329" s="254"/>
      <c r="C329" s="255"/>
      <c r="D329" s="245" t="s">
        <v>186</v>
      </c>
      <c r="E329" s="256" t="s">
        <v>1</v>
      </c>
      <c r="F329" s="257" t="s">
        <v>214</v>
      </c>
      <c r="G329" s="255"/>
      <c r="H329" s="258">
        <v>5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186</v>
      </c>
      <c r="AU329" s="264" t="s">
        <v>92</v>
      </c>
      <c r="AV329" s="14" t="s">
        <v>92</v>
      </c>
      <c r="AW329" s="14" t="s">
        <v>36</v>
      </c>
      <c r="AX329" s="14" t="s">
        <v>83</v>
      </c>
      <c r="AY329" s="264" t="s">
        <v>177</v>
      </c>
    </row>
    <row r="330" s="13" customFormat="1">
      <c r="A330" s="13"/>
      <c r="B330" s="243"/>
      <c r="C330" s="244"/>
      <c r="D330" s="245" t="s">
        <v>186</v>
      </c>
      <c r="E330" s="246" t="s">
        <v>1</v>
      </c>
      <c r="F330" s="247" t="s">
        <v>381</v>
      </c>
      <c r="G330" s="244"/>
      <c r="H330" s="246" t="s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186</v>
      </c>
      <c r="AU330" s="253" t="s">
        <v>92</v>
      </c>
      <c r="AV330" s="13" t="s">
        <v>90</v>
      </c>
      <c r="AW330" s="13" t="s">
        <v>36</v>
      </c>
      <c r="AX330" s="13" t="s">
        <v>83</v>
      </c>
      <c r="AY330" s="253" t="s">
        <v>177</v>
      </c>
    </row>
    <row r="331" s="13" customFormat="1">
      <c r="A331" s="13"/>
      <c r="B331" s="243"/>
      <c r="C331" s="244"/>
      <c r="D331" s="245" t="s">
        <v>186</v>
      </c>
      <c r="E331" s="246" t="s">
        <v>1</v>
      </c>
      <c r="F331" s="247" t="s">
        <v>203</v>
      </c>
      <c r="G331" s="244"/>
      <c r="H331" s="246" t="s">
        <v>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186</v>
      </c>
      <c r="AU331" s="253" t="s">
        <v>92</v>
      </c>
      <c r="AV331" s="13" t="s">
        <v>90</v>
      </c>
      <c r="AW331" s="13" t="s">
        <v>36</v>
      </c>
      <c r="AX331" s="13" t="s">
        <v>83</v>
      </c>
      <c r="AY331" s="253" t="s">
        <v>177</v>
      </c>
    </row>
    <row r="332" s="14" customFormat="1">
      <c r="A332" s="14"/>
      <c r="B332" s="254"/>
      <c r="C332" s="255"/>
      <c r="D332" s="245" t="s">
        <v>186</v>
      </c>
      <c r="E332" s="256" t="s">
        <v>1</v>
      </c>
      <c r="F332" s="257" t="s">
        <v>223</v>
      </c>
      <c r="G332" s="255"/>
      <c r="H332" s="258">
        <v>6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4" t="s">
        <v>186</v>
      </c>
      <c r="AU332" s="264" t="s">
        <v>92</v>
      </c>
      <c r="AV332" s="14" t="s">
        <v>92</v>
      </c>
      <c r="AW332" s="14" t="s">
        <v>36</v>
      </c>
      <c r="AX332" s="14" t="s">
        <v>83</v>
      </c>
      <c r="AY332" s="264" t="s">
        <v>177</v>
      </c>
    </row>
    <row r="333" s="13" customFormat="1">
      <c r="A333" s="13"/>
      <c r="B333" s="243"/>
      <c r="C333" s="244"/>
      <c r="D333" s="245" t="s">
        <v>186</v>
      </c>
      <c r="E333" s="246" t="s">
        <v>1</v>
      </c>
      <c r="F333" s="247" t="s">
        <v>205</v>
      </c>
      <c r="G333" s="244"/>
      <c r="H333" s="246" t="s">
        <v>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186</v>
      </c>
      <c r="AU333" s="253" t="s">
        <v>92</v>
      </c>
      <c r="AV333" s="13" t="s">
        <v>90</v>
      </c>
      <c r="AW333" s="13" t="s">
        <v>36</v>
      </c>
      <c r="AX333" s="13" t="s">
        <v>83</v>
      </c>
      <c r="AY333" s="253" t="s">
        <v>177</v>
      </c>
    </row>
    <row r="334" s="14" customFormat="1">
      <c r="A334" s="14"/>
      <c r="B334" s="254"/>
      <c r="C334" s="255"/>
      <c r="D334" s="245" t="s">
        <v>186</v>
      </c>
      <c r="E334" s="256" t="s">
        <v>1</v>
      </c>
      <c r="F334" s="257" t="s">
        <v>223</v>
      </c>
      <c r="G334" s="255"/>
      <c r="H334" s="258">
        <v>6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186</v>
      </c>
      <c r="AU334" s="264" t="s">
        <v>92</v>
      </c>
      <c r="AV334" s="14" t="s">
        <v>92</v>
      </c>
      <c r="AW334" s="14" t="s">
        <v>36</v>
      </c>
      <c r="AX334" s="14" t="s">
        <v>83</v>
      </c>
      <c r="AY334" s="264" t="s">
        <v>177</v>
      </c>
    </row>
    <row r="335" s="15" customFormat="1">
      <c r="A335" s="15"/>
      <c r="B335" s="265"/>
      <c r="C335" s="266"/>
      <c r="D335" s="245" t="s">
        <v>186</v>
      </c>
      <c r="E335" s="267" t="s">
        <v>1</v>
      </c>
      <c r="F335" s="268" t="s">
        <v>190</v>
      </c>
      <c r="G335" s="266"/>
      <c r="H335" s="269">
        <v>17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5" t="s">
        <v>186</v>
      </c>
      <c r="AU335" s="275" t="s">
        <v>92</v>
      </c>
      <c r="AV335" s="15" t="s">
        <v>184</v>
      </c>
      <c r="AW335" s="15" t="s">
        <v>36</v>
      </c>
      <c r="AX335" s="15" t="s">
        <v>90</v>
      </c>
      <c r="AY335" s="275" t="s">
        <v>177</v>
      </c>
    </row>
    <row r="336" s="2" customFormat="1" ht="33" customHeight="1">
      <c r="A336" s="39"/>
      <c r="B336" s="40"/>
      <c r="C336" s="230" t="s">
        <v>382</v>
      </c>
      <c r="D336" s="230" t="s">
        <v>179</v>
      </c>
      <c r="E336" s="231" t="s">
        <v>383</v>
      </c>
      <c r="F336" s="232" t="s">
        <v>384</v>
      </c>
      <c r="G336" s="233" t="s">
        <v>298</v>
      </c>
      <c r="H336" s="234">
        <v>28</v>
      </c>
      <c r="I336" s="235"/>
      <c r="J336" s="236">
        <f>ROUND(I336*H336,2)</f>
        <v>0</v>
      </c>
      <c r="K336" s="232" t="s">
        <v>183</v>
      </c>
      <c r="L336" s="45"/>
      <c r="M336" s="237" t="s">
        <v>1</v>
      </c>
      <c r="N336" s="238" t="s">
        <v>48</v>
      </c>
      <c r="O336" s="92"/>
      <c r="P336" s="239">
        <f>O336*H336</f>
        <v>0</v>
      </c>
      <c r="Q336" s="239">
        <v>0</v>
      </c>
      <c r="R336" s="239">
        <f>Q336*H336</f>
        <v>0</v>
      </c>
      <c r="S336" s="239">
        <v>0.039</v>
      </c>
      <c r="T336" s="240">
        <f>S336*H336</f>
        <v>1.0920000000000001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184</v>
      </c>
      <c r="AT336" s="241" t="s">
        <v>179</v>
      </c>
      <c r="AU336" s="241" t="s">
        <v>92</v>
      </c>
      <c r="AY336" s="18" t="s">
        <v>177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90</v>
      </c>
      <c r="BK336" s="242">
        <f>ROUND(I336*H336,2)</f>
        <v>0</v>
      </c>
      <c r="BL336" s="18" t="s">
        <v>184</v>
      </c>
      <c r="BM336" s="241" t="s">
        <v>385</v>
      </c>
    </row>
    <row r="337" s="13" customFormat="1">
      <c r="A337" s="13"/>
      <c r="B337" s="243"/>
      <c r="C337" s="244"/>
      <c r="D337" s="245" t="s">
        <v>186</v>
      </c>
      <c r="E337" s="246" t="s">
        <v>1</v>
      </c>
      <c r="F337" s="247" t="s">
        <v>386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186</v>
      </c>
      <c r="AU337" s="253" t="s">
        <v>92</v>
      </c>
      <c r="AV337" s="13" t="s">
        <v>90</v>
      </c>
      <c r="AW337" s="13" t="s">
        <v>36</v>
      </c>
      <c r="AX337" s="13" t="s">
        <v>83</v>
      </c>
      <c r="AY337" s="253" t="s">
        <v>177</v>
      </c>
    </row>
    <row r="338" s="13" customFormat="1">
      <c r="A338" s="13"/>
      <c r="B338" s="243"/>
      <c r="C338" s="244"/>
      <c r="D338" s="245" t="s">
        <v>186</v>
      </c>
      <c r="E338" s="246" t="s">
        <v>1</v>
      </c>
      <c r="F338" s="247" t="s">
        <v>205</v>
      </c>
      <c r="G338" s="244"/>
      <c r="H338" s="246" t="s">
        <v>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186</v>
      </c>
      <c r="AU338" s="253" t="s">
        <v>92</v>
      </c>
      <c r="AV338" s="13" t="s">
        <v>90</v>
      </c>
      <c r="AW338" s="13" t="s">
        <v>36</v>
      </c>
      <c r="AX338" s="13" t="s">
        <v>83</v>
      </c>
      <c r="AY338" s="253" t="s">
        <v>177</v>
      </c>
    </row>
    <row r="339" s="13" customFormat="1">
      <c r="A339" s="13"/>
      <c r="B339" s="243"/>
      <c r="C339" s="244"/>
      <c r="D339" s="245" t="s">
        <v>186</v>
      </c>
      <c r="E339" s="246" t="s">
        <v>1</v>
      </c>
      <c r="F339" s="247" t="s">
        <v>387</v>
      </c>
      <c r="G339" s="244"/>
      <c r="H339" s="246" t="s">
        <v>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186</v>
      </c>
      <c r="AU339" s="253" t="s">
        <v>92</v>
      </c>
      <c r="AV339" s="13" t="s">
        <v>90</v>
      </c>
      <c r="AW339" s="13" t="s">
        <v>36</v>
      </c>
      <c r="AX339" s="13" t="s">
        <v>83</v>
      </c>
      <c r="AY339" s="253" t="s">
        <v>177</v>
      </c>
    </row>
    <row r="340" s="14" customFormat="1">
      <c r="A340" s="14"/>
      <c r="B340" s="254"/>
      <c r="C340" s="255"/>
      <c r="D340" s="245" t="s">
        <v>186</v>
      </c>
      <c r="E340" s="256" t="s">
        <v>1</v>
      </c>
      <c r="F340" s="257" t="s">
        <v>92</v>
      </c>
      <c r="G340" s="255"/>
      <c r="H340" s="258">
        <v>2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186</v>
      </c>
      <c r="AU340" s="264" t="s">
        <v>92</v>
      </c>
      <c r="AV340" s="14" t="s">
        <v>92</v>
      </c>
      <c r="AW340" s="14" t="s">
        <v>36</v>
      </c>
      <c r="AX340" s="14" t="s">
        <v>83</v>
      </c>
      <c r="AY340" s="264" t="s">
        <v>177</v>
      </c>
    </row>
    <row r="341" s="14" customFormat="1">
      <c r="A341" s="14"/>
      <c r="B341" s="254"/>
      <c r="C341" s="255"/>
      <c r="D341" s="245" t="s">
        <v>186</v>
      </c>
      <c r="E341" s="256" t="s">
        <v>1</v>
      </c>
      <c r="F341" s="257" t="s">
        <v>92</v>
      </c>
      <c r="G341" s="255"/>
      <c r="H341" s="258">
        <v>2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4" t="s">
        <v>186</v>
      </c>
      <c r="AU341" s="264" t="s">
        <v>92</v>
      </c>
      <c r="AV341" s="14" t="s">
        <v>92</v>
      </c>
      <c r="AW341" s="14" t="s">
        <v>36</v>
      </c>
      <c r="AX341" s="14" t="s">
        <v>83</v>
      </c>
      <c r="AY341" s="264" t="s">
        <v>177</v>
      </c>
    </row>
    <row r="342" s="14" customFormat="1">
      <c r="A342" s="14"/>
      <c r="B342" s="254"/>
      <c r="C342" s="255"/>
      <c r="D342" s="245" t="s">
        <v>186</v>
      </c>
      <c r="E342" s="256" t="s">
        <v>1</v>
      </c>
      <c r="F342" s="257" t="s">
        <v>184</v>
      </c>
      <c r="G342" s="255"/>
      <c r="H342" s="258">
        <v>4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186</v>
      </c>
      <c r="AU342" s="264" t="s">
        <v>92</v>
      </c>
      <c r="AV342" s="14" t="s">
        <v>92</v>
      </c>
      <c r="AW342" s="14" t="s">
        <v>36</v>
      </c>
      <c r="AX342" s="14" t="s">
        <v>83</v>
      </c>
      <c r="AY342" s="264" t="s">
        <v>177</v>
      </c>
    </row>
    <row r="343" s="13" customFormat="1">
      <c r="A343" s="13"/>
      <c r="B343" s="243"/>
      <c r="C343" s="244"/>
      <c r="D343" s="245" t="s">
        <v>186</v>
      </c>
      <c r="E343" s="246" t="s">
        <v>1</v>
      </c>
      <c r="F343" s="247" t="s">
        <v>388</v>
      </c>
      <c r="G343" s="244"/>
      <c r="H343" s="246" t="s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186</v>
      </c>
      <c r="AU343" s="253" t="s">
        <v>92</v>
      </c>
      <c r="AV343" s="13" t="s">
        <v>90</v>
      </c>
      <c r="AW343" s="13" t="s">
        <v>36</v>
      </c>
      <c r="AX343" s="13" t="s">
        <v>83</v>
      </c>
      <c r="AY343" s="253" t="s">
        <v>177</v>
      </c>
    </row>
    <row r="344" s="14" customFormat="1">
      <c r="A344" s="14"/>
      <c r="B344" s="254"/>
      <c r="C344" s="255"/>
      <c r="D344" s="245" t="s">
        <v>186</v>
      </c>
      <c r="E344" s="256" t="s">
        <v>1</v>
      </c>
      <c r="F344" s="257" t="s">
        <v>248</v>
      </c>
      <c r="G344" s="255"/>
      <c r="H344" s="258">
        <v>10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186</v>
      </c>
      <c r="AU344" s="264" t="s">
        <v>92</v>
      </c>
      <c r="AV344" s="14" t="s">
        <v>92</v>
      </c>
      <c r="AW344" s="14" t="s">
        <v>36</v>
      </c>
      <c r="AX344" s="14" t="s">
        <v>83</v>
      </c>
      <c r="AY344" s="264" t="s">
        <v>177</v>
      </c>
    </row>
    <row r="345" s="14" customFormat="1">
      <c r="A345" s="14"/>
      <c r="B345" s="254"/>
      <c r="C345" s="255"/>
      <c r="D345" s="245" t="s">
        <v>186</v>
      </c>
      <c r="E345" s="256" t="s">
        <v>1</v>
      </c>
      <c r="F345" s="257" t="s">
        <v>248</v>
      </c>
      <c r="G345" s="255"/>
      <c r="H345" s="258">
        <v>10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186</v>
      </c>
      <c r="AU345" s="264" t="s">
        <v>92</v>
      </c>
      <c r="AV345" s="14" t="s">
        <v>92</v>
      </c>
      <c r="AW345" s="14" t="s">
        <v>36</v>
      </c>
      <c r="AX345" s="14" t="s">
        <v>83</v>
      </c>
      <c r="AY345" s="264" t="s">
        <v>177</v>
      </c>
    </row>
    <row r="346" s="15" customFormat="1">
      <c r="A346" s="15"/>
      <c r="B346" s="265"/>
      <c r="C346" s="266"/>
      <c r="D346" s="245" t="s">
        <v>186</v>
      </c>
      <c r="E346" s="267" t="s">
        <v>1</v>
      </c>
      <c r="F346" s="268" t="s">
        <v>190</v>
      </c>
      <c r="G346" s="266"/>
      <c r="H346" s="269">
        <v>28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5" t="s">
        <v>186</v>
      </c>
      <c r="AU346" s="275" t="s">
        <v>92</v>
      </c>
      <c r="AV346" s="15" t="s">
        <v>184</v>
      </c>
      <c r="AW346" s="15" t="s">
        <v>36</v>
      </c>
      <c r="AX346" s="15" t="s">
        <v>90</v>
      </c>
      <c r="AY346" s="275" t="s">
        <v>177</v>
      </c>
    </row>
    <row r="347" s="2" customFormat="1" ht="33" customHeight="1">
      <c r="A347" s="39"/>
      <c r="B347" s="40"/>
      <c r="C347" s="230" t="s">
        <v>389</v>
      </c>
      <c r="D347" s="230" t="s">
        <v>179</v>
      </c>
      <c r="E347" s="231" t="s">
        <v>390</v>
      </c>
      <c r="F347" s="232" t="s">
        <v>391</v>
      </c>
      <c r="G347" s="233" t="s">
        <v>298</v>
      </c>
      <c r="H347" s="234">
        <v>60</v>
      </c>
      <c r="I347" s="235"/>
      <c r="J347" s="236">
        <f>ROUND(I347*H347,2)</f>
        <v>0</v>
      </c>
      <c r="K347" s="232" t="s">
        <v>183</v>
      </c>
      <c r="L347" s="45"/>
      <c r="M347" s="237" t="s">
        <v>1</v>
      </c>
      <c r="N347" s="238" t="s">
        <v>48</v>
      </c>
      <c r="O347" s="92"/>
      <c r="P347" s="239">
        <f>O347*H347</f>
        <v>0</v>
      </c>
      <c r="Q347" s="239">
        <v>0</v>
      </c>
      <c r="R347" s="239">
        <f>Q347*H347</f>
        <v>0</v>
      </c>
      <c r="S347" s="239">
        <v>0.078</v>
      </c>
      <c r="T347" s="240">
        <f>S347*H347</f>
        <v>4.6799999999999997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184</v>
      </c>
      <c r="AT347" s="241" t="s">
        <v>179</v>
      </c>
      <c r="AU347" s="241" t="s">
        <v>92</v>
      </c>
      <c r="AY347" s="18" t="s">
        <v>177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90</v>
      </c>
      <c r="BK347" s="242">
        <f>ROUND(I347*H347,2)</f>
        <v>0</v>
      </c>
      <c r="BL347" s="18" t="s">
        <v>184</v>
      </c>
      <c r="BM347" s="241" t="s">
        <v>392</v>
      </c>
    </row>
    <row r="348" s="13" customFormat="1">
      <c r="A348" s="13"/>
      <c r="B348" s="243"/>
      <c r="C348" s="244"/>
      <c r="D348" s="245" t="s">
        <v>186</v>
      </c>
      <c r="E348" s="246" t="s">
        <v>1</v>
      </c>
      <c r="F348" s="247" t="s">
        <v>393</v>
      </c>
      <c r="G348" s="244"/>
      <c r="H348" s="246" t="s">
        <v>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186</v>
      </c>
      <c r="AU348" s="253" t="s">
        <v>92</v>
      </c>
      <c r="AV348" s="13" t="s">
        <v>90</v>
      </c>
      <c r="AW348" s="13" t="s">
        <v>36</v>
      </c>
      <c r="AX348" s="13" t="s">
        <v>83</v>
      </c>
      <c r="AY348" s="253" t="s">
        <v>177</v>
      </c>
    </row>
    <row r="349" s="13" customFormat="1">
      <c r="A349" s="13"/>
      <c r="B349" s="243"/>
      <c r="C349" s="244"/>
      <c r="D349" s="245" t="s">
        <v>186</v>
      </c>
      <c r="E349" s="246" t="s">
        <v>1</v>
      </c>
      <c r="F349" s="247" t="s">
        <v>387</v>
      </c>
      <c r="G349" s="244"/>
      <c r="H349" s="246" t="s">
        <v>1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186</v>
      </c>
      <c r="AU349" s="253" t="s">
        <v>92</v>
      </c>
      <c r="AV349" s="13" t="s">
        <v>90</v>
      </c>
      <c r="AW349" s="13" t="s">
        <v>36</v>
      </c>
      <c r="AX349" s="13" t="s">
        <v>83</v>
      </c>
      <c r="AY349" s="253" t="s">
        <v>177</v>
      </c>
    </row>
    <row r="350" s="14" customFormat="1">
      <c r="A350" s="14"/>
      <c r="B350" s="254"/>
      <c r="C350" s="255"/>
      <c r="D350" s="245" t="s">
        <v>186</v>
      </c>
      <c r="E350" s="256" t="s">
        <v>1</v>
      </c>
      <c r="F350" s="257" t="s">
        <v>184</v>
      </c>
      <c r="G350" s="255"/>
      <c r="H350" s="258">
        <v>4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4" t="s">
        <v>186</v>
      </c>
      <c r="AU350" s="264" t="s">
        <v>92</v>
      </c>
      <c r="AV350" s="14" t="s">
        <v>92</v>
      </c>
      <c r="AW350" s="14" t="s">
        <v>36</v>
      </c>
      <c r="AX350" s="14" t="s">
        <v>83</v>
      </c>
      <c r="AY350" s="264" t="s">
        <v>177</v>
      </c>
    </row>
    <row r="351" s="13" customFormat="1">
      <c r="A351" s="13"/>
      <c r="B351" s="243"/>
      <c r="C351" s="244"/>
      <c r="D351" s="245" t="s">
        <v>186</v>
      </c>
      <c r="E351" s="246" t="s">
        <v>1</v>
      </c>
      <c r="F351" s="247" t="s">
        <v>388</v>
      </c>
      <c r="G351" s="244"/>
      <c r="H351" s="246" t="s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186</v>
      </c>
      <c r="AU351" s="253" t="s">
        <v>92</v>
      </c>
      <c r="AV351" s="13" t="s">
        <v>90</v>
      </c>
      <c r="AW351" s="13" t="s">
        <v>36</v>
      </c>
      <c r="AX351" s="13" t="s">
        <v>83</v>
      </c>
      <c r="AY351" s="253" t="s">
        <v>177</v>
      </c>
    </row>
    <row r="352" s="14" customFormat="1">
      <c r="A352" s="14"/>
      <c r="B352" s="254"/>
      <c r="C352" s="255"/>
      <c r="D352" s="245" t="s">
        <v>186</v>
      </c>
      <c r="E352" s="256" t="s">
        <v>1</v>
      </c>
      <c r="F352" s="257" t="s">
        <v>394</v>
      </c>
      <c r="G352" s="255"/>
      <c r="H352" s="258">
        <v>56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186</v>
      </c>
      <c r="AU352" s="264" t="s">
        <v>92</v>
      </c>
      <c r="AV352" s="14" t="s">
        <v>92</v>
      </c>
      <c r="AW352" s="14" t="s">
        <v>36</v>
      </c>
      <c r="AX352" s="14" t="s">
        <v>83</v>
      </c>
      <c r="AY352" s="264" t="s">
        <v>177</v>
      </c>
    </row>
    <row r="353" s="15" customFormat="1">
      <c r="A353" s="15"/>
      <c r="B353" s="265"/>
      <c r="C353" s="266"/>
      <c r="D353" s="245" t="s">
        <v>186</v>
      </c>
      <c r="E353" s="267" t="s">
        <v>1</v>
      </c>
      <c r="F353" s="268" t="s">
        <v>190</v>
      </c>
      <c r="G353" s="266"/>
      <c r="H353" s="269">
        <v>60</v>
      </c>
      <c r="I353" s="270"/>
      <c r="J353" s="266"/>
      <c r="K353" s="266"/>
      <c r="L353" s="271"/>
      <c r="M353" s="272"/>
      <c r="N353" s="273"/>
      <c r="O353" s="273"/>
      <c r="P353" s="273"/>
      <c r="Q353" s="273"/>
      <c r="R353" s="273"/>
      <c r="S353" s="273"/>
      <c r="T353" s="27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5" t="s">
        <v>186</v>
      </c>
      <c r="AU353" s="275" t="s">
        <v>92</v>
      </c>
      <c r="AV353" s="15" t="s">
        <v>184</v>
      </c>
      <c r="AW353" s="15" t="s">
        <v>36</v>
      </c>
      <c r="AX353" s="15" t="s">
        <v>90</v>
      </c>
      <c r="AY353" s="275" t="s">
        <v>177</v>
      </c>
    </row>
    <row r="354" s="2" customFormat="1" ht="33" customHeight="1">
      <c r="A354" s="39"/>
      <c r="B354" s="40"/>
      <c r="C354" s="230" t="s">
        <v>395</v>
      </c>
      <c r="D354" s="230" t="s">
        <v>179</v>
      </c>
      <c r="E354" s="231" t="s">
        <v>396</v>
      </c>
      <c r="F354" s="232" t="s">
        <v>397</v>
      </c>
      <c r="G354" s="233" t="s">
        <v>398</v>
      </c>
      <c r="H354" s="234">
        <v>8.2599999999999998</v>
      </c>
      <c r="I354" s="235"/>
      <c r="J354" s="236">
        <f>ROUND(I354*H354,2)</f>
        <v>0</v>
      </c>
      <c r="K354" s="232" t="s">
        <v>183</v>
      </c>
      <c r="L354" s="45"/>
      <c r="M354" s="237" t="s">
        <v>1</v>
      </c>
      <c r="N354" s="238" t="s">
        <v>48</v>
      </c>
      <c r="O354" s="92"/>
      <c r="P354" s="239">
        <f>O354*H354</f>
        <v>0</v>
      </c>
      <c r="Q354" s="239">
        <v>0</v>
      </c>
      <c r="R354" s="239">
        <f>Q354*H354</f>
        <v>0</v>
      </c>
      <c r="S354" s="239">
        <v>0.012999999999999999</v>
      </c>
      <c r="T354" s="240">
        <f>S354*H354</f>
        <v>0.10737999999999999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184</v>
      </c>
      <c r="AT354" s="241" t="s">
        <v>179</v>
      </c>
      <c r="AU354" s="241" t="s">
        <v>92</v>
      </c>
      <c r="AY354" s="18" t="s">
        <v>177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90</v>
      </c>
      <c r="BK354" s="242">
        <f>ROUND(I354*H354,2)</f>
        <v>0</v>
      </c>
      <c r="BL354" s="18" t="s">
        <v>184</v>
      </c>
      <c r="BM354" s="241" t="s">
        <v>399</v>
      </c>
    </row>
    <row r="355" s="13" customFormat="1">
      <c r="A355" s="13"/>
      <c r="B355" s="243"/>
      <c r="C355" s="244"/>
      <c r="D355" s="245" t="s">
        <v>186</v>
      </c>
      <c r="E355" s="246" t="s">
        <v>1</v>
      </c>
      <c r="F355" s="247" t="s">
        <v>400</v>
      </c>
      <c r="G355" s="244"/>
      <c r="H355" s="246" t="s">
        <v>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186</v>
      </c>
      <c r="AU355" s="253" t="s">
        <v>92</v>
      </c>
      <c r="AV355" s="13" t="s">
        <v>90</v>
      </c>
      <c r="AW355" s="13" t="s">
        <v>36</v>
      </c>
      <c r="AX355" s="13" t="s">
        <v>83</v>
      </c>
      <c r="AY355" s="253" t="s">
        <v>177</v>
      </c>
    </row>
    <row r="356" s="13" customFormat="1">
      <c r="A356" s="13"/>
      <c r="B356" s="243"/>
      <c r="C356" s="244"/>
      <c r="D356" s="245" t="s">
        <v>186</v>
      </c>
      <c r="E356" s="246" t="s">
        <v>1</v>
      </c>
      <c r="F356" s="247" t="s">
        <v>380</v>
      </c>
      <c r="G356" s="244"/>
      <c r="H356" s="246" t="s">
        <v>1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186</v>
      </c>
      <c r="AU356" s="253" t="s">
        <v>92</v>
      </c>
      <c r="AV356" s="13" t="s">
        <v>90</v>
      </c>
      <c r="AW356" s="13" t="s">
        <v>36</v>
      </c>
      <c r="AX356" s="13" t="s">
        <v>83</v>
      </c>
      <c r="AY356" s="253" t="s">
        <v>177</v>
      </c>
    </row>
    <row r="357" s="14" customFormat="1">
      <c r="A357" s="14"/>
      <c r="B357" s="254"/>
      <c r="C357" s="255"/>
      <c r="D357" s="245" t="s">
        <v>186</v>
      </c>
      <c r="E357" s="256" t="s">
        <v>1</v>
      </c>
      <c r="F357" s="257" t="s">
        <v>401</v>
      </c>
      <c r="G357" s="255"/>
      <c r="H357" s="258">
        <v>8.2599999999999998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186</v>
      </c>
      <c r="AU357" s="264" t="s">
        <v>92</v>
      </c>
      <c r="AV357" s="14" t="s">
        <v>92</v>
      </c>
      <c r="AW357" s="14" t="s">
        <v>36</v>
      </c>
      <c r="AX357" s="14" t="s">
        <v>83</v>
      </c>
      <c r="AY357" s="264" t="s">
        <v>177</v>
      </c>
    </row>
    <row r="358" s="15" customFormat="1">
      <c r="A358" s="15"/>
      <c r="B358" s="265"/>
      <c r="C358" s="266"/>
      <c r="D358" s="245" t="s">
        <v>186</v>
      </c>
      <c r="E358" s="267" t="s">
        <v>1</v>
      </c>
      <c r="F358" s="268" t="s">
        <v>190</v>
      </c>
      <c r="G358" s="266"/>
      <c r="H358" s="269">
        <v>8.2599999999999998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5" t="s">
        <v>186</v>
      </c>
      <c r="AU358" s="275" t="s">
        <v>92</v>
      </c>
      <c r="AV358" s="15" t="s">
        <v>184</v>
      </c>
      <c r="AW358" s="15" t="s">
        <v>36</v>
      </c>
      <c r="AX358" s="15" t="s">
        <v>90</v>
      </c>
      <c r="AY358" s="275" t="s">
        <v>177</v>
      </c>
    </row>
    <row r="359" s="2" customFormat="1" ht="33" customHeight="1">
      <c r="A359" s="39"/>
      <c r="B359" s="40"/>
      <c r="C359" s="230" t="s">
        <v>402</v>
      </c>
      <c r="D359" s="230" t="s">
        <v>179</v>
      </c>
      <c r="E359" s="231" t="s">
        <v>403</v>
      </c>
      <c r="F359" s="232" t="s">
        <v>404</v>
      </c>
      <c r="G359" s="233" t="s">
        <v>398</v>
      </c>
      <c r="H359" s="234">
        <v>6.4100000000000001</v>
      </c>
      <c r="I359" s="235"/>
      <c r="J359" s="236">
        <f>ROUND(I359*H359,2)</f>
        <v>0</v>
      </c>
      <c r="K359" s="232" t="s">
        <v>183</v>
      </c>
      <c r="L359" s="45"/>
      <c r="M359" s="237" t="s">
        <v>1</v>
      </c>
      <c r="N359" s="238" t="s">
        <v>48</v>
      </c>
      <c r="O359" s="92"/>
      <c r="P359" s="239">
        <f>O359*H359</f>
        <v>0</v>
      </c>
      <c r="Q359" s="239">
        <v>0</v>
      </c>
      <c r="R359" s="239">
        <f>Q359*H359</f>
        <v>0</v>
      </c>
      <c r="S359" s="239">
        <v>0.019</v>
      </c>
      <c r="T359" s="240">
        <f>S359*H359</f>
        <v>0.12179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184</v>
      </c>
      <c r="AT359" s="241" t="s">
        <v>179</v>
      </c>
      <c r="AU359" s="241" t="s">
        <v>92</v>
      </c>
      <c r="AY359" s="18" t="s">
        <v>177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90</v>
      </c>
      <c r="BK359" s="242">
        <f>ROUND(I359*H359,2)</f>
        <v>0</v>
      </c>
      <c r="BL359" s="18" t="s">
        <v>184</v>
      </c>
      <c r="BM359" s="241" t="s">
        <v>405</v>
      </c>
    </row>
    <row r="360" s="13" customFormat="1">
      <c r="A360" s="13"/>
      <c r="B360" s="243"/>
      <c r="C360" s="244"/>
      <c r="D360" s="245" t="s">
        <v>186</v>
      </c>
      <c r="E360" s="246" t="s">
        <v>1</v>
      </c>
      <c r="F360" s="247" t="s">
        <v>400</v>
      </c>
      <c r="G360" s="244"/>
      <c r="H360" s="246" t="s">
        <v>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186</v>
      </c>
      <c r="AU360" s="253" t="s">
        <v>92</v>
      </c>
      <c r="AV360" s="13" t="s">
        <v>90</v>
      </c>
      <c r="AW360" s="13" t="s">
        <v>36</v>
      </c>
      <c r="AX360" s="13" t="s">
        <v>83</v>
      </c>
      <c r="AY360" s="253" t="s">
        <v>177</v>
      </c>
    </row>
    <row r="361" s="13" customFormat="1">
      <c r="A361" s="13"/>
      <c r="B361" s="243"/>
      <c r="C361" s="244"/>
      <c r="D361" s="245" t="s">
        <v>186</v>
      </c>
      <c r="E361" s="246" t="s">
        <v>1</v>
      </c>
      <c r="F361" s="247" t="s">
        <v>205</v>
      </c>
      <c r="G361" s="244"/>
      <c r="H361" s="246" t="s">
        <v>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186</v>
      </c>
      <c r="AU361" s="253" t="s">
        <v>92</v>
      </c>
      <c r="AV361" s="13" t="s">
        <v>90</v>
      </c>
      <c r="AW361" s="13" t="s">
        <v>36</v>
      </c>
      <c r="AX361" s="13" t="s">
        <v>83</v>
      </c>
      <c r="AY361" s="253" t="s">
        <v>177</v>
      </c>
    </row>
    <row r="362" s="13" customFormat="1">
      <c r="A362" s="13"/>
      <c r="B362" s="243"/>
      <c r="C362" s="244"/>
      <c r="D362" s="245" t="s">
        <v>186</v>
      </c>
      <c r="E362" s="246" t="s">
        <v>1</v>
      </c>
      <c r="F362" s="247" t="s">
        <v>406</v>
      </c>
      <c r="G362" s="244"/>
      <c r="H362" s="246" t="s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186</v>
      </c>
      <c r="AU362" s="253" t="s">
        <v>92</v>
      </c>
      <c r="AV362" s="13" t="s">
        <v>90</v>
      </c>
      <c r="AW362" s="13" t="s">
        <v>36</v>
      </c>
      <c r="AX362" s="13" t="s">
        <v>83</v>
      </c>
      <c r="AY362" s="253" t="s">
        <v>177</v>
      </c>
    </row>
    <row r="363" s="14" customFormat="1">
      <c r="A363" s="14"/>
      <c r="B363" s="254"/>
      <c r="C363" s="255"/>
      <c r="D363" s="245" t="s">
        <v>186</v>
      </c>
      <c r="E363" s="256" t="s">
        <v>1</v>
      </c>
      <c r="F363" s="257" t="s">
        <v>407</v>
      </c>
      <c r="G363" s="255"/>
      <c r="H363" s="258">
        <v>6.4100000000000001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186</v>
      </c>
      <c r="AU363" s="264" t="s">
        <v>92</v>
      </c>
      <c r="AV363" s="14" t="s">
        <v>92</v>
      </c>
      <c r="AW363" s="14" t="s">
        <v>36</v>
      </c>
      <c r="AX363" s="14" t="s">
        <v>83</v>
      </c>
      <c r="AY363" s="264" t="s">
        <v>177</v>
      </c>
    </row>
    <row r="364" s="15" customFormat="1">
      <c r="A364" s="15"/>
      <c r="B364" s="265"/>
      <c r="C364" s="266"/>
      <c r="D364" s="245" t="s">
        <v>186</v>
      </c>
      <c r="E364" s="267" t="s">
        <v>1</v>
      </c>
      <c r="F364" s="268" t="s">
        <v>190</v>
      </c>
      <c r="G364" s="266"/>
      <c r="H364" s="269">
        <v>6.4100000000000001</v>
      </c>
      <c r="I364" s="270"/>
      <c r="J364" s="266"/>
      <c r="K364" s="266"/>
      <c r="L364" s="271"/>
      <c r="M364" s="272"/>
      <c r="N364" s="273"/>
      <c r="O364" s="273"/>
      <c r="P364" s="273"/>
      <c r="Q364" s="273"/>
      <c r="R364" s="273"/>
      <c r="S364" s="273"/>
      <c r="T364" s="27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5" t="s">
        <v>186</v>
      </c>
      <c r="AU364" s="275" t="s">
        <v>92</v>
      </c>
      <c r="AV364" s="15" t="s">
        <v>184</v>
      </c>
      <c r="AW364" s="15" t="s">
        <v>36</v>
      </c>
      <c r="AX364" s="15" t="s">
        <v>90</v>
      </c>
      <c r="AY364" s="275" t="s">
        <v>177</v>
      </c>
    </row>
    <row r="365" s="2" customFormat="1" ht="33" customHeight="1">
      <c r="A365" s="39"/>
      <c r="B365" s="40"/>
      <c r="C365" s="230" t="s">
        <v>408</v>
      </c>
      <c r="D365" s="230" t="s">
        <v>179</v>
      </c>
      <c r="E365" s="231" t="s">
        <v>409</v>
      </c>
      <c r="F365" s="232" t="s">
        <v>410</v>
      </c>
      <c r="G365" s="233" t="s">
        <v>398</v>
      </c>
      <c r="H365" s="234">
        <v>6.29</v>
      </c>
      <c r="I365" s="235"/>
      <c r="J365" s="236">
        <f>ROUND(I365*H365,2)</f>
        <v>0</v>
      </c>
      <c r="K365" s="232" t="s">
        <v>183</v>
      </c>
      <c r="L365" s="45"/>
      <c r="M365" s="237" t="s">
        <v>1</v>
      </c>
      <c r="N365" s="238" t="s">
        <v>48</v>
      </c>
      <c r="O365" s="92"/>
      <c r="P365" s="239">
        <f>O365*H365</f>
        <v>0</v>
      </c>
      <c r="Q365" s="239">
        <v>0</v>
      </c>
      <c r="R365" s="239">
        <f>Q365*H365</f>
        <v>0</v>
      </c>
      <c r="S365" s="239">
        <v>0.025999999999999999</v>
      </c>
      <c r="T365" s="240">
        <f>S365*H365</f>
        <v>0.16353999999999999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184</v>
      </c>
      <c r="AT365" s="241" t="s">
        <v>179</v>
      </c>
      <c r="AU365" s="241" t="s">
        <v>92</v>
      </c>
      <c r="AY365" s="18" t="s">
        <v>177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90</v>
      </c>
      <c r="BK365" s="242">
        <f>ROUND(I365*H365,2)</f>
        <v>0</v>
      </c>
      <c r="BL365" s="18" t="s">
        <v>184</v>
      </c>
      <c r="BM365" s="241" t="s">
        <v>411</v>
      </c>
    </row>
    <row r="366" s="13" customFormat="1">
      <c r="A366" s="13"/>
      <c r="B366" s="243"/>
      <c r="C366" s="244"/>
      <c r="D366" s="245" t="s">
        <v>186</v>
      </c>
      <c r="E366" s="246" t="s">
        <v>1</v>
      </c>
      <c r="F366" s="247" t="s">
        <v>400</v>
      </c>
      <c r="G366" s="244"/>
      <c r="H366" s="246" t="s">
        <v>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186</v>
      </c>
      <c r="AU366" s="253" t="s">
        <v>92</v>
      </c>
      <c r="AV366" s="13" t="s">
        <v>90</v>
      </c>
      <c r="AW366" s="13" t="s">
        <v>36</v>
      </c>
      <c r="AX366" s="13" t="s">
        <v>83</v>
      </c>
      <c r="AY366" s="253" t="s">
        <v>177</v>
      </c>
    </row>
    <row r="367" s="13" customFormat="1">
      <c r="A367" s="13"/>
      <c r="B367" s="243"/>
      <c r="C367" s="244"/>
      <c r="D367" s="245" t="s">
        <v>186</v>
      </c>
      <c r="E367" s="246" t="s">
        <v>1</v>
      </c>
      <c r="F367" s="247" t="s">
        <v>203</v>
      </c>
      <c r="G367" s="244"/>
      <c r="H367" s="246" t="s">
        <v>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186</v>
      </c>
      <c r="AU367" s="253" t="s">
        <v>92</v>
      </c>
      <c r="AV367" s="13" t="s">
        <v>90</v>
      </c>
      <c r="AW367" s="13" t="s">
        <v>36</v>
      </c>
      <c r="AX367" s="13" t="s">
        <v>83</v>
      </c>
      <c r="AY367" s="253" t="s">
        <v>177</v>
      </c>
    </row>
    <row r="368" s="13" customFormat="1">
      <c r="A368" s="13"/>
      <c r="B368" s="243"/>
      <c r="C368" s="244"/>
      <c r="D368" s="245" t="s">
        <v>186</v>
      </c>
      <c r="E368" s="246" t="s">
        <v>1</v>
      </c>
      <c r="F368" s="247" t="s">
        <v>406</v>
      </c>
      <c r="G368" s="244"/>
      <c r="H368" s="246" t="s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3" t="s">
        <v>186</v>
      </c>
      <c r="AU368" s="253" t="s">
        <v>92</v>
      </c>
      <c r="AV368" s="13" t="s">
        <v>90</v>
      </c>
      <c r="AW368" s="13" t="s">
        <v>36</v>
      </c>
      <c r="AX368" s="13" t="s">
        <v>83</v>
      </c>
      <c r="AY368" s="253" t="s">
        <v>177</v>
      </c>
    </row>
    <row r="369" s="14" customFormat="1">
      <c r="A369" s="14"/>
      <c r="B369" s="254"/>
      <c r="C369" s="255"/>
      <c r="D369" s="245" t="s">
        <v>186</v>
      </c>
      <c r="E369" s="256" t="s">
        <v>1</v>
      </c>
      <c r="F369" s="257" t="s">
        <v>412</v>
      </c>
      <c r="G369" s="255"/>
      <c r="H369" s="258">
        <v>6.29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186</v>
      </c>
      <c r="AU369" s="264" t="s">
        <v>92</v>
      </c>
      <c r="AV369" s="14" t="s">
        <v>92</v>
      </c>
      <c r="AW369" s="14" t="s">
        <v>36</v>
      </c>
      <c r="AX369" s="14" t="s">
        <v>83</v>
      </c>
      <c r="AY369" s="264" t="s">
        <v>177</v>
      </c>
    </row>
    <row r="370" s="15" customFormat="1">
      <c r="A370" s="15"/>
      <c r="B370" s="265"/>
      <c r="C370" s="266"/>
      <c r="D370" s="245" t="s">
        <v>186</v>
      </c>
      <c r="E370" s="267" t="s">
        <v>1</v>
      </c>
      <c r="F370" s="268" t="s">
        <v>190</v>
      </c>
      <c r="G370" s="266"/>
      <c r="H370" s="269">
        <v>6.29</v>
      </c>
      <c r="I370" s="270"/>
      <c r="J370" s="266"/>
      <c r="K370" s="266"/>
      <c r="L370" s="271"/>
      <c r="M370" s="272"/>
      <c r="N370" s="273"/>
      <c r="O370" s="273"/>
      <c r="P370" s="273"/>
      <c r="Q370" s="273"/>
      <c r="R370" s="273"/>
      <c r="S370" s="273"/>
      <c r="T370" s="27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5" t="s">
        <v>186</v>
      </c>
      <c r="AU370" s="275" t="s">
        <v>92</v>
      </c>
      <c r="AV370" s="15" t="s">
        <v>184</v>
      </c>
      <c r="AW370" s="15" t="s">
        <v>36</v>
      </c>
      <c r="AX370" s="15" t="s">
        <v>90</v>
      </c>
      <c r="AY370" s="275" t="s">
        <v>177</v>
      </c>
    </row>
    <row r="371" s="2" customFormat="1" ht="24.15" customHeight="1">
      <c r="A371" s="39"/>
      <c r="B371" s="40"/>
      <c r="C371" s="230" t="s">
        <v>413</v>
      </c>
      <c r="D371" s="230" t="s">
        <v>179</v>
      </c>
      <c r="E371" s="231" t="s">
        <v>414</v>
      </c>
      <c r="F371" s="232" t="s">
        <v>415</v>
      </c>
      <c r="G371" s="233" t="s">
        <v>398</v>
      </c>
      <c r="H371" s="234">
        <v>12</v>
      </c>
      <c r="I371" s="235"/>
      <c r="J371" s="236">
        <f>ROUND(I371*H371,2)</f>
        <v>0</v>
      </c>
      <c r="K371" s="232" t="s">
        <v>183</v>
      </c>
      <c r="L371" s="45"/>
      <c r="M371" s="237" t="s">
        <v>1</v>
      </c>
      <c r="N371" s="238" t="s">
        <v>48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0.105</v>
      </c>
      <c r="T371" s="240">
        <f>S371*H371</f>
        <v>1.26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184</v>
      </c>
      <c r="AT371" s="241" t="s">
        <v>179</v>
      </c>
      <c r="AU371" s="241" t="s">
        <v>92</v>
      </c>
      <c r="AY371" s="18" t="s">
        <v>177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90</v>
      </c>
      <c r="BK371" s="242">
        <f>ROUND(I371*H371,2)</f>
        <v>0</v>
      </c>
      <c r="BL371" s="18" t="s">
        <v>184</v>
      </c>
      <c r="BM371" s="241" t="s">
        <v>416</v>
      </c>
    </row>
    <row r="372" s="13" customFormat="1">
      <c r="A372" s="13"/>
      <c r="B372" s="243"/>
      <c r="C372" s="244"/>
      <c r="D372" s="245" t="s">
        <v>186</v>
      </c>
      <c r="E372" s="246" t="s">
        <v>1</v>
      </c>
      <c r="F372" s="247" t="s">
        <v>417</v>
      </c>
      <c r="G372" s="244"/>
      <c r="H372" s="246" t="s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186</v>
      </c>
      <c r="AU372" s="253" t="s">
        <v>92</v>
      </c>
      <c r="AV372" s="13" t="s">
        <v>90</v>
      </c>
      <c r="AW372" s="13" t="s">
        <v>36</v>
      </c>
      <c r="AX372" s="13" t="s">
        <v>83</v>
      </c>
      <c r="AY372" s="253" t="s">
        <v>177</v>
      </c>
    </row>
    <row r="373" s="13" customFormat="1">
      <c r="A373" s="13"/>
      <c r="B373" s="243"/>
      <c r="C373" s="244"/>
      <c r="D373" s="245" t="s">
        <v>186</v>
      </c>
      <c r="E373" s="246" t="s">
        <v>1</v>
      </c>
      <c r="F373" s="247" t="s">
        <v>203</v>
      </c>
      <c r="G373" s="244"/>
      <c r="H373" s="246" t="s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186</v>
      </c>
      <c r="AU373" s="253" t="s">
        <v>92</v>
      </c>
      <c r="AV373" s="13" t="s">
        <v>90</v>
      </c>
      <c r="AW373" s="13" t="s">
        <v>36</v>
      </c>
      <c r="AX373" s="13" t="s">
        <v>83</v>
      </c>
      <c r="AY373" s="253" t="s">
        <v>177</v>
      </c>
    </row>
    <row r="374" s="13" customFormat="1">
      <c r="A374" s="13"/>
      <c r="B374" s="243"/>
      <c r="C374" s="244"/>
      <c r="D374" s="245" t="s">
        <v>186</v>
      </c>
      <c r="E374" s="246" t="s">
        <v>1</v>
      </c>
      <c r="F374" s="247" t="s">
        <v>418</v>
      </c>
      <c r="G374" s="244"/>
      <c r="H374" s="246" t="s">
        <v>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186</v>
      </c>
      <c r="AU374" s="253" t="s">
        <v>92</v>
      </c>
      <c r="AV374" s="13" t="s">
        <v>90</v>
      </c>
      <c r="AW374" s="13" t="s">
        <v>36</v>
      </c>
      <c r="AX374" s="13" t="s">
        <v>83</v>
      </c>
      <c r="AY374" s="253" t="s">
        <v>177</v>
      </c>
    </row>
    <row r="375" s="14" customFormat="1">
      <c r="A375" s="14"/>
      <c r="B375" s="254"/>
      <c r="C375" s="255"/>
      <c r="D375" s="245" t="s">
        <v>186</v>
      </c>
      <c r="E375" s="256" t="s">
        <v>1</v>
      </c>
      <c r="F375" s="257" t="s">
        <v>419</v>
      </c>
      <c r="G375" s="255"/>
      <c r="H375" s="258">
        <v>3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186</v>
      </c>
      <c r="AU375" s="264" t="s">
        <v>92</v>
      </c>
      <c r="AV375" s="14" t="s">
        <v>92</v>
      </c>
      <c r="AW375" s="14" t="s">
        <v>36</v>
      </c>
      <c r="AX375" s="14" t="s">
        <v>83</v>
      </c>
      <c r="AY375" s="264" t="s">
        <v>177</v>
      </c>
    </row>
    <row r="376" s="13" customFormat="1">
      <c r="A376" s="13"/>
      <c r="B376" s="243"/>
      <c r="C376" s="244"/>
      <c r="D376" s="245" t="s">
        <v>186</v>
      </c>
      <c r="E376" s="246" t="s">
        <v>1</v>
      </c>
      <c r="F376" s="247" t="s">
        <v>420</v>
      </c>
      <c r="G376" s="244"/>
      <c r="H376" s="246" t="s">
        <v>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186</v>
      </c>
      <c r="AU376" s="253" t="s">
        <v>92</v>
      </c>
      <c r="AV376" s="13" t="s">
        <v>90</v>
      </c>
      <c r="AW376" s="13" t="s">
        <v>36</v>
      </c>
      <c r="AX376" s="13" t="s">
        <v>83</v>
      </c>
      <c r="AY376" s="253" t="s">
        <v>177</v>
      </c>
    </row>
    <row r="377" s="14" customFormat="1">
      <c r="A377" s="14"/>
      <c r="B377" s="254"/>
      <c r="C377" s="255"/>
      <c r="D377" s="245" t="s">
        <v>186</v>
      </c>
      <c r="E377" s="256" t="s">
        <v>1</v>
      </c>
      <c r="F377" s="257" t="s">
        <v>419</v>
      </c>
      <c r="G377" s="255"/>
      <c r="H377" s="258">
        <v>3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4" t="s">
        <v>186</v>
      </c>
      <c r="AU377" s="264" t="s">
        <v>92</v>
      </c>
      <c r="AV377" s="14" t="s">
        <v>92</v>
      </c>
      <c r="AW377" s="14" t="s">
        <v>36</v>
      </c>
      <c r="AX377" s="14" t="s">
        <v>83</v>
      </c>
      <c r="AY377" s="264" t="s">
        <v>177</v>
      </c>
    </row>
    <row r="378" s="13" customFormat="1">
      <c r="A378" s="13"/>
      <c r="B378" s="243"/>
      <c r="C378" s="244"/>
      <c r="D378" s="245" t="s">
        <v>186</v>
      </c>
      <c r="E378" s="246" t="s">
        <v>1</v>
      </c>
      <c r="F378" s="247" t="s">
        <v>421</v>
      </c>
      <c r="G378" s="244"/>
      <c r="H378" s="246" t="s">
        <v>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186</v>
      </c>
      <c r="AU378" s="253" t="s">
        <v>92</v>
      </c>
      <c r="AV378" s="13" t="s">
        <v>90</v>
      </c>
      <c r="AW378" s="13" t="s">
        <v>36</v>
      </c>
      <c r="AX378" s="13" t="s">
        <v>83</v>
      </c>
      <c r="AY378" s="253" t="s">
        <v>177</v>
      </c>
    </row>
    <row r="379" s="14" customFormat="1">
      <c r="A379" s="14"/>
      <c r="B379" s="254"/>
      <c r="C379" s="255"/>
      <c r="D379" s="245" t="s">
        <v>186</v>
      </c>
      <c r="E379" s="256" t="s">
        <v>1</v>
      </c>
      <c r="F379" s="257" t="s">
        <v>419</v>
      </c>
      <c r="G379" s="255"/>
      <c r="H379" s="258">
        <v>3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186</v>
      </c>
      <c r="AU379" s="264" t="s">
        <v>92</v>
      </c>
      <c r="AV379" s="14" t="s">
        <v>92</v>
      </c>
      <c r="AW379" s="14" t="s">
        <v>36</v>
      </c>
      <c r="AX379" s="14" t="s">
        <v>83</v>
      </c>
      <c r="AY379" s="264" t="s">
        <v>177</v>
      </c>
    </row>
    <row r="380" s="13" customFormat="1">
      <c r="A380" s="13"/>
      <c r="B380" s="243"/>
      <c r="C380" s="244"/>
      <c r="D380" s="245" t="s">
        <v>186</v>
      </c>
      <c r="E380" s="246" t="s">
        <v>1</v>
      </c>
      <c r="F380" s="247" t="s">
        <v>205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186</v>
      </c>
      <c r="AU380" s="253" t="s">
        <v>92</v>
      </c>
      <c r="AV380" s="13" t="s">
        <v>90</v>
      </c>
      <c r="AW380" s="13" t="s">
        <v>36</v>
      </c>
      <c r="AX380" s="13" t="s">
        <v>83</v>
      </c>
      <c r="AY380" s="253" t="s">
        <v>177</v>
      </c>
    </row>
    <row r="381" s="13" customFormat="1">
      <c r="A381" s="13"/>
      <c r="B381" s="243"/>
      <c r="C381" s="244"/>
      <c r="D381" s="245" t="s">
        <v>186</v>
      </c>
      <c r="E381" s="246" t="s">
        <v>1</v>
      </c>
      <c r="F381" s="247" t="s">
        <v>420</v>
      </c>
      <c r="G381" s="244"/>
      <c r="H381" s="246" t="s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186</v>
      </c>
      <c r="AU381" s="253" t="s">
        <v>92</v>
      </c>
      <c r="AV381" s="13" t="s">
        <v>90</v>
      </c>
      <c r="AW381" s="13" t="s">
        <v>36</v>
      </c>
      <c r="AX381" s="13" t="s">
        <v>83</v>
      </c>
      <c r="AY381" s="253" t="s">
        <v>177</v>
      </c>
    </row>
    <row r="382" s="14" customFormat="1">
      <c r="A382" s="14"/>
      <c r="B382" s="254"/>
      <c r="C382" s="255"/>
      <c r="D382" s="245" t="s">
        <v>186</v>
      </c>
      <c r="E382" s="256" t="s">
        <v>1</v>
      </c>
      <c r="F382" s="257" t="s">
        <v>419</v>
      </c>
      <c r="G382" s="255"/>
      <c r="H382" s="258">
        <v>3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186</v>
      </c>
      <c r="AU382" s="264" t="s">
        <v>92</v>
      </c>
      <c r="AV382" s="14" t="s">
        <v>92</v>
      </c>
      <c r="AW382" s="14" t="s">
        <v>36</v>
      </c>
      <c r="AX382" s="14" t="s">
        <v>83</v>
      </c>
      <c r="AY382" s="264" t="s">
        <v>177</v>
      </c>
    </row>
    <row r="383" s="15" customFormat="1">
      <c r="A383" s="15"/>
      <c r="B383" s="265"/>
      <c r="C383" s="266"/>
      <c r="D383" s="245" t="s">
        <v>186</v>
      </c>
      <c r="E383" s="267" t="s">
        <v>1</v>
      </c>
      <c r="F383" s="268" t="s">
        <v>190</v>
      </c>
      <c r="G383" s="266"/>
      <c r="H383" s="269">
        <v>12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5" t="s">
        <v>186</v>
      </c>
      <c r="AU383" s="275" t="s">
        <v>92</v>
      </c>
      <c r="AV383" s="15" t="s">
        <v>184</v>
      </c>
      <c r="AW383" s="15" t="s">
        <v>36</v>
      </c>
      <c r="AX383" s="15" t="s">
        <v>90</v>
      </c>
      <c r="AY383" s="275" t="s">
        <v>177</v>
      </c>
    </row>
    <row r="384" s="2" customFormat="1" ht="24.15" customHeight="1">
      <c r="A384" s="39"/>
      <c r="B384" s="40"/>
      <c r="C384" s="230" t="s">
        <v>422</v>
      </c>
      <c r="D384" s="230" t="s">
        <v>179</v>
      </c>
      <c r="E384" s="231" t="s">
        <v>423</v>
      </c>
      <c r="F384" s="232" t="s">
        <v>424</v>
      </c>
      <c r="G384" s="233" t="s">
        <v>398</v>
      </c>
      <c r="H384" s="234">
        <v>3</v>
      </c>
      <c r="I384" s="235"/>
      <c r="J384" s="236">
        <f>ROUND(I384*H384,2)</f>
        <v>0</v>
      </c>
      <c r="K384" s="232" t="s">
        <v>183</v>
      </c>
      <c r="L384" s="45"/>
      <c r="M384" s="237" t="s">
        <v>1</v>
      </c>
      <c r="N384" s="238" t="s">
        <v>48</v>
      </c>
      <c r="O384" s="92"/>
      <c r="P384" s="239">
        <f>O384*H384</f>
        <v>0</v>
      </c>
      <c r="Q384" s="239">
        <v>0</v>
      </c>
      <c r="R384" s="239">
        <f>Q384*H384</f>
        <v>0</v>
      </c>
      <c r="S384" s="239">
        <v>0.090999999999999998</v>
      </c>
      <c r="T384" s="240">
        <f>S384*H384</f>
        <v>0.27300000000000002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184</v>
      </c>
      <c r="AT384" s="241" t="s">
        <v>179</v>
      </c>
      <c r="AU384" s="241" t="s">
        <v>92</v>
      </c>
      <c r="AY384" s="18" t="s">
        <v>177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90</v>
      </c>
      <c r="BK384" s="242">
        <f>ROUND(I384*H384,2)</f>
        <v>0</v>
      </c>
      <c r="BL384" s="18" t="s">
        <v>184</v>
      </c>
      <c r="BM384" s="241" t="s">
        <v>425</v>
      </c>
    </row>
    <row r="385" s="13" customFormat="1">
      <c r="A385" s="13"/>
      <c r="B385" s="243"/>
      <c r="C385" s="244"/>
      <c r="D385" s="245" t="s">
        <v>186</v>
      </c>
      <c r="E385" s="246" t="s">
        <v>1</v>
      </c>
      <c r="F385" s="247" t="s">
        <v>417</v>
      </c>
      <c r="G385" s="244"/>
      <c r="H385" s="246" t="s">
        <v>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186</v>
      </c>
      <c r="AU385" s="253" t="s">
        <v>92</v>
      </c>
      <c r="AV385" s="13" t="s">
        <v>90</v>
      </c>
      <c r="AW385" s="13" t="s">
        <v>36</v>
      </c>
      <c r="AX385" s="13" t="s">
        <v>83</v>
      </c>
      <c r="AY385" s="253" t="s">
        <v>177</v>
      </c>
    </row>
    <row r="386" s="13" customFormat="1">
      <c r="A386" s="13"/>
      <c r="B386" s="243"/>
      <c r="C386" s="244"/>
      <c r="D386" s="245" t="s">
        <v>186</v>
      </c>
      <c r="E386" s="246" t="s">
        <v>1</v>
      </c>
      <c r="F386" s="247" t="s">
        <v>205</v>
      </c>
      <c r="G386" s="244"/>
      <c r="H386" s="246" t="s">
        <v>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186</v>
      </c>
      <c r="AU386" s="253" t="s">
        <v>92</v>
      </c>
      <c r="AV386" s="13" t="s">
        <v>90</v>
      </c>
      <c r="AW386" s="13" t="s">
        <v>36</v>
      </c>
      <c r="AX386" s="13" t="s">
        <v>83</v>
      </c>
      <c r="AY386" s="253" t="s">
        <v>177</v>
      </c>
    </row>
    <row r="387" s="13" customFormat="1">
      <c r="A387" s="13"/>
      <c r="B387" s="243"/>
      <c r="C387" s="244"/>
      <c r="D387" s="245" t="s">
        <v>186</v>
      </c>
      <c r="E387" s="246" t="s">
        <v>1</v>
      </c>
      <c r="F387" s="247" t="s">
        <v>426</v>
      </c>
      <c r="G387" s="244"/>
      <c r="H387" s="246" t="s">
        <v>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186</v>
      </c>
      <c r="AU387" s="253" t="s">
        <v>92</v>
      </c>
      <c r="AV387" s="13" t="s">
        <v>90</v>
      </c>
      <c r="AW387" s="13" t="s">
        <v>36</v>
      </c>
      <c r="AX387" s="13" t="s">
        <v>83</v>
      </c>
      <c r="AY387" s="253" t="s">
        <v>177</v>
      </c>
    </row>
    <row r="388" s="14" customFormat="1">
      <c r="A388" s="14"/>
      <c r="B388" s="254"/>
      <c r="C388" s="255"/>
      <c r="D388" s="245" t="s">
        <v>186</v>
      </c>
      <c r="E388" s="256" t="s">
        <v>1</v>
      </c>
      <c r="F388" s="257" t="s">
        <v>419</v>
      </c>
      <c r="G388" s="255"/>
      <c r="H388" s="258">
        <v>3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4" t="s">
        <v>186</v>
      </c>
      <c r="AU388" s="264" t="s">
        <v>92</v>
      </c>
      <c r="AV388" s="14" t="s">
        <v>92</v>
      </c>
      <c r="AW388" s="14" t="s">
        <v>36</v>
      </c>
      <c r="AX388" s="14" t="s">
        <v>83</v>
      </c>
      <c r="AY388" s="264" t="s">
        <v>177</v>
      </c>
    </row>
    <row r="389" s="15" customFormat="1">
      <c r="A389" s="15"/>
      <c r="B389" s="265"/>
      <c r="C389" s="266"/>
      <c r="D389" s="245" t="s">
        <v>186</v>
      </c>
      <c r="E389" s="267" t="s">
        <v>1</v>
      </c>
      <c r="F389" s="268" t="s">
        <v>190</v>
      </c>
      <c r="G389" s="266"/>
      <c r="H389" s="269">
        <v>3</v>
      </c>
      <c r="I389" s="270"/>
      <c r="J389" s="266"/>
      <c r="K389" s="266"/>
      <c r="L389" s="271"/>
      <c r="M389" s="272"/>
      <c r="N389" s="273"/>
      <c r="O389" s="273"/>
      <c r="P389" s="273"/>
      <c r="Q389" s="273"/>
      <c r="R389" s="273"/>
      <c r="S389" s="273"/>
      <c r="T389" s="27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5" t="s">
        <v>186</v>
      </c>
      <c r="AU389" s="275" t="s">
        <v>92</v>
      </c>
      <c r="AV389" s="15" t="s">
        <v>184</v>
      </c>
      <c r="AW389" s="15" t="s">
        <v>36</v>
      </c>
      <c r="AX389" s="15" t="s">
        <v>90</v>
      </c>
      <c r="AY389" s="275" t="s">
        <v>177</v>
      </c>
    </row>
    <row r="390" s="2" customFormat="1" ht="24.15" customHeight="1">
      <c r="A390" s="39"/>
      <c r="B390" s="40"/>
      <c r="C390" s="230" t="s">
        <v>427</v>
      </c>
      <c r="D390" s="230" t="s">
        <v>179</v>
      </c>
      <c r="E390" s="231" t="s">
        <v>428</v>
      </c>
      <c r="F390" s="232" t="s">
        <v>429</v>
      </c>
      <c r="G390" s="233" t="s">
        <v>398</v>
      </c>
      <c r="H390" s="234">
        <v>19.190000000000001</v>
      </c>
      <c r="I390" s="235"/>
      <c r="J390" s="236">
        <f>ROUND(I390*H390,2)</f>
        <v>0</v>
      </c>
      <c r="K390" s="232" t="s">
        <v>183</v>
      </c>
      <c r="L390" s="45"/>
      <c r="M390" s="237" t="s">
        <v>1</v>
      </c>
      <c r="N390" s="238" t="s">
        <v>48</v>
      </c>
      <c r="O390" s="92"/>
      <c r="P390" s="239">
        <f>O390*H390</f>
        <v>0</v>
      </c>
      <c r="Q390" s="239">
        <v>0</v>
      </c>
      <c r="R390" s="239">
        <f>Q390*H390</f>
        <v>0</v>
      </c>
      <c r="S390" s="239">
        <v>0.13100000000000001</v>
      </c>
      <c r="T390" s="240">
        <f>S390*H390</f>
        <v>2.5138900000000004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184</v>
      </c>
      <c r="AT390" s="241" t="s">
        <v>179</v>
      </c>
      <c r="AU390" s="241" t="s">
        <v>92</v>
      </c>
      <c r="AY390" s="18" t="s">
        <v>177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90</v>
      </c>
      <c r="BK390" s="242">
        <f>ROUND(I390*H390,2)</f>
        <v>0</v>
      </c>
      <c r="BL390" s="18" t="s">
        <v>184</v>
      </c>
      <c r="BM390" s="241" t="s">
        <v>430</v>
      </c>
    </row>
    <row r="391" s="13" customFormat="1">
      <c r="A391" s="13"/>
      <c r="B391" s="243"/>
      <c r="C391" s="244"/>
      <c r="D391" s="245" t="s">
        <v>186</v>
      </c>
      <c r="E391" s="246" t="s">
        <v>1</v>
      </c>
      <c r="F391" s="247" t="s">
        <v>417</v>
      </c>
      <c r="G391" s="244"/>
      <c r="H391" s="246" t="s">
        <v>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186</v>
      </c>
      <c r="AU391" s="253" t="s">
        <v>92</v>
      </c>
      <c r="AV391" s="13" t="s">
        <v>90</v>
      </c>
      <c r="AW391" s="13" t="s">
        <v>36</v>
      </c>
      <c r="AX391" s="13" t="s">
        <v>83</v>
      </c>
      <c r="AY391" s="253" t="s">
        <v>177</v>
      </c>
    </row>
    <row r="392" s="13" customFormat="1">
      <c r="A392" s="13"/>
      <c r="B392" s="243"/>
      <c r="C392" s="244"/>
      <c r="D392" s="245" t="s">
        <v>186</v>
      </c>
      <c r="E392" s="246" t="s">
        <v>1</v>
      </c>
      <c r="F392" s="247" t="s">
        <v>203</v>
      </c>
      <c r="G392" s="244"/>
      <c r="H392" s="246" t="s">
        <v>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186</v>
      </c>
      <c r="AU392" s="253" t="s">
        <v>92</v>
      </c>
      <c r="AV392" s="13" t="s">
        <v>90</v>
      </c>
      <c r="AW392" s="13" t="s">
        <v>36</v>
      </c>
      <c r="AX392" s="13" t="s">
        <v>83</v>
      </c>
      <c r="AY392" s="253" t="s">
        <v>177</v>
      </c>
    </row>
    <row r="393" s="13" customFormat="1">
      <c r="A393" s="13"/>
      <c r="B393" s="243"/>
      <c r="C393" s="244"/>
      <c r="D393" s="245" t="s">
        <v>186</v>
      </c>
      <c r="E393" s="246" t="s">
        <v>1</v>
      </c>
      <c r="F393" s="247" t="s">
        <v>431</v>
      </c>
      <c r="G393" s="244"/>
      <c r="H393" s="246" t="s">
        <v>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186</v>
      </c>
      <c r="AU393" s="253" t="s">
        <v>92</v>
      </c>
      <c r="AV393" s="13" t="s">
        <v>90</v>
      </c>
      <c r="AW393" s="13" t="s">
        <v>36</v>
      </c>
      <c r="AX393" s="13" t="s">
        <v>83</v>
      </c>
      <c r="AY393" s="253" t="s">
        <v>177</v>
      </c>
    </row>
    <row r="394" s="14" customFormat="1">
      <c r="A394" s="14"/>
      <c r="B394" s="254"/>
      <c r="C394" s="255"/>
      <c r="D394" s="245" t="s">
        <v>186</v>
      </c>
      <c r="E394" s="256" t="s">
        <v>1</v>
      </c>
      <c r="F394" s="257" t="s">
        <v>419</v>
      </c>
      <c r="G394" s="255"/>
      <c r="H394" s="258">
        <v>3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186</v>
      </c>
      <c r="AU394" s="264" t="s">
        <v>92</v>
      </c>
      <c r="AV394" s="14" t="s">
        <v>92</v>
      </c>
      <c r="AW394" s="14" t="s">
        <v>36</v>
      </c>
      <c r="AX394" s="14" t="s">
        <v>83</v>
      </c>
      <c r="AY394" s="264" t="s">
        <v>177</v>
      </c>
    </row>
    <row r="395" s="13" customFormat="1">
      <c r="A395" s="13"/>
      <c r="B395" s="243"/>
      <c r="C395" s="244"/>
      <c r="D395" s="245" t="s">
        <v>186</v>
      </c>
      <c r="E395" s="246" t="s">
        <v>1</v>
      </c>
      <c r="F395" s="247" t="s">
        <v>432</v>
      </c>
      <c r="G395" s="244"/>
      <c r="H395" s="246" t="s">
        <v>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186</v>
      </c>
      <c r="AU395" s="253" t="s">
        <v>92</v>
      </c>
      <c r="AV395" s="13" t="s">
        <v>90</v>
      </c>
      <c r="AW395" s="13" t="s">
        <v>36</v>
      </c>
      <c r="AX395" s="13" t="s">
        <v>83</v>
      </c>
      <c r="AY395" s="253" t="s">
        <v>177</v>
      </c>
    </row>
    <row r="396" s="14" customFormat="1">
      <c r="A396" s="14"/>
      <c r="B396" s="254"/>
      <c r="C396" s="255"/>
      <c r="D396" s="245" t="s">
        <v>186</v>
      </c>
      <c r="E396" s="256" t="s">
        <v>1</v>
      </c>
      <c r="F396" s="257" t="s">
        <v>433</v>
      </c>
      <c r="G396" s="255"/>
      <c r="H396" s="258">
        <v>0.93999999999999995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186</v>
      </c>
      <c r="AU396" s="264" t="s">
        <v>92</v>
      </c>
      <c r="AV396" s="14" t="s">
        <v>92</v>
      </c>
      <c r="AW396" s="14" t="s">
        <v>36</v>
      </c>
      <c r="AX396" s="14" t="s">
        <v>83</v>
      </c>
      <c r="AY396" s="264" t="s">
        <v>177</v>
      </c>
    </row>
    <row r="397" s="13" customFormat="1">
      <c r="A397" s="13"/>
      <c r="B397" s="243"/>
      <c r="C397" s="244"/>
      <c r="D397" s="245" t="s">
        <v>186</v>
      </c>
      <c r="E397" s="246" t="s">
        <v>1</v>
      </c>
      <c r="F397" s="247" t="s">
        <v>205</v>
      </c>
      <c r="G397" s="244"/>
      <c r="H397" s="246" t="s">
        <v>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186</v>
      </c>
      <c r="AU397" s="253" t="s">
        <v>92</v>
      </c>
      <c r="AV397" s="13" t="s">
        <v>90</v>
      </c>
      <c r="AW397" s="13" t="s">
        <v>36</v>
      </c>
      <c r="AX397" s="13" t="s">
        <v>83</v>
      </c>
      <c r="AY397" s="253" t="s">
        <v>177</v>
      </c>
    </row>
    <row r="398" s="13" customFormat="1">
      <c r="A398" s="13"/>
      <c r="B398" s="243"/>
      <c r="C398" s="244"/>
      <c r="D398" s="245" t="s">
        <v>186</v>
      </c>
      <c r="E398" s="246" t="s">
        <v>1</v>
      </c>
      <c r="F398" s="247" t="s">
        <v>434</v>
      </c>
      <c r="G398" s="244"/>
      <c r="H398" s="246" t="s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186</v>
      </c>
      <c r="AU398" s="253" t="s">
        <v>92</v>
      </c>
      <c r="AV398" s="13" t="s">
        <v>90</v>
      </c>
      <c r="AW398" s="13" t="s">
        <v>36</v>
      </c>
      <c r="AX398" s="13" t="s">
        <v>83</v>
      </c>
      <c r="AY398" s="253" t="s">
        <v>177</v>
      </c>
    </row>
    <row r="399" s="14" customFormat="1">
      <c r="A399" s="14"/>
      <c r="B399" s="254"/>
      <c r="C399" s="255"/>
      <c r="D399" s="245" t="s">
        <v>186</v>
      </c>
      <c r="E399" s="256" t="s">
        <v>1</v>
      </c>
      <c r="F399" s="257" t="s">
        <v>435</v>
      </c>
      <c r="G399" s="255"/>
      <c r="H399" s="258">
        <v>3.75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186</v>
      </c>
      <c r="AU399" s="264" t="s">
        <v>92</v>
      </c>
      <c r="AV399" s="14" t="s">
        <v>92</v>
      </c>
      <c r="AW399" s="14" t="s">
        <v>36</v>
      </c>
      <c r="AX399" s="14" t="s">
        <v>83</v>
      </c>
      <c r="AY399" s="264" t="s">
        <v>177</v>
      </c>
    </row>
    <row r="400" s="13" customFormat="1">
      <c r="A400" s="13"/>
      <c r="B400" s="243"/>
      <c r="C400" s="244"/>
      <c r="D400" s="245" t="s">
        <v>186</v>
      </c>
      <c r="E400" s="246" t="s">
        <v>1</v>
      </c>
      <c r="F400" s="247" t="s">
        <v>436</v>
      </c>
      <c r="G400" s="244"/>
      <c r="H400" s="246" t="s">
        <v>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3" t="s">
        <v>186</v>
      </c>
      <c r="AU400" s="253" t="s">
        <v>92</v>
      </c>
      <c r="AV400" s="13" t="s">
        <v>90</v>
      </c>
      <c r="AW400" s="13" t="s">
        <v>36</v>
      </c>
      <c r="AX400" s="13" t="s">
        <v>83</v>
      </c>
      <c r="AY400" s="253" t="s">
        <v>177</v>
      </c>
    </row>
    <row r="401" s="14" customFormat="1">
      <c r="A401" s="14"/>
      <c r="B401" s="254"/>
      <c r="C401" s="255"/>
      <c r="D401" s="245" t="s">
        <v>186</v>
      </c>
      <c r="E401" s="256" t="s">
        <v>1</v>
      </c>
      <c r="F401" s="257" t="s">
        <v>437</v>
      </c>
      <c r="G401" s="255"/>
      <c r="H401" s="258">
        <v>2.5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186</v>
      </c>
      <c r="AU401" s="264" t="s">
        <v>92</v>
      </c>
      <c r="AV401" s="14" t="s">
        <v>92</v>
      </c>
      <c r="AW401" s="14" t="s">
        <v>36</v>
      </c>
      <c r="AX401" s="14" t="s">
        <v>83</v>
      </c>
      <c r="AY401" s="264" t="s">
        <v>177</v>
      </c>
    </row>
    <row r="402" s="13" customFormat="1">
      <c r="A402" s="13"/>
      <c r="B402" s="243"/>
      <c r="C402" s="244"/>
      <c r="D402" s="245" t="s">
        <v>186</v>
      </c>
      <c r="E402" s="246" t="s">
        <v>1</v>
      </c>
      <c r="F402" s="247" t="s">
        <v>438</v>
      </c>
      <c r="G402" s="244"/>
      <c r="H402" s="246" t="s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186</v>
      </c>
      <c r="AU402" s="253" t="s">
        <v>92</v>
      </c>
      <c r="AV402" s="13" t="s">
        <v>90</v>
      </c>
      <c r="AW402" s="13" t="s">
        <v>36</v>
      </c>
      <c r="AX402" s="13" t="s">
        <v>83</v>
      </c>
      <c r="AY402" s="253" t="s">
        <v>177</v>
      </c>
    </row>
    <row r="403" s="14" customFormat="1">
      <c r="A403" s="14"/>
      <c r="B403" s="254"/>
      <c r="C403" s="255"/>
      <c r="D403" s="245" t="s">
        <v>186</v>
      </c>
      <c r="E403" s="256" t="s">
        <v>1</v>
      </c>
      <c r="F403" s="257" t="s">
        <v>439</v>
      </c>
      <c r="G403" s="255"/>
      <c r="H403" s="258">
        <v>9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186</v>
      </c>
      <c r="AU403" s="264" t="s">
        <v>92</v>
      </c>
      <c r="AV403" s="14" t="s">
        <v>92</v>
      </c>
      <c r="AW403" s="14" t="s">
        <v>36</v>
      </c>
      <c r="AX403" s="14" t="s">
        <v>83</v>
      </c>
      <c r="AY403" s="264" t="s">
        <v>177</v>
      </c>
    </row>
    <row r="404" s="15" customFormat="1">
      <c r="A404" s="15"/>
      <c r="B404" s="265"/>
      <c r="C404" s="266"/>
      <c r="D404" s="245" t="s">
        <v>186</v>
      </c>
      <c r="E404" s="267" t="s">
        <v>1</v>
      </c>
      <c r="F404" s="268" t="s">
        <v>190</v>
      </c>
      <c r="G404" s="266"/>
      <c r="H404" s="269">
        <v>19.190000000000001</v>
      </c>
      <c r="I404" s="270"/>
      <c r="J404" s="266"/>
      <c r="K404" s="266"/>
      <c r="L404" s="271"/>
      <c r="M404" s="272"/>
      <c r="N404" s="273"/>
      <c r="O404" s="273"/>
      <c r="P404" s="273"/>
      <c r="Q404" s="273"/>
      <c r="R404" s="273"/>
      <c r="S404" s="273"/>
      <c r="T404" s="27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5" t="s">
        <v>186</v>
      </c>
      <c r="AU404" s="275" t="s">
        <v>92</v>
      </c>
      <c r="AV404" s="15" t="s">
        <v>184</v>
      </c>
      <c r="AW404" s="15" t="s">
        <v>36</v>
      </c>
      <c r="AX404" s="15" t="s">
        <v>90</v>
      </c>
      <c r="AY404" s="275" t="s">
        <v>177</v>
      </c>
    </row>
    <row r="405" s="2" customFormat="1" ht="37.8" customHeight="1">
      <c r="A405" s="39"/>
      <c r="B405" s="40"/>
      <c r="C405" s="230" t="s">
        <v>440</v>
      </c>
      <c r="D405" s="230" t="s">
        <v>179</v>
      </c>
      <c r="E405" s="231" t="s">
        <v>441</v>
      </c>
      <c r="F405" s="232" t="s">
        <v>442</v>
      </c>
      <c r="G405" s="233" t="s">
        <v>398</v>
      </c>
      <c r="H405" s="234">
        <v>52.520000000000003</v>
      </c>
      <c r="I405" s="235"/>
      <c r="J405" s="236">
        <f>ROUND(I405*H405,2)</f>
        <v>0</v>
      </c>
      <c r="K405" s="232" t="s">
        <v>183</v>
      </c>
      <c r="L405" s="45"/>
      <c r="M405" s="237" t="s">
        <v>1</v>
      </c>
      <c r="N405" s="238" t="s">
        <v>48</v>
      </c>
      <c r="O405" s="92"/>
      <c r="P405" s="239">
        <f>O405*H405</f>
        <v>0</v>
      </c>
      <c r="Q405" s="239">
        <v>0</v>
      </c>
      <c r="R405" s="239">
        <f>Q405*H405</f>
        <v>0</v>
      </c>
      <c r="S405" s="239">
        <v>0.047</v>
      </c>
      <c r="T405" s="240">
        <f>S405*H405</f>
        <v>2.4684400000000002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184</v>
      </c>
      <c r="AT405" s="241" t="s">
        <v>179</v>
      </c>
      <c r="AU405" s="241" t="s">
        <v>92</v>
      </c>
      <c r="AY405" s="18" t="s">
        <v>177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90</v>
      </c>
      <c r="BK405" s="242">
        <f>ROUND(I405*H405,2)</f>
        <v>0</v>
      </c>
      <c r="BL405" s="18" t="s">
        <v>184</v>
      </c>
      <c r="BM405" s="241" t="s">
        <v>443</v>
      </c>
    </row>
    <row r="406" s="13" customFormat="1">
      <c r="A406" s="13"/>
      <c r="B406" s="243"/>
      <c r="C406" s="244"/>
      <c r="D406" s="245" t="s">
        <v>186</v>
      </c>
      <c r="E406" s="246" t="s">
        <v>1</v>
      </c>
      <c r="F406" s="247" t="s">
        <v>444</v>
      </c>
      <c r="G406" s="244"/>
      <c r="H406" s="246" t="s">
        <v>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186</v>
      </c>
      <c r="AU406" s="253" t="s">
        <v>92</v>
      </c>
      <c r="AV406" s="13" t="s">
        <v>90</v>
      </c>
      <c r="AW406" s="13" t="s">
        <v>36</v>
      </c>
      <c r="AX406" s="13" t="s">
        <v>83</v>
      </c>
      <c r="AY406" s="253" t="s">
        <v>177</v>
      </c>
    </row>
    <row r="407" s="13" customFormat="1">
      <c r="A407" s="13"/>
      <c r="B407" s="243"/>
      <c r="C407" s="244"/>
      <c r="D407" s="245" t="s">
        <v>186</v>
      </c>
      <c r="E407" s="246" t="s">
        <v>1</v>
      </c>
      <c r="F407" s="247" t="s">
        <v>203</v>
      </c>
      <c r="G407" s="244"/>
      <c r="H407" s="246" t="s">
        <v>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3" t="s">
        <v>186</v>
      </c>
      <c r="AU407" s="253" t="s">
        <v>92</v>
      </c>
      <c r="AV407" s="13" t="s">
        <v>90</v>
      </c>
      <c r="AW407" s="13" t="s">
        <v>36</v>
      </c>
      <c r="AX407" s="13" t="s">
        <v>83</v>
      </c>
      <c r="AY407" s="253" t="s">
        <v>177</v>
      </c>
    </row>
    <row r="408" s="14" customFormat="1">
      <c r="A408" s="14"/>
      <c r="B408" s="254"/>
      <c r="C408" s="255"/>
      <c r="D408" s="245" t="s">
        <v>186</v>
      </c>
      <c r="E408" s="256" t="s">
        <v>1</v>
      </c>
      <c r="F408" s="257" t="s">
        <v>445</v>
      </c>
      <c r="G408" s="255"/>
      <c r="H408" s="258">
        <v>5.25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186</v>
      </c>
      <c r="AU408" s="264" t="s">
        <v>92</v>
      </c>
      <c r="AV408" s="14" t="s">
        <v>92</v>
      </c>
      <c r="AW408" s="14" t="s">
        <v>36</v>
      </c>
      <c r="AX408" s="14" t="s">
        <v>83</v>
      </c>
      <c r="AY408" s="264" t="s">
        <v>177</v>
      </c>
    </row>
    <row r="409" s="14" customFormat="1">
      <c r="A409" s="14"/>
      <c r="B409" s="254"/>
      <c r="C409" s="255"/>
      <c r="D409" s="245" t="s">
        <v>186</v>
      </c>
      <c r="E409" s="256" t="s">
        <v>1</v>
      </c>
      <c r="F409" s="257" t="s">
        <v>446</v>
      </c>
      <c r="G409" s="255"/>
      <c r="H409" s="258">
        <v>4.9199999999999999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186</v>
      </c>
      <c r="AU409" s="264" t="s">
        <v>92</v>
      </c>
      <c r="AV409" s="14" t="s">
        <v>92</v>
      </c>
      <c r="AW409" s="14" t="s">
        <v>36</v>
      </c>
      <c r="AX409" s="14" t="s">
        <v>83</v>
      </c>
      <c r="AY409" s="264" t="s">
        <v>177</v>
      </c>
    </row>
    <row r="410" s="14" customFormat="1">
      <c r="A410" s="14"/>
      <c r="B410" s="254"/>
      <c r="C410" s="255"/>
      <c r="D410" s="245" t="s">
        <v>186</v>
      </c>
      <c r="E410" s="256" t="s">
        <v>1</v>
      </c>
      <c r="F410" s="257" t="s">
        <v>447</v>
      </c>
      <c r="G410" s="255"/>
      <c r="H410" s="258">
        <v>1.8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186</v>
      </c>
      <c r="AU410" s="264" t="s">
        <v>92</v>
      </c>
      <c r="AV410" s="14" t="s">
        <v>92</v>
      </c>
      <c r="AW410" s="14" t="s">
        <v>36</v>
      </c>
      <c r="AX410" s="14" t="s">
        <v>83</v>
      </c>
      <c r="AY410" s="264" t="s">
        <v>177</v>
      </c>
    </row>
    <row r="411" s="13" customFormat="1">
      <c r="A411" s="13"/>
      <c r="B411" s="243"/>
      <c r="C411" s="244"/>
      <c r="D411" s="245" t="s">
        <v>186</v>
      </c>
      <c r="E411" s="246" t="s">
        <v>1</v>
      </c>
      <c r="F411" s="247" t="s">
        <v>205</v>
      </c>
      <c r="G411" s="244"/>
      <c r="H411" s="246" t="s">
        <v>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186</v>
      </c>
      <c r="AU411" s="253" t="s">
        <v>92</v>
      </c>
      <c r="AV411" s="13" t="s">
        <v>90</v>
      </c>
      <c r="AW411" s="13" t="s">
        <v>36</v>
      </c>
      <c r="AX411" s="13" t="s">
        <v>83</v>
      </c>
      <c r="AY411" s="253" t="s">
        <v>177</v>
      </c>
    </row>
    <row r="412" s="14" customFormat="1">
      <c r="A412" s="14"/>
      <c r="B412" s="254"/>
      <c r="C412" s="255"/>
      <c r="D412" s="245" t="s">
        <v>186</v>
      </c>
      <c r="E412" s="256" t="s">
        <v>1</v>
      </c>
      <c r="F412" s="257" t="s">
        <v>448</v>
      </c>
      <c r="G412" s="255"/>
      <c r="H412" s="258">
        <v>3.7799999999999998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186</v>
      </c>
      <c r="AU412" s="264" t="s">
        <v>92</v>
      </c>
      <c r="AV412" s="14" t="s">
        <v>92</v>
      </c>
      <c r="AW412" s="14" t="s">
        <v>36</v>
      </c>
      <c r="AX412" s="14" t="s">
        <v>83</v>
      </c>
      <c r="AY412" s="264" t="s">
        <v>177</v>
      </c>
    </row>
    <row r="413" s="14" customFormat="1">
      <c r="A413" s="14"/>
      <c r="B413" s="254"/>
      <c r="C413" s="255"/>
      <c r="D413" s="245" t="s">
        <v>186</v>
      </c>
      <c r="E413" s="256" t="s">
        <v>1</v>
      </c>
      <c r="F413" s="257" t="s">
        <v>449</v>
      </c>
      <c r="G413" s="255"/>
      <c r="H413" s="258">
        <v>5.6699999999999999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186</v>
      </c>
      <c r="AU413" s="264" t="s">
        <v>92</v>
      </c>
      <c r="AV413" s="14" t="s">
        <v>92</v>
      </c>
      <c r="AW413" s="14" t="s">
        <v>36</v>
      </c>
      <c r="AX413" s="14" t="s">
        <v>83</v>
      </c>
      <c r="AY413" s="264" t="s">
        <v>177</v>
      </c>
    </row>
    <row r="414" s="14" customFormat="1">
      <c r="A414" s="14"/>
      <c r="B414" s="254"/>
      <c r="C414" s="255"/>
      <c r="D414" s="245" t="s">
        <v>186</v>
      </c>
      <c r="E414" s="256" t="s">
        <v>1</v>
      </c>
      <c r="F414" s="257" t="s">
        <v>450</v>
      </c>
      <c r="G414" s="255"/>
      <c r="H414" s="258">
        <v>2.6000000000000001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186</v>
      </c>
      <c r="AU414" s="264" t="s">
        <v>92</v>
      </c>
      <c r="AV414" s="14" t="s">
        <v>92</v>
      </c>
      <c r="AW414" s="14" t="s">
        <v>36</v>
      </c>
      <c r="AX414" s="14" t="s">
        <v>83</v>
      </c>
      <c r="AY414" s="264" t="s">
        <v>177</v>
      </c>
    </row>
    <row r="415" s="14" customFormat="1">
      <c r="A415" s="14"/>
      <c r="B415" s="254"/>
      <c r="C415" s="255"/>
      <c r="D415" s="245" t="s">
        <v>186</v>
      </c>
      <c r="E415" s="256" t="s">
        <v>1</v>
      </c>
      <c r="F415" s="257" t="s">
        <v>451</v>
      </c>
      <c r="G415" s="255"/>
      <c r="H415" s="258">
        <v>15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4" t="s">
        <v>186</v>
      </c>
      <c r="AU415" s="264" t="s">
        <v>92</v>
      </c>
      <c r="AV415" s="14" t="s">
        <v>92</v>
      </c>
      <c r="AW415" s="14" t="s">
        <v>36</v>
      </c>
      <c r="AX415" s="14" t="s">
        <v>83</v>
      </c>
      <c r="AY415" s="264" t="s">
        <v>177</v>
      </c>
    </row>
    <row r="416" s="14" customFormat="1">
      <c r="A416" s="14"/>
      <c r="B416" s="254"/>
      <c r="C416" s="255"/>
      <c r="D416" s="245" t="s">
        <v>186</v>
      </c>
      <c r="E416" s="256" t="s">
        <v>1</v>
      </c>
      <c r="F416" s="257" t="s">
        <v>452</v>
      </c>
      <c r="G416" s="255"/>
      <c r="H416" s="258">
        <v>2.25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186</v>
      </c>
      <c r="AU416" s="264" t="s">
        <v>92</v>
      </c>
      <c r="AV416" s="14" t="s">
        <v>92</v>
      </c>
      <c r="AW416" s="14" t="s">
        <v>36</v>
      </c>
      <c r="AX416" s="14" t="s">
        <v>83</v>
      </c>
      <c r="AY416" s="264" t="s">
        <v>177</v>
      </c>
    </row>
    <row r="417" s="14" customFormat="1">
      <c r="A417" s="14"/>
      <c r="B417" s="254"/>
      <c r="C417" s="255"/>
      <c r="D417" s="245" t="s">
        <v>186</v>
      </c>
      <c r="E417" s="256" t="s">
        <v>1</v>
      </c>
      <c r="F417" s="257" t="s">
        <v>452</v>
      </c>
      <c r="G417" s="255"/>
      <c r="H417" s="258">
        <v>2.25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186</v>
      </c>
      <c r="AU417" s="264" t="s">
        <v>92</v>
      </c>
      <c r="AV417" s="14" t="s">
        <v>92</v>
      </c>
      <c r="AW417" s="14" t="s">
        <v>36</v>
      </c>
      <c r="AX417" s="14" t="s">
        <v>83</v>
      </c>
      <c r="AY417" s="264" t="s">
        <v>177</v>
      </c>
    </row>
    <row r="418" s="14" customFormat="1">
      <c r="A418" s="14"/>
      <c r="B418" s="254"/>
      <c r="C418" s="255"/>
      <c r="D418" s="245" t="s">
        <v>186</v>
      </c>
      <c r="E418" s="256" t="s">
        <v>1</v>
      </c>
      <c r="F418" s="257" t="s">
        <v>453</v>
      </c>
      <c r="G418" s="255"/>
      <c r="H418" s="258">
        <v>9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186</v>
      </c>
      <c r="AU418" s="264" t="s">
        <v>92</v>
      </c>
      <c r="AV418" s="14" t="s">
        <v>92</v>
      </c>
      <c r="AW418" s="14" t="s">
        <v>36</v>
      </c>
      <c r="AX418" s="14" t="s">
        <v>83</v>
      </c>
      <c r="AY418" s="264" t="s">
        <v>177</v>
      </c>
    </row>
    <row r="419" s="15" customFormat="1">
      <c r="A419" s="15"/>
      <c r="B419" s="265"/>
      <c r="C419" s="266"/>
      <c r="D419" s="245" t="s">
        <v>186</v>
      </c>
      <c r="E419" s="267" t="s">
        <v>1</v>
      </c>
      <c r="F419" s="268" t="s">
        <v>190</v>
      </c>
      <c r="G419" s="266"/>
      <c r="H419" s="269">
        <v>52.520000000000003</v>
      </c>
      <c r="I419" s="270"/>
      <c r="J419" s="266"/>
      <c r="K419" s="266"/>
      <c r="L419" s="271"/>
      <c r="M419" s="272"/>
      <c r="N419" s="273"/>
      <c r="O419" s="273"/>
      <c r="P419" s="273"/>
      <c r="Q419" s="273"/>
      <c r="R419" s="273"/>
      <c r="S419" s="273"/>
      <c r="T419" s="27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5" t="s">
        <v>186</v>
      </c>
      <c r="AU419" s="275" t="s">
        <v>92</v>
      </c>
      <c r="AV419" s="15" t="s">
        <v>184</v>
      </c>
      <c r="AW419" s="15" t="s">
        <v>36</v>
      </c>
      <c r="AX419" s="15" t="s">
        <v>90</v>
      </c>
      <c r="AY419" s="275" t="s">
        <v>177</v>
      </c>
    </row>
    <row r="420" s="2" customFormat="1" ht="37.8" customHeight="1">
      <c r="A420" s="39"/>
      <c r="B420" s="40"/>
      <c r="C420" s="230" t="s">
        <v>454</v>
      </c>
      <c r="D420" s="230" t="s">
        <v>179</v>
      </c>
      <c r="E420" s="231" t="s">
        <v>455</v>
      </c>
      <c r="F420" s="232" t="s">
        <v>456</v>
      </c>
      <c r="G420" s="233" t="s">
        <v>398</v>
      </c>
      <c r="H420" s="234">
        <v>24.140000000000001</v>
      </c>
      <c r="I420" s="235"/>
      <c r="J420" s="236">
        <f>ROUND(I420*H420,2)</f>
        <v>0</v>
      </c>
      <c r="K420" s="232" t="s">
        <v>183</v>
      </c>
      <c r="L420" s="45"/>
      <c r="M420" s="237" t="s">
        <v>1</v>
      </c>
      <c r="N420" s="238" t="s">
        <v>48</v>
      </c>
      <c r="O420" s="92"/>
      <c r="P420" s="239">
        <f>O420*H420</f>
        <v>0</v>
      </c>
      <c r="Q420" s="239">
        <v>0</v>
      </c>
      <c r="R420" s="239">
        <f>Q420*H420</f>
        <v>0</v>
      </c>
      <c r="S420" s="239">
        <v>0.071999999999999995</v>
      </c>
      <c r="T420" s="240">
        <f>S420*H420</f>
        <v>1.7380799999999999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184</v>
      </c>
      <c r="AT420" s="241" t="s">
        <v>179</v>
      </c>
      <c r="AU420" s="241" t="s">
        <v>92</v>
      </c>
      <c r="AY420" s="18" t="s">
        <v>177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90</v>
      </c>
      <c r="BK420" s="242">
        <f>ROUND(I420*H420,2)</f>
        <v>0</v>
      </c>
      <c r="BL420" s="18" t="s">
        <v>184</v>
      </c>
      <c r="BM420" s="241" t="s">
        <v>457</v>
      </c>
    </row>
    <row r="421" s="13" customFormat="1">
      <c r="A421" s="13"/>
      <c r="B421" s="243"/>
      <c r="C421" s="244"/>
      <c r="D421" s="245" t="s">
        <v>186</v>
      </c>
      <c r="E421" s="246" t="s">
        <v>1</v>
      </c>
      <c r="F421" s="247" t="s">
        <v>444</v>
      </c>
      <c r="G421" s="244"/>
      <c r="H421" s="246" t="s">
        <v>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186</v>
      </c>
      <c r="AU421" s="253" t="s">
        <v>92</v>
      </c>
      <c r="AV421" s="13" t="s">
        <v>90</v>
      </c>
      <c r="AW421" s="13" t="s">
        <v>36</v>
      </c>
      <c r="AX421" s="13" t="s">
        <v>83</v>
      </c>
      <c r="AY421" s="253" t="s">
        <v>177</v>
      </c>
    </row>
    <row r="422" s="13" customFormat="1">
      <c r="A422" s="13"/>
      <c r="B422" s="243"/>
      <c r="C422" s="244"/>
      <c r="D422" s="245" t="s">
        <v>186</v>
      </c>
      <c r="E422" s="246" t="s">
        <v>1</v>
      </c>
      <c r="F422" s="247" t="s">
        <v>203</v>
      </c>
      <c r="G422" s="244"/>
      <c r="H422" s="246" t="s">
        <v>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186</v>
      </c>
      <c r="AU422" s="253" t="s">
        <v>92</v>
      </c>
      <c r="AV422" s="13" t="s">
        <v>90</v>
      </c>
      <c r="AW422" s="13" t="s">
        <v>36</v>
      </c>
      <c r="AX422" s="13" t="s">
        <v>83</v>
      </c>
      <c r="AY422" s="253" t="s">
        <v>177</v>
      </c>
    </row>
    <row r="423" s="14" customFormat="1">
      <c r="A423" s="14"/>
      <c r="B423" s="254"/>
      <c r="C423" s="255"/>
      <c r="D423" s="245" t="s">
        <v>186</v>
      </c>
      <c r="E423" s="256" t="s">
        <v>1</v>
      </c>
      <c r="F423" s="257" t="s">
        <v>458</v>
      </c>
      <c r="G423" s="255"/>
      <c r="H423" s="258">
        <v>7.7400000000000002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186</v>
      </c>
      <c r="AU423" s="264" t="s">
        <v>92</v>
      </c>
      <c r="AV423" s="14" t="s">
        <v>92</v>
      </c>
      <c r="AW423" s="14" t="s">
        <v>36</v>
      </c>
      <c r="AX423" s="14" t="s">
        <v>83</v>
      </c>
      <c r="AY423" s="264" t="s">
        <v>177</v>
      </c>
    </row>
    <row r="424" s="14" customFormat="1">
      <c r="A424" s="14"/>
      <c r="B424" s="254"/>
      <c r="C424" s="255"/>
      <c r="D424" s="245" t="s">
        <v>186</v>
      </c>
      <c r="E424" s="256" t="s">
        <v>1</v>
      </c>
      <c r="F424" s="257" t="s">
        <v>459</v>
      </c>
      <c r="G424" s="255"/>
      <c r="H424" s="258">
        <v>5.4000000000000004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186</v>
      </c>
      <c r="AU424" s="264" t="s">
        <v>92</v>
      </c>
      <c r="AV424" s="14" t="s">
        <v>92</v>
      </c>
      <c r="AW424" s="14" t="s">
        <v>36</v>
      </c>
      <c r="AX424" s="14" t="s">
        <v>83</v>
      </c>
      <c r="AY424" s="264" t="s">
        <v>177</v>
      </c>
    </row>
    <row r="425" s="13" customFormat="1">
      <c r="A425" s="13"/>
      <c r="B425" s="243"/>
      <c r="C425" s="244"/>
      <c r="D425" s="245" t="s">
        <v>186</v>
      </c>
      <c r="E425" s="246" t="s">
        <v>1</v>
      </c>
      <c r="F425" s="247" t="s">
        <v>205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186</v>
      </c>
      <c r="AU425" s="253" t="s">
        <v>92</v>
      </c>
      <c r="AV425" s="13" t="s">
        <v>90</v>
      </c>
      <c r="AW425" s="13" t="s">
        <v>36</v>
      </c>
      <c r="AX425" s="13" t="s">
        <v>83</v>
      </c>
      <c r="AY425" s="253" t="s">
        <v>177</v>
      </c>
    </row>
    <row r="426" s="14" customFormat="1">
      <c r="A426" s="14"/>
      <c r="B426" s="254"/>
      <c r="C426" s="255"/>
      <c r="D426" s="245" t="s">
        <v>186</v>
      </c>
      <c r="E426" s="256" t="s">
        <v>1</v>
      </c>
      <c r="F426" s="257" t="s">
        <v>446</v>
      </c>
      <c r="G426" s="255"/>
      <c r="H426" s="258">
        <v>4.9199999999999999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4" t="s">
        <v>186</v>
      </c>
      <c r="AU426" s="264" t="s">
        <v>92</v>
      </c>
      <c r="AV426" s="14" t="s">
        <v>92</v>
      </c>
      <c r="AW426" s="14" t="s">
        <v>36</v>
      </c>
      <c r="AX426" s="14" t="s">
        <v>83</v>
      </c>
      <c r="AY426" s="264" t="s">
        <v>177</v>
      </c>
    </row>
    <row r="427" s="14" customFormat="1">
      <c r="A427" s="14"/>
      <c r="B427" s="254"/>
      <c r="C427" s="255"/>
      <c r="D427" s="245" t="s">
        <v>186</v>
      </c>
      <c r="E427" s="256" t="s">
        <v>1</v>
      </c>
      <c r="F427" s="257" t="s">
        <v>460</v>
      </c>
      <c r="G427" s="255"/>
      <c r="H427" s="258">
        <v>6.0800000000000001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4" t="s">
        <v>186</v>
      </c>
      <c r="AU427" s="264" t="s">
        <v>92</v>
      </c>
      <c r="AV427" s="14" t="s">
        <v>92</v>
      </c>
      <c r="AW427" s="14" t="s">
        <v>36</v>
      </c>
      <c r="AX427" s="14" t="s">
        <v>83</v>
      </c>
      <c r="AY427" s="264" t="s">
        <v>177</v>
      </c>
    </row>
    <row r="428" s="15" customFormat="1">
      <c r="A428" s="15"/>
      <c r="B428" s="265"/>
      <c r="C428" s="266"/>
      <c r="D428" s="245" t="s">
        <v>186</v>
      </c>
      <c r="E428" s="267" t="s">
        <v>1</v>
      </c>
      <c r="F428" s="268" t="s">
        <v>190</v>
      </c>
      <c r="G428" s="266"/>
      <c r="H428" s="269">
        <v>24.140000000000001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5" t="s">
        <v>186</v>
      </c>
      <c r="AU428" s="275" t="s">
        <v>92</v>
      </c>
      <c r="AV428" s="15" t="s">
        <v>184</v>
      </c>
      <c r="AW428" s="15" t="s">
        <v>36</v>
      </c>
      <c r="AX428" s="15" t="s">
        <v>90</v>
      </c>
      <c r="AY428" s="275" t="s">
        <v>177</v>
      </c>
    </row>
    <row r="429" s="2" customFormat="1" ht="44.25" customHeight="1">
      <c r="A429" s="39"/>
      <c r="B429" s="40"/>
      <c r="C429" s="230" t="s">
        <v>461</v>
      </c>
      <c r="D429" s="230" t="s">
        <v>179</v>
      </c>
      <c r="E429" s="231" t="s">
        <v>462</v>
      </c>
      <c r="F429" s="232" t="s">
        <v>463</v>
      </c>
      <c r="G429" s="233" t="s">
        <v>398</v>
      </c>
      <c r="H429" s="234">
        <v>5</v>
      </c>
      <c r="I429" s="235"/>
      <c r="J429" s="236">
        <f>ROUND(I429*H429,2)</f>
        <v>0</v>
      </c>
      <c r="K429" s="232" t="s">
        <v>183</v>
      </c>
      <c r="L429" s="45"/>
      <c r="M429" s="237" t="s">
        <v>1</v>
      </c>
      <c r="N429" s="238" t="s">
        <v>48</v>
      </c>
      <c r="O429" s="92"/>
      <c r="P429" s="239">
        <f>O429*H429</f>
        <v>0</v>
      </c>
      <c r="Q429" s="239">
        <v>0.00147</v>
      </c>
      <c r="R429" s="239">
        <f>Q429*H429</f>
        <v>0.0073499999999999998</v>
      </c>
      <c r="S429" s="239">
        <v>0.039</v>
      </c>
      <c r="T429" s="240">
        <f>S429*H429</f>
        <v>0.19500000000000001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1" t="s">
        <v>184</v>
      </c>
      <c r="AT429" s="241" t="s">
        <v>179</v>
      </c>
      <c r="AU429" s="241" t="s">
        <v>92</v>
      </c>
      <c r="AY429" s="18" t="s">
        <v>177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8" t="s">
        <v>90</v>
      </c>
      <c r="BK429" s="242">
        <f>ROUND(I429*H429,2)</f>
        <v>0</v>
      </c>
      <c r="BL429" s="18" t="s">
        <v>184</v>
      </c>
      <c r="BM429" s="241" t="s">
        <v>464</v>
      </c>
    </row>
    <row r="430" s="2" customFormat="1" ht="44.25" customHeight="1">
      <c r="A430" s="39"/>
      <c r="B430" s="40"/>
      <c r="C430" s="230" t="s">
        <v>465</v>
      </c>
      <c r="D430" s="230" t="s">
        <v>179</v>
      </c>
      <c r="E430" s="231" t="s">
        <v>466</v>
      </c>
      <c r="F430" s="232" t="s">
        <v>467</v>
      </c>
      <c r="G430" s="233" t="s">
        <v>398</v>
      </c>
      <c r="H430" s="234">
        <v>5</v>
      </c>
      <c r="I430" s="235"/>
      <c r="J430" s="236">
        <f>ROUND(I430*H430,2)</f>
        <v>0</v>
      </c>
      <c r="K430" s="232" t="s">
        <v>183</v>
      </c>
      <c r="L430" s="45"/>
      <c r="M430" s="237" t="s">
        <v>1</v>
      </c>
      <c r="N430" s="238" t="s">
        <v>48</v>
      </c>
      <c r="O430" s="92"/>
      <c r="P430" s="239">
        <f>O430*H430</f>
        <v>0</v>
      </c>
      <c r="Q430" s="239">
        <v>0.00281</v>
      </c>
      <c r="R430" s="239">
        <f>Q430*H430</f>
        <v>0.01405</v>
      </c>
      <c r="S430" s="239">
        <v>0.069000000000000006</v>
      </c>
      <c r="T430" s="240">
        <f>S430*H430</f>
        <v>0.34500000000000003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1" t="s">
        <v>184</v>
      </c>
      <c r="AT430" s="241" t="s">
        <v>179</v>
      </c>
      <c r="AU430" s="241" t="s">
        <v>92</v>
      </c>
      <c r="AY430" s="18" t="s">
        <v>177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8" t="s">
        <v>90</v>
      </c>
      <c r="BK430" s="242">
        <f>ROUND(I430*H430,2)</f>
        <v>0</v>
      </c>
      <c r="BL430" s="18" t="s">
        <v>184</v>
      </c>
      <c r="BM430" s="241" t="s">
        <v>468</v>
      </c>
    </row>
    <row r="431" s="2" customFormat="1" ht="44.25" customHeight="1">
      <c r="A431" s="39"/>
      <c r="B431" s="40"/>
      <c r="C431" s="230" t="s">
        <v>469</v>
      </c>
      <c r="D431" s="230" t="s">
        <v>179</v>
      </c>
      <c r="E431" s="231" t="s">
        <v>470</v>
      </c>
      <c r="F431" s="232" t="s">
        <v>471</v>
      </c>
      <c r="G431" s="233" t="s">
        <v>398</v>
      </c>
      <c r="H431" s="234">
        <v>5</v>
      </c>
      <c r="I431" s="235"/>
      <c r="J431" s="236">
        <f>ROUND(I431*H431,2)</f>
        <v>0</v>
      </c>
      <c r="K431" s="232" t="s">
        <v>183</v>
      </c>
      <c r="L431" s="45"/>
      <c r="M431" s="237" t="s">
        <v>1</v>
      </c>
      <c r="N431" s="238" t="s">
        <v>48</v>
      </c>
      <c r="O431" s="92"/>
      <c r="P431" s="239">
        <f>O431*H431</f>
        <v>0</v>
      </c>
      <c r="Q431" s="239">
        <v>0.0035999999999999999</v>
      </c>
      <c r="R431" s="239">
        <f>Q431*H431</f>
        <v>0.017999999999999999</v>
      </c>
      <c r="S431" s="239">
        <v>0.16</v>
      </c>
      <c r="T431" s="240">
        <f>S431*H431</f>
        <v>0.80000000000000004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184</v>
      </c>
      <c r="AT431" s="241" t="s">
        <v>179</v>
      </c>
      <c r="AU431" s="241" t="s">
        <v>92</v>
      </c>
      <c r="AY431" s="18" t="s">
        <v>177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90</v>
      </c>
      <c r="BK431" s="242">
        <f>ROUND(I431*H431,2)</f>
        <v>0</v>
      </c>
      <c r="BL431" s="18" t="s">
        <v>184</v>
      </c>
      <c r="BM431" s="241" t="s">
        <v>472</v>
      </c>
    </row>
    <row r="432" s="2" customFormat="1" ht="44.25" customHeight="1">
      <c r="A432" s="39"/>
      <c r="B432" s="40"/>
      <c r="C432" s="230" t="s">
        <v>473</v>
      </c>
      <c r="D432" s="230" t="s">
        <v>179</v>
      </c>
      <c r="E432" s="231" t="s">
        <v>474</v>
      </c>
      <c r="F432" s="232" t="s">
        <v>475</v>
      </c>
      <c r="G432" s="233" t="s">
        <v>200</v>
      </c>
      <c r="H432" s="234">
        <v>648.05999999999995</v>
      </c>
      <c r="I432" s="235"/>
      <c r="J432" s="236">
        <f>ROUND(I432*H432,2)</f>
        <v>0</v>
      </c>
      <c r="K432" s="232" t="s">
        <v>183</v>
      </c>
      <c r="L432" s="45"/>
      <c r="M432" s="237" t="s">
        <v>1</v>
      </c>
      <c r="N432" s="238" t="s">
        <v>48</v>
      </c>
      <c r="O432" s="92"/>
      <c r="P432" s="239">
        <f>O432*H432</f>
        <v>0</v>
      </c>
      <c r="Q432" s="239">
        <v>0</v>
      </c>
      <c r="R432" s="239">
        <f>Q432*H432</f>
        <v>0</v>
      </c>
      <c r="S432" s="239">
        <v>0.045999999999999999</v>
      </c>
      <c r="T432" s="240">
        <f>S432*H432</f>
        <v>29.810759999999998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1" t="s">
        <v>184</v>
      </c>
      <c r="AT432" s="241" t="s">
        <v>179</v>
      </c>
      <c r="AU432" s="241" t="s">
        <v>92</v>
      </c>
      <c r="AY432" s="18" t="s">
        <v>177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8" t="s">
        <v>90</v>
      </c>
      <c r="BK432" s="242">
        <f>ROUND(I432*H432,2)</f>
        <v>0</v>
      </c>
      <c r="BL432" s="18" t="s">
        <v>184</v>
      </c>
      <c r="BM432" s="241" t="s">
        <v>476</v>
      </c>
    </row>
    <row r="433" s="13" customFormat="1">
      <c r="A433" s="13"/>
      <c r="B433" s="243"/>
      <c r="C433" s="244"/>
      <c r="D433" s="245" t="s">
        <v>186</v>
      </c>
      <c r="E433" s="246" t="s">
        <v>1</v>
      </c>
      <c r="F433" s="247" t="s">
        <v>477</v>
      </c>
      <c r="G433" s="244"/>
      <c r="H433" s="246" t="s">
        <v>1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186</v>
      </c>
      <c r="AU433" s="253" t="s">
        <v>92</v>
      </c>
      <c r="AV433" s="13" t="s">
        <v>90</v>
      </c>
      <c r="AW433" s="13" t="s">
        <v>36</v>
      </c>
      <c r="AX433" s="13" t="s">
        <v>83</v>
      </c>
      <c r="AY433" s="253" t="s">
        <v>177</v>
      </c>
    </row>
    <row r="434" s="13" customFormat="1">
      <c r="A434" s="13"/>
      <c r="B434" s="243"/>
      <c r="C434" s="244"/>
      <c r="D434" s="245" t="s">
        <v>186</v>
      </c>
      <c r="E434" s="246" t="s">
        <v>1</v>
      </c>
      <c r="F434" s="247" t="s">
        <v>478</v>
      </c>
      <c r="G434" s="244"/>
      <c r="H434" s="246" t="s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186</v>
      </c>
      <c r="AU434" s="253" t="s">
        <v>92</v>
      </c>
      <c r="AV434" s="13" t="s">
        <v>90</v>
      </c>
      <c r="AW434" s="13" t="s">
        <v>36</v>
      </c>
      <c r="AX434" s="13" t="s">
        <v>83</v>
      </c>
      <c r="AY434" s="253" t="s">
        <v>177</v>
      </c>
    </row>
    <row r="435" s="13" customFormat="1">
      <c r="A435" s="13"/>
      <c r="B435" s="243"/>
      <c r="C435" s="244"/>
      <c r="D435" s="245" t="s">
        <v>186</v>
      </c>
      <c r="E435" s="246" t="s">
        <v>1</v>
      </c>
      <c r="F435" s="247" t="s">
        <v>479</v>
      </c>
      <c r="G435" s="244"/>
      <c r="H435" s="246" t="s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186</v>
      </c>
      <c r="AU435" s="253" t="s">
        <v>92</v>
      </c>
      <c r="AV435" s="13" t="s">
        <v>90</v>
      </c>
      <c r="AW435" s="13" t="s">
        <v>36</v>
      </c>
      <c r="AX435" s="13" t="s">
        <v>83</v>
      </c>
      <c r="AY435" s="253" t="s">
        <v>177</v>
      </c>
    </row>
    <row r="436" s="14" customFormat="1">
      <c r="A436" s="14"/>
      <c r="B436" s="254"/>
      <c r="C436" s="255"/>
      <c r="D436" s="245" t="s">
        <v>186</v>
      </c>
      <c r="E436" s="256" t="s">
        <v>1</v>
      </c>
      <c r="F436" s="257" t="s">
        <v>480</v>
      </c>
      <c r="G436" s="255"/>
      <c r="H436" s="258">
        <v>143.03999999999999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4" t="s">
        <v>186</v>
      </c>
      <c r="AU436" s="264" t="s">
        <v>92</v>
      </c>
      <c r="AV436" s="14" t="s">
        <v>92</v>
      </c>
      <c r="AW436" s="14" t="s">
        <v>36</v>
      </c>
      <c r="AX436" s="14" t="s">
        <v>83</v>
      </c>
      <c r="AY436" s="264" t="s">
        <v>177</v>
      </c>
    </row>
    <row r="437" s="13" customFormat="1">
      <c r="A437" s="13"/>
      <c r="B437" s="243"/>
      <c r="C437" s="244"/>
      <c r="D437" s="245" t="s">
        <v>186</v>
      </c>
      <c r="E437" s="246" t="s">
        <v>1</v>
      </c>
      <c r="F437" s="247" t="s">
        <v>481</v>
      </c>
      <c r="G437" s="244"/>
      <c r="H437" s="246" t="s">
        <v>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186</v>
      </c>
      <c r="AU437" s="253" t="s">
        <v>92</v>
      </c>
      <c r="AV437" s="13" t="s">
        <v>90</v>
      </c>
      <c r="AW437" s="13" t="s">
        <v>36</v>
      </c>
      <c r="AX437" s="13" t="s">
        <v>83</v>
      </c>
      <c r="AY437" s="253" t="s">
        <v>177</v>
      </c>
    </row>
    <row r="438" s="14" customFormat="1">
      <c r="A438" s="14"/>
      <c r="B438" s="254"/>
      <c r="C438" s="255"/>
      <c r="D438" s="245" t="s">
        <v>186</v>
      </c>
      <c r="E438" s="256" t="s">
        <v>1</v>
      </c>
      <c r="F438" s="257" t="s">
        <v>482</v>
      </c>
      <c r="G438" s="255"/>
      <c r="H438" s="258">
        <v>180.99000000000001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4" t="s">
        <v>186</v>
      </c>
      <c r="AU438" s="264" t="s">
        <v>92</v>
      </c>
      <c r="AV438" s="14" t="s">
        <v>92</v>
      </c>
      <c r="AW438" s="14" t="s">
        <v>36</v>
      </c>
      <c r="AX438" s="14" t="s">
        <v>83</v>
      </c>
      <c r="AY438" s="264" t="s">
        <v>177</v>
      </c>
    </row>
    <row r="439" s="13" customFormat="1">
      <c r="A439" s="13"/>
      <c r="B439" s="243"/>
      <c r="C439" s="244"/>
      <c r="D439" s="245" t="s">
        <v>186</v>
      </c>
      <c r="E439" s="246" t="s">
        <v>1</v>
      </c>
      <c r="F439" s="247" t="s">
        <v>483</v>
      </c>
      <c r="G439" s="244"/>
      <c r="H439" s="246" t="s">
        <v>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186</v>
      </c>
      <c r="AU439" s="253" t="s">
        <v>92</v>
      </c>
      <c r="AV439" s="13" t="s">
        <v>90</v>
      </c>
      <c r="AW439" s="13" t="s">
        <v>36</v>
      </c>
      <c r="AX439" s="13" t="s">
        <v>83</v>
      </c>
      <c r="AY439" s="253" t="s">
        <v>177</v>
      </c>
    </row>
    <row r="440" s="13" customFormat="1">
      <c r="A440" s="13"/>
      <c r="B440" s="243"/>
      <c r="C440" s="244"/>
      <c r="D440" s="245" t="s">
        <v>186</v>
      </c>
      <c r="E440" s="246" t="s">
        <v>1</v>
      </c>
      <c r="F440" s="247" t="s">
        <v>479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186</v>
      </c>
      <c r="AU440" s="253" t="s">
        <v>92</v>
      </c>
      <c r="AV440" s="13" t="s">
        <v>90</v>
      </c>
      <c r="AW440" s="13" t="s">
        <v>36</v>
      </c>
      <c r="AX440" s="13" t="s">
        <v>83</v>
      </c>
      <c r="AY440" s="253" t="s">
        <v>177</v>
      </c>
    </row>
    <row r="441" s="14" customFormat="1">
      <c r="A441" s="14"/>
      <c r="B441" s="254"/>
      <c r="C441" s="255"/>
      <c r="D441" s="245" t="s">
        <v>186</v>
      </c>
      <c r="E441" s="256" t="s">
        <v>1</v>
      </c>
      <c r="F441" s="257" t="s">
        <v>480</v>
      </c>
      <c r="G441" s="255"/>
      <c r="H441" s="258">
        <v>143.03999999999999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186</v>
      </c>
      <c r="AU441" s="264" t="s">
        <v>92</v>
      </c>
      <c r="AV441" s="14" t="s">
        <v>92</v>
      </c>
      <c r="AW441" s="14" t="s">
        <v>36</v>
      </c>
      <c r="AX441" s="14" t="s">
        <v>83</v>
      </c>
      <c r="AY441" s="264" t="s">
        <v>177</v>
      </c>
    </row>
    <row r="442" s="13" customFormat="1">
      <c r="A442" s="13"/>
      <c r="B442" s="243"/>
      <c r="C442" s="244"/>
      <c r="D442" s="245" t="s">
        <v>186</v>
      </c>
      <c r="E442" s="246" t="s">
        <v>1</v>
      </c>
      <c r="F442" s="247" t="s">
        <v>481</v>
      </c>
      <c r="G442" s="244"/>
      <c r="H442" s="246" t="s">
        <v>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186</v>
      </c>
      <c r="AU442" s="253" t="s">
        <v>92</v>
      </c>
      <c r="AV442" s="13" t="s">
        <v>90</v>
      </c>
      <c r="AW442" s="13" t="s">
        <v>36</v>
      </c>
      <c r="AX442" s="13" t="s">
        <v>83</v>
      </c>
      <c r="AY442" s="253" t="s">
        <v>177</v>
      </c>
    </row>
    <row r="443" s="14" customFormat="1">
      <c r="A443" s="14"/>
      <c r="B443" s="254"/>
      <c r="C443" s="255"/>
      <c r="D443" s="245" t="s">
        <v>186</v>
      </c>
      <c r="E443" s="256" t="s">
        <v>1</v>
      </c>
      <c r="F443" s="257" t="s">
        <v>482</v>
      </c>
      <c r="G443" s="255"/>
      <c r="H443" s="258">
        <v>180.99000000000001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4" t="s">
        <v>186</v>
      </c>
      <c r="AU443" s="264" t="s">
        <v>92</v>
      </c>
      <c r="AV443" s="14" t="s">
        <v>92</v>
      </c>
      <c r="AW443" s="14" t="s">
        <v>36</v>
      </c>
      <c r="AX443" s="14" t="s">
        <v>83</v>
      </c>
      <c r="AY443" s="264" t="s">
        <v>177</v>
      </c>
    </row>
    <row r="444" s="15" customFormat="1">
      <c r="A444" s="15"/>
      <c r="B444" s="265"/>
      <c r="C444" s="266"/>
      <c r="D444" s="245" t="s">
        <v>186</v>
      </c>
      <c r="E444" s="267" t="s">
        <v>1</v>
      </c>
      <c r="F444" s="268" t="s">
        <v>190</v>
      </c>
      <c r="G444" s="266"/>
      <c r="H444" s="269">
        <v>648.05999999999995</v>
      </c>
      <c r="I444" s="270"/>
      <c r="J444" s="266"/>
      <c r="K444" s="266"/>
      <c r="L444" s="271"/>
      <c r="M444" s="272"/>
      <c r="N444" s="273"/>
      <c r="O444" s="273"/>
      <c r="P444" s="273"/>
      <c r="Q444" s="273"/>
      <c r="R444" s="273"/>
      <c r="S444" s="273"/>
      <c r="T444" s="27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5" t="s">
        <v>186</v>
      </c>
      <c r="AU444" s="275" t="s">
        <v>92</v>
      </c>
      <c r="AV444" s="15" t="s">
        <v>184</v>
      </c>
      <c r="AW444" s="15" t="s">
        <v>36</v>
      </c>
      <c r="AX444" s="15" t="s">
        <v>90</v>
      </c>
      <c r="AY444" s="275" t="s">
        <v>177</v>
      </c>
    </row>
    <row r="445" s="2" customFormat="1" ht="44.25" customHeight="1">
      <c r="A445" s="39"/>
      <c r="B445" s="40"/>
      <c r="C445" s="230" t="s">
        <v>484</v>
      </c>
      <c r="D445" s="230" t="s">
        <v>179</v>
      </c>
      <c r="E445" s="231" t="s">
        <v>485</v>
      </c>
      <c r="F445" s="232" t="s">
        <v>486</v>
      </c>
      <c r="G445" s="233" t="s">
        <v>200</v>
      </c>
      <c r="H445" s="234">
        <v>94.820999999999998</v>
      </c>
      <c r="I445" s="235"/>
      <c r="J445" s="236">
        <f>ROUND(I445*H445,2)</f>
        <v>0</v>
      </c>
      <c r="K445" s="232" t="s">
        <v>183</v>
      </c>
      <c r="L445" s="45"/>
      <c r="M445" s="237" t="s">
        <v>1</v>
      </c>
      <c r="N445" s="238" t="s">
        <v>48</v>
      </c>
      <c r="O445" s="92"/>
      <c r="P445" s="239">
        <f>O445*H445</f>
        <v>0</v>
      </c>
      <c r="Q445" s="239">
        <v>0</v>
      </c>
      <c r="R445" s="239">
        <f>Q445*H445</f>
        <v>0</v>
      </c>
      <c r="S445" s="239">
        <v>0.058999999999999997</v>
      </c>
      <c r="T445" s="240">
        <f>S445*H445</f>
        <v>5.5944389999999995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184</v>
      </c>
      <c r="AT445" s="241" t="s">
        <v>179</v>
      </c>
      <c r="AU445" s="241" t="s">
        <v>92</v>
      </c>
      <c r="AY445" s="18" t="s">
        <v>177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90</v>
      </c>
      <c r="BK445" s="242">
        <f>ROUND(I445*H445,2)</f>
        <v>0</v>
      </c>
      <c r="BL445" s="18" t="s">
        <v>184</v>
      </c>
      <c r="BM445" s="241" t="s">
        <v>487</v>
      </c>
    </row>
    <row r="446" s="13" customFormat="1">
      <c r="A446" s="13"/>
      <c r="B446" s="243"/>
      <c r="C446" s="244"/>
      <c r="D446" s="245" t="s">
        <v>186</v>
      </c>
      <c r="E446" s="246" t="s">
        <v>1</v>
      </c>
      <c r="F446" s="247" t="s">
        <v>477</v>
      </c>
      <c r="G446" s="244"/>
      <c r="H446" s="246" t="s">
        <v>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186</v>
      </c>
      <c r="AU446" s="253" t="s">
        <v>92</v>
      </c>
      <c r="AV446" s="13" t="s">
        <v>90</v>
      </c>
      <c r="AW446" s="13" t="s">
        <v>36</v>
      </c>
      <c r="AX446" s="13" t="s">
        <v>83</v>
      </c>
      <c r="AY446" s="253" t="s">
        <v>177</v>
      </c>
    </row>
    <row r="447" s="13" customFormat="1">
      <c r="A447" s="13"/>
      <c r="B447" s="243"/>
      <c r="C447" s="244"/>
      <c r="D447" s="245" t="s">
        <v>186</v>
      </c>
      <c r="E447" s="246" t="s">
        <v>1</v>
      </c>
      <c r="F447" s="247" t="s">
        <v>488</v>
      </c>
      <c r="G447" s="244"/>
      <c r="H447" s="246" t="s">
        <v>1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186</v>
      </c>
      <c r="AU447" s="253" t="s">
        <v>92</v>
      </c>
      <c r="AV447" s="13" t="s">
        <v>90</v>
      </c>
      <c r="AW447" s="13" t="s">
        <v>36</v>
      </c>
      <c r="AX447" s="13" t="s">
        <v>83</v>
      </c>
      <c r="AY447" s="253" t="s">
        <v>177</v>
      </c>
    </row>
    <row r="448" s="13" customFormat="1">
      <c r="A448" s="13"/>
      <c r="B448" s="243"/>
      <c r="C448" s="244"/>
      <c r="D448" s="245" t="s">
        <v>186</v>
      </c>
      <c r="E448" s="246" t="s">
        <v>1</v>
      </c>
      <c r="F448" s="247" t="s">
        <v>387</v>
      </c>
      <c r="G448" s="244"/>
      <c r="H448" s="246" t="s">
        <v>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186</v>
      </c>
      <c r="AU448" s="253" t="s">
        <v>92</v>
      </c>
      <c r="AV448" s="13" t="s">
        <v>90</v>
      </c>
      <c r="AW448" s="13" t="s">
        <v>36</v>
      </c>
      <c r="AX448" s="13" t="s">
        <v>83</v>
      </c>
      <c r="AY448" s="253" t="s">
        <v>177</v>
      </c>
    </row>
    <row r="449" s="14" customFormat="1">
      <c r="A449" s="14"/>
      <c r="B449" s="254"/>
      <c r="C449" s="255"/>
      <c r="D449" s="245" t="s">
        <v>186</v>
      </c>
      <c r="E449" s="256" t="s">
        <v>1</v>
      </c>
      <c r="F449" s="257" t="s">
        <v>489</v>
      </c>
      <c r="G449" s="255"/>
      <c r="H449" s="258">
        <v>5.2859999999999996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4" t="s">
        <v>186</v>
      </c>
      <c r="AU449" s="264" t="s">
        <v>92</v>
      </c>
      <c r="AV449" s="14" t="s">
        <v>92</v>
      </c>
      <c r="AW449" s="14" t="s">
        <v>36</v>
      </c>
      <c r="AX449" s="14" t="s">
        <v>83</v>
      </c>
      <c r="AY449" s="264" t="s">
        <v>177</v>
      </c>
    </row>
    <row r="450" s="13" customFormat="1">
      <c r="A450" s="13"/>
      <c r="B450" s="243"/>
      <c r="C450" s="244"/>
      <c r="D450" s="245" t="s">
        <v>186</v>
      </c>
      <c r="E450" s="246" t="s">
        <v>1</v>
      </c>
      <c r="F450" s="247" t="s">
        <v>490</v>
      </c>
      <c r="G450" s="244"/>
      <c r="H450" s="246" t="s">
        <v>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186</v>
      </c>
      <c r="AU450" s="253" t="s">
        <v>92</v>
      </c>
      <c r="AV450" s="13" t="s">
        <v>90</v>
      </c>
      <c r="AW450" s="13" t="s">
        <v>36</v>
      </c>
      <c r="AX450" s="13" t="s">
        <v>83</v>
      </c>
      <c r="AY450" s="253" t="s">
        <v>177</v>
      </c>
    </row>
    <row r="451" s="14" customFormat="1">
      <c r="A451" s="14"/>
      <c r="B451" s="254"/>
      <c r="C451" s="255"/>
      <c r="D451" s="245" t="s">
        <v>186</v>
      </c>
      <c r="E451" s="256" t="s">
        <v>1</v>
      </c>
      <c r="F451" s="257" t="s">
        <v>491</v>
      </c>
      <c r="G451" s="255"/>
      <c r="H451" s="258">
        <v>12.84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4" t="s">
        <v>186</v>
      </c>
      <c r="AU451" s="264" t="s">
        <v>92</v>
      </c>
      <c r="AV451" s="14" t="s">
        <v>92</v>
      </c>
      <c r="AW451" s="14" t="s">
        <v>36</v>
      </c>
      <c r="AX451" s="14" t="s">
        <v>83</v>
      </c>
      <c r="AY451" s="264" t="s">
        <v>177</v>
      </c>
    </row>
    <row r="452" s="16" customFormat="1">
      <c r="A452" s="16"/>
      <c r="B452" s="276"/>
      <c r="C452" s="277"/>
      <c r="D452" s="245" t="s">
        <v>186</v>
      </c>
      <c r="E452" s="278" t="s">
        <v>1</v>
      </c>
      <c r="F452" s="279" t="s">
        <v>492</v>
      </c>
      <c r="G452" s="277"/>
      <c r="H452" s="280">
        <v>18.126000000000001</v>
      </c>
      <c r="I452" s="281"/>
      <c r="J452" s="277"/>
      <c r="K452" s="277"/>
      <c r="L452" s="282"/>
      <c r="M452" s="283"/>
      <c r="N452" s="284"/>
      <c r="O452" s="284"/>
      <c r="P452" s="284"/>
      <c r="Q452" s="284"/>
      <c r="R452" s="284"/>
      <c r="S452" s="284"/>
      <c r="T452" s="28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86" t="s">
        <v>186</v>
      </c>
      <c r="AU452" s="286" t="s">
        <v>92</v>
      </c>
      <c r="AV452" s="16" t="s">
        <v>100</v>
      </c>
      <c r="AW452" s="16" t="s">
        <v>36</v>
      </c>
      <c r="AX452" s="16" t="s">
        <v>83</v>
      </c>
      <c r="AY452" s="286" t="s">
        <v>177</v>
      </c>
    </row>
    <row r="453" s="13" customFormat="1">
      <c r="A453" s="13"/>
      <c r="B453" s="243"/>
      <c r="C453" s="244"/>
      <c r="D453" s="245" t="s">
        <v>186</v>
      </c>
      <c r="E453" s="246" t="s">
        <v>1</v>
      </c>
      <c r="F453" s="247" t="s">
        <v>493</v>
      </c>
      <c r="G453" s="244"/>
      <c r="H453" s="246" t="s">
        <v>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186</v>
      </c>
      <c r="AU453" s="253" t="s">
        <v>92</v>
      </c>
      <c r="AV453" s="13" t="s">
        <v>90</v>
      </c>
      <c r="AW453" s="13" t="s">
        <v>36</v>
      </c>
      <c r="AX453" s="13" t="s">
        <v>83</v>
      </c>
      <c r="AY453" s="253" t="s">
        <v>177</v>
      </c>
    </row>
    <row r="454" s="13" customFormat="1">
      <c r="A454" s="13"/>
      <c r="B454" s="243"/>
      <c r="C454" s="244"/>
      <c r="D454" s="245" t="s">
        <v>186</v>
      </c>
      <c r="E454" s="246" t="s">
        <v>1</v>
      </c>
      <c r="F454" s="247" t="s">
        <v>388</v>
      </c>
      <c r="G454" s="244"/>
      <c r="H454" s="246" t="s">
        <v>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186</v>
      </c>
      <c r="AU454" s="253" t="s">
        <v>92</v>
      </c>
      <c r="AV454" s="13" t="s">
        <v>90</v>
      </c>
      <c r="AW454" s="13" t="s">
        <v>36</v>
      </c>
      <c r="AX454" s="13" t="s">
        <v>83</v>
      </c>
      <c r="AY454" s="253" t="s">
        <v>177</v>
      </c>
    </row>
    <row r="455" s="14" customFormat="1">
      <c r="A455" s="14"/>
      <c r="B455" s="254"/>
      <c r="C455" s="255"/>
      <c r="D455" s="245" t="s">
        <v>186</v>
      </c>
      <c r="E455" s="256" t="s">
        <v>1</v>
      </c>
      <c r="F455" s="257" t="s">
        <v>494</v>
      </c>
      <c r="G455" s="255"/>
      <c r="H455" s="258">
        <v>2.8050000000000002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4" t="s">
        <v>186</v>
      </c>
      <c r="AU455" s="264" t="s">
        <v>92</v>
      </c>
      <c r="AV455" s="14" t="s">
        <v>92</v>
      </c>
      <c r="AW455" s="14" t="s">
        <v>36</v>
      </c>
      <c r="AX455" s="14" t="s">
        <v>83</v>
      </c>
      <c r="AY455" s="264" t="s">
        <v>177</v>
      </c>
    </row>
    <row r="456" s="16" customFormat="1">
      <c r="A456" s="16"/>
      <c r="B456" s="276"/>
      <c r="C456" s="277"/>
      <c r="D456" s="245" t="s">
        <v>186</v>
      </c>
      <c r="E456" s="278" t="s">
        <v>1</v>
      </c>
      <c r="F456" s="279" t="s">
        <v>492</v>
      </c>
      <c r="G456" s="277"/>
      <c r="H456" s="280">
        <v>2.8050000000000002</v>
      </c>
      <c r="I456" s="281"/>
      <c r="J456" s="277"/>
      <c r="K456" s="277"/>
      <c r="L456" s="282"/>
      <c r="M456" s="283"/>
      <c r="N456" s="284"/>
      <c r="O456" s="284"/>
      <c r="P456" s="284"/>
      <c r="Q456" s="284"/>
      <c r="R456" s="284"/>
      <c r="S456" s="284"/>
      <c r="T456" s="28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6" t="s">
        <v>186</v>
      </c>
      <c r="AU456" s="286" t="s">
        <v>92</v>
      </c>
      <c r="AV456" s="16" t="s">
        <v>100</v>
      </c>
      <c r="AW456" s="16" t="s">
        <v>36</v>
      </c>
      <c r="AX456" s="16" t="s">
        <v>83</v>
      </c>
      <c r="AY456" s="286" t="s">
        <v>177</v>
      </c>
    </row>
    <row r="457" s="13" customFormat="1">
      <c r="A457" s="13"/>
      <c r="B457" s="243"/>
      <c r="C457" s="244"/>
      <c r="D457" s="245" t="s">
        <v>186</v>
      </c>
      <c r="E457" s="246" t="s">
        <v>1</v>
      </c>
      <c r="F457" s="247" t="s">
        <v>495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186</v>
      </c>
      <c r="AU457" s="253" t="s">
        <v>92</v>
      </c>
      <c r="AV457" s="13" t="s">
        <v>90</v>
      </c>
      <c r="AW457" s="13" t="s">
        <v>36</v>
      </c>
      <c r="AX457" s="13" t="s">
        <v>83</v>
      </c>
      <c r="AY457" s="253" t="s">
        <v>177</v>
      </c>
    </row>
    <row r="458" s="13" customFormat="1">
      <c r="A458" s="13"/>
      <c r="B458" s="243"/>
      <c r="C458" s="244"/>
      <c r="D458" s="245" t="s">
        <v>186</v>
      </c>
      <c r="E458" s="246" t="s">
        <v>1</v>
      </c>
      <c r="F458" s="247" t="s">
        <v>387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186</v>
      </c>
      <c r="AU458" s="253" t="s">
        <v>92</v>
      </c>
      <c r="AV458" s="13" t="s">
        <v>90</v>
      </c>
      <c r="AW458" s="13" t="s">
        <v>36</v>
      </c>
      <c r="AX458" s="13" t="s">
        <v>83</v>
      </c>
      <c r="AY458" s="253" t="s">
        <v>177</v>
      </c>
    </row>
    <row r="459" s="14" customFormat="1">
      <c r="A459" s="14"/>
      <c r="B459" s="254"/>
      <c r="C459" s="255"/>
      <c r="D459" s="245" t="s">
        <v>186</v>
      </c>
      <c r="E459" s="256" t="s">
        <v>1</v>
      </c>
      <c r="F459" s="257" t="s">
        <v>496</v>
      </c>
      <c r="G459" s="255"/>
      <c r="H459" s="258">
        <v>2.6429999999999998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186</v>
      </c>
      <c r="AU459" s="264" t="s">
        <v>92</v>
      </c>
      <c r="AV459" s="14" t="s">
        <v>92</v>
      </c>
      <c r="AW459" s="14" t="s">
        <v>36</v>
      </c>
      <c r="AX459" s="14" t="s">
        <v>83</v>
      </c>
      <c r="AY459" s="264" t="s">
        <v>177</v>
      </c>
    </row>
    <row r="460" s="13" customFormat="1">
      <c r="A460" s="13"/>
      <c r="B460" s="243"/>
      <c r="C460" s="244"/>
      <c r="D460" s="245" t="s">
        <v>186</v>
      </c>
      <c r="E460" s="246" t="s">
        <v>1</v>
      </c>
      <c r="F460" s="247" t="s">
        <v>490</v>
      </c>
      <c r="G460" s="244"/>
      <c r="H460" s="246" t="s">
        <v>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186</v>
      </c>
      <c r="AU460" s="253" t="s">
        <v>92</v>
      </c>
      <c r="AV460" s="13" t="s">
        <v>90</v>
      </c>
      <c r="AW460" s="13" t="s">
        <v>36</v>
      </c>
      <c r="AX460" s="13" t="s">
        <v>83</v>
      </c>
      <c r="AY460" s="253" t="s">
        <v>177</v>
      </c>
    </row>
    <row r="461" s="14" customFormat="1">
      <c r="A461" s="14"/>
      <c r="B461" s="254"/>
      <c r="C461" s="255"/>
      <c r="D461" s="245" t="s">
        <v>186</v>
      </c>
      <c r="E461" s="256" t="s">
        <v>1</v>
      </c>
      <c r="F461" s="257" t="s">
        <v>497</v>
      </c>
      <c r="G461" s="255"/>
      <c r="H461" s="258">
        <v>6.4199999999999999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4" t="s">
        <v>186</v>
      </c>
      <c r="AU461" s="264" t="s">
        <v>92</v>
      </c>
      <c r="AV461" s="14" t="s">
        <v>92</v>
      </c>
      <c r="AW461" s="14" t="s">
        <v>36</v>
      </c>
      <c r="AX461" s="14" t="s">
        <v>83</v>
      </c>
      <c r="AY461" s="264" t="s">
        <v>177</v>
      </c>
    </row>
    <row r="462" s="13" customFormat="1">
      <c r="A462" s="13"/>
      <c r="B462" s="243"/>
      <c r="C462" s="244"/>
      <c r="D462" s="245" t="s">
        <v>186</v>
      </c>
      <c r="E462" s="246" t="s">
        <v>1</v>
      </c>
      <c r="F462" s="247" t="s">
        <v>388</v>
      </c>
      <c r="G462" s="244"/>
      <c r="H462" s="246" t="s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186</v>
      </c>
      <c r="AU462" s="253" t="s">
        <v>92</v>
      </c>
      <c r="AV462" s="13" t="s">
        <v>90</v>
      </c>
      <c r="AW462" s="13" t="s">
        <v>36</v>
      </c>
      <c r="AX462" s="13" t="s">
        <v>83</v>
      </c>
      <c r="AY462" s="253" t="s">
        <v>177</v>
      </c>
    </row>
    <row r="463" s="14" customFormat="1">
      <c r="A463" s="14"/>
      <c r="B463" s="254"/>
      <c r="C463" s="255"/>
      <c r="D463" s="245" t="s">
        <v>186</v>
      </c>
      <c r="E463" s="256" t="s">
        <v>1</v>
      </c>
      <c r="F463" s="257" t="s">
        <v>498</v>
      </c>
      <c r="G463" s="255"/>
      <c r="H463" s="258">
        <v>1.6830000000000001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186</v>
      </c>
      <c r="AU463" s="264" t="s">
        <v>92</v>
      </c>
      <c r="AV463" s="14" t="s">
        <v>92</v>
      </c>
      <c r="AW463" s="14" t="s">
        <v>36</v>
      </c>
      <c r="AX463" s="14" t="s">
        <v>83</v>
      </c>
      <c r="AY463" s="264" t="s">
        <v>177</v>
      </c>
    </row>
    <row r="464" s="16" customFormat="1">
      <c r="A464" s="16"/>
      <c r="B464" s="276"/>
      <c r="C464" s="277"/>
      <c r="D464" s="245" t="s">
        <v>186</v>
      </c>
      <c r="E464" s="278" t="s">
        <v>1</v>
      </c>
      <c r="F464" s="279" t="s">
        <v>492</v>
      </c>
      <c r="G464" s="277"/>
      <c r="H464" s="280">
        <v>10.746</v>
      </c>
      <c r="I464" s="281"/>
      <c r="J464" s="277"/>
      <c r="K464" s="277"/>
      <c r="L464" s="282"/>
      <c r="M464" s="283"/>
      <c r="N464" s="284"/>
      <c r="O464" s="284"/>
      <c r="P464" s="284"/>
      <c r="Q464" s="284"/>
      <c r="R464" s="284"/>
      <c r="S464" s="284"/>
      <c r="T464" s="285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86" t="s">
        <v>186</v>
      </c>
      <c r="AU464" s="286" t="s">
        <v>92</v>
      </c>
      <c r="AV464" s="16" t="s">
        <v>100</v>
      </c>
      <c r="AW464" s="16" t="s">
        <v>36</v>
      </c>
      <c r="AX464" s="16" t="s">
        <v>83</v>
      </c>
      <c r="AY464" s="286" t="s">
        <v>177</v>
      </c>
    </row>
    <row r="465" s="13" customFormat="1">
      <c r="A465" s="13"/>
      <c r="B465" s="243"/>
      <c r="C465" s="244"/>
      <c r="D465" s="245" t="s">
        <v>186</v>
      </c>
      <c r="E465" s="246" t="s">
        <v>1</v>
      </c>
      <c r="F465" s="247" t="s">
        <v>499</v>
      </c>
      <c r="G465" s="244"/>
      <c r="H465" s="246" t="s">
        <v>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186</v>
      </c>
      <c r="AU465" s="253" t="s">
        <v>92</v>
      </c>
      <c r="AV465" s="13" t="s">
        <v>90</v>
      </c>
      <c r="AW465" s="13" t="s">
        <v>36</v>
      </c>
      <c r="AX465" s="13" t="s">
        <v>83</v>
      </c>
      <c r="AY465" s="253" t="s">
        <v>177</v>
      </c>
    </row>
    <row r="466" s="13" customFormat="1">
      <c r="A466" s="13"/>
      <c r="B466" s="243"/>
      <c r="C466" s="244"/>
      <c r="D466" s="245" t="s">
        <v>186</v>
      </c>
      <c r="E466" s="246" t="s">
        <v>1</v>
      </c>
      <c r="F466" s="247" t="s">
        <v>387</v>
      </c>
      <c r="G466" s="244"/>
      <c r="H466" s="246" t="s">
        <v>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186</v>
      </c>
      <c r="AU466" s="253" t="s">
        <v>92</v>
      </c>
      <c r="AV466" s="13" t="s">
        <v>90</v>
      </c>
      <c r="AW466" s="13" t="s">
        <v>36</v>
      </c>
      <c r="AX466" s="13" t="s">
        <v>83</v>
      </c>
      <c r="AY466" s="253" t="s">
        <v>177</v>
      </c>
    </row>
    <row r="467" s="14" customFormat="1">
      <c r="A467" s="14"/>
      <c r="B467" s="254"/>
      <c r="C467" s="255"/>
      <c r="D467" s="245" t="s">
        <v>186</v>
      </c>
      <c r="E467" s="256" t="s">
        <v>1</v>
      </c>
      <c r="F467" s="257" t="s">
        <v>500</v>
      </c>
      <c r="G467" s="255"/>
      <c r="H467" s="258">
        <v>14.977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186</v>
      </c>
      <c r="AU467" s="264" t="s">
        <v>92</v>
      </c>
      <c r="AV467" s="14" t="s">
        <v>92</v>
      </c>
      <c r="AW467" s="14" t="s">
        <v>36</v>
      </c>
      <c r="AX467" s="14" t="s">
        <v>83</v>
      </c>
      <c r="AY467" s="264" t="s">
        <v>177</v>
      </c>
    </row>
    <row r="468" s="13" customFormat="1">
      <c r="A468" s="13"/>
      <c r="B468" s="243"/>
      <c r="C468" s="244"/>
      <c r="D468" s="245" t="s">
        <v>186</v>
      </c>
      <c r="E468" s="246" t="s">
        <v>1</v>
      </c>
      <c r="F468" s="247" t="s">
        <v>490</v>
      </c>
      <c r="G468" s="244"/>
      <c r="H468" s="246" t="s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186</v>
      </c>
      <c r="AU468" s="253" t="s">
        <v>92</v>
      </c>
      <c r="AV468" s="13" t="s">
        <v>90</v>
      </c>
      <c r="AW468" s="13" t="s">
        <v>36</v>
      </c>
      <c r="AX468" s="13" t="s">
        <v>83</v>
      </c>
      <c r="AY468" s="253" t="s">
        <v>177</v>
      </c>
    </row>
    <row r="469" s="14" customFormat="1">
      <c r="A469" s="14"/>
      <c r="B469" s="254"/>
      <c r="C469" s="255"/>
      <c r="D469" s="245" t="s">
        <v>186</v>
      </c>
      <c r="E469" s="256" t="s">
        <v>1</v>
      </c>
      <c r="F469" s="257" t="s">
        <v>501</v>
      </c>
      <c r="G469" s="255"/>
      <c r="H469" s="258">
        <v>19.193000000000001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4" t="s">
        <v>186</v>
      </c>
      <c r="AU469" s="264" t="s">
        <v>92</v>
      </c>
      <c r="AV469" s="14" t="s">
        <v>92</v>
      </c>
      <c r="AW469" s="14" t="s">
        <v>36</v>
      </c>
      <c r="AX469" s="14" t="s">
        <v>83</v>
      </c>
      <c r="AY469" s="264" t="s">
        <v>177</v>
      </c>
    </row>
    <row r="470" s="14" customFormat="1">
      <c r="A470" s="14"/>
      <c r="B470" s="254"/>
      <c r="C470" s="255"/>
      <c r="D470" s="245" t="s">
        <v>186</v>
      </c>
      <c r="E470" s="256" t="s">
        <v>1</v>
      </c>
      <c r="F470" s="257" t="s">
        <v>502</v>
      </c>
      <c r="G470" s="255"/>
      <c r="H470" s="258">
        <v>22.242000000000001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186</v>
      </c>
      <c r="AU470" s="264" t="s">
        <v>92</v>
      </c>
      <c r="AV470" s="14" t="s">
        <v>92</v>
      </c>
      <c r="AW470" s="14" t="s">
        <v>36</v>
      </c>
      <c r="AX470" s="14" t="s">
        <v>83</v>
      </c>
      <c r="AY470" s="264" t="s">
        <v>177</v>
      </c>
    </row>
    <row r="471" s="13" customFormat="1">
      <c r="A471" s="13"/>
      <c r="B471" s="243"/>
      <c r="C471" s="244"/>
      <c r="D471" s="245" t="s">
        <v>186</v>
      </c>
      <c r="E471" s="246" t="s">
        <v>1</v>
      </c>
      <c r="F471" s="247" t="s">
        <v>388</v>
      </c>
      <c r="G471" s="244"/>
      <c r="H471" s="246" t="s">
        <v>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186</v>
      </c>
      <c r="AU471" s="253" t="s">
        <v>92</v>
      </c>
      <c r="AV471" s="13" t="s">
        <v>90</v>
      </c>
      <c r="AW471" s="13" t="s">
        <v>36</v>
      </c>
      <c r="AX471" s="13" t="s">
        <v>83</v>
      </c>
      <c r="AY471" s="253" t="s">
        <v>177</v>
      </c>
    </row>
    <row r="472" s="14" customFormat="1">
      <c r="A472" s="14"/>
      <c r="B472" s="254"/>
      <c r="C472" s="255"/>
      <c r="D472" s="245" t="s">
        <v>186</v>
      </c>
      <c r="E472" s="256" t="s">
        <v>1</v>
      </c>
      <c r="F472" s="257" t="s">
        <v>503</v>
      </c>
      <c r="G472" s="255"/>
      <c r="H472" s="258">
        <v>6.7320000000000002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4" t="s">
        <v>186</v>
      </c>
      <c r="AU472" s="264" t="s">
        <v>92</v>
      </c>
      <c r="AV472" s="14" t="s">
        <v>92</v>
      </c>
      <c r="AW472" s="14" t="s">
        <v>36</v>
      </c>
      <c r="AX472" s="14" t="s">
        <v>83</v>
      </c>
      <c r="AY472" s="264" t="s">
        <v>177</v>
      </c>
    </row>
    <row r="473" s="16" customFormat="1">
      <c r="A473" s="16"/>
      <c r="B473" s="276"/>
      <c r="C473" s="277"/>
      <c r="D473" s="245" t="s">
        <v>186</v>
      </c>
      <c r="E473" s="278" t="s">
        <v>1</v>
      </c>
      <c r="F473" s="279" t="s">
        <v>492</v>
      </c>
      <c r="G473" s="277"/>
      <c r="H473" s="280">
        <v>63.143999999999998</v>
      </c>
      <c r="I473" s="281"/>
      <c r="J473" s="277"/>
      <c r="K473" s="277"/>
      <c r="L473" s="282"/>
      <c r="M473" s="283"/>
      <c r="N473" s="284"/>
      <c r="O473" s="284"/>
      <c r="P473" s="284"/>
      <c r="Q473" s="284"/>
      <c r="R473" s="284"/>
      <c r="S473" s="284"/>
      <c r="T473" s="285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6" t="s">
        <v>186</v>
      </c>
      <c r="AU473" s="286" t="s">
        <v>92</v>
      </c>
      <c r="AV473" s="16" t="s">
        <v>100</v>
      </c>
      <c r="AW473" s="16" t="s">
        <v>36</v>
      </c>
      <c r="AX473" s="16" t="s">
        <v>83</v>
      </c>
      <c r="AY473" s="286" t="s">
        <v>177</v>
      </c>
    </row>
    <row r="474" s="15" customFormat="1">
      <c r="A474" s="15"/>
      <c r="B474" s="265"/>
      <c r="C474" s="266"/>
      <c r="D474" s="245" t="s">
        <v>186</v>
      </c>
      <c r="E474" s="267" t="s">
        <v>1</v>
      </c>
      <c r="F474" s="268" t="s">
        <v>190</v>
      </c>
      <c r="G474" s="266"/>
      <c r="H474" s="269">
        <v>94.820999999999998</v>
      </c>
      <c r="I474" s="270"/>
      <c r="J474" s="266"/>
      <c r="K474" s="266"/>
      <c r="L474" s="271"/>
      <c r="M474" s="272"/>
      <c r="N474" s="273"/>
      <c r="O474" s="273"/>
      <c r="P474" s="273"/>
      <c r="Q474" s="273"/>
      <c r="R474" s="273"/>
      <c r="S474" s="273"/>
      <c r="T474" s="274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5" t="s">
        <v>186</v>
      </c>
      <c r="AU474" s="275" t="s">
        <v>92</v>
      </c>
      <c r="AV474" s="15" t="s">
        <v>184</v>
      </c>
      <c r="AW474" s="15" t="s">
        <v>36</v>
      </c>
      <c r="AX474" s="15" t="s">
        <v>90</v>
      </c>
      <c r="AY474" s="275" t="s">
        <v>177</v>
      </c>
    </row>
    <row r="475" s="12" customFormat="1" ht="22.8" customHeight="1">
      <c r="A475" s="12"/>
      <c r="B475" s="214"/>
      <c r="C475" s="215"/>
      <c r="D475" s="216" t="s">
        <v>82</v>
      </c>
      <c r="E475" s="228" t="s">
        <v>504</v>
      </c>
      <c r="F475" s="228" t="s">
        <v>505</v>
      </c>
      <c r="G475" s="215"/>
      <c r="H475" s="215"/>
      <c r="I475" s="218"/>
      <c r="J475" s="229">
        <f>BK475</f>
        <v>0</v>
      </c>
      <c r="K475" s="215"/>
      <c r="L475" s="220"/>
      <c r="M475" s="221"/>
      <c r="N475" s="222"/>
      <c r="O475" s="222"/>
      <c r="P475" s="223">
        <f>SUM(P476:P483)</f>
        <v>0</v>
      </c>
      <c r="Q475" s="222"/>
      <c r="R475" s="223">
        <f>SUM(R476:R483)</f>
        <v>0</v>
      </c>
      <c r="S475" s="222"/>
      <c r="T475" s="224">
        <f>SUM(T476:T483)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5" t="s">
        <v>90</v>
      </c>
      <c r="AT475" s="226" t="s">
        <v>82</v>
      </c>
      <c r="AU475" s="226" t="s">
        <v>90</v>
      </c>
      <c r="AY475" s="225" t="s">
        <v>177</v>
      </c>
      <c r="BK475" s="227">
        <f>SUM(BK476:BK483)</f>
        <v>0</v>
      </c>
    </row>
    <row r="476" s="2" customFormat="1" ht="16.5" customHeight="1">
      <c r="A476" s="39"/>
      <c r="B476" s="40"/>
      <c r="C476" s="230" t="s">
        <v>506</v>
      </c>
      <c r="D476" s="230" t="s">
        <v>179</v>
      </c>
      <c r="E476" s="231" t="s">
        <v>507</v>
      </c>
      <c r="F476" s="232" t="s">
        <v>508</v>
      </c>
      <c r="G476" s="233" t="s">
        <v>509</v>
      </c>
      <c r="H476" s="234">
        <v>463.36900000000003</v>
      </c>
      <c r="I476" s="235"/>
      <c r="J476" s="236">
        <f>ROUND(I476*H476,2)</f>
        <v>0</v>
      </c>
      <c r="K476" s="232" t="s">
        <v>183</v>
      </c>
      <c r="L476" s="45"/>
      <c r="M476" s="237" t="s">
        <v>1</v>
      </c>
      <c r="N476" s="238" t="s">
        <v>48</v>
      </c>
      <c r="O476" s="92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184</v>
      </c>
      <c r="AT476" s="241" t="s">
        <v>179</v>
      </c>
      <c r="AU476" s="241" t="s">
        <v>92</v>
      </c>
      <c r="AY476" s="18" t="s">
        <v>177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90</v>
      </c>
      <c r="BK476" s="242">
        <f>ROUND(I476*H476,2)</f>
        <v>0</v>
      </c>
      <c r="BL476" s="18" t="s">
        <v>184</v>
      </c>
      <c r="BM476" s="241" t="s">
        <v>510</v>
      </c>
    </row>
    <row r="477" s="2" customFormat="1" ht="24.15" customHeight="1">
      <c r="A477" s="39"/>
      <c r="B477" s="40"/>
      <c r="C477" s="230" t="s">
        <v>511</v>
      </c>
      <c r="D477" s="230" t="s">
        <v>179</v>
      </c>
      <c r="E477" s="231" t="s">
        <v>512</v>
      </c>
      <c r="F477" s="232" t="s">
        <v>513</v>
      </c>
      <c r="G477" s="233" t="s">
        <v>509</v>
      </c>
      <c r="H477" s="234">
        <v>463.36900000000003</v>
      </c>
      <c r="I477" s="235"/>
      <c r="J477" s="236">
        <f>ROUND(I477*H477,2)</f>
        <v>0</v>
      </c>
      <c r="K477" s="232" t="s">
        <v>183</v>
      </c>
      <c r="L477" s="45"/>
      <c r="M477" s="237" t="s">
        <v>1</v>
      </c>
      <c r="N477" s="238" t="s">
        <v>48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184</v>
      </c>
      <c r="AT477" s="241" t="s">
        <v>179</v>
      </c>
      <c r="AU477" s="241" t="s">
        <v>92</v>
      </c>
      <c r="AY477" s="18" t="s">
        <v>177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90</v>
      </c>
      <c r="BK477" s="242">
        <f>ROUND(I477*H477,2)</f>
        <v>0</v>
      </c>
      <c r="BL477" s="18" t="s">
        <v>184</v>
      </c>
      <c r="BM477" s="241" t="s">
        <v>514</v>
      </c>
    </row>
    <row r="478" s="2" customFormat="1" ht="44.25" customHeight="1">
      <c r="A478" s="39"/>
      <c r="B478" s="40"/>
      <c r="C478" s="230" t="s">
        <v>515</v>
      </c>
      <c r="D478" s="230" t="s">
        <v>179</v>
      </c>
      <c r="E478" s="231" t="s">
        <v>516</v>
      </c>
      <c r="F478" s="232" t="s">
        <v>517</v>
      </c>
      <c r="G478" s="233" t="s">
        <v>509</v>
      </c>
      <c r="H478" s="234">
        <v>463.36900000000003</v>
      </c>
      <c r="I478" s="235"/>
      <c r="J478" s="236">
        <f>ROUND(I478*H478,2)</f>
        <v>0</v>
      </c>
      <c r="K478" s="232" t="s">
        <v>183</v>
      </c>
      <c r="L478" s="45"/>
      <c r="M478" s="237" t="s">
        <v>1</v>
      </c>
      <c r="N478" s="238" t="s">
        <v>48</v>
      </c>
      <c r="O478" s="92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184</v>
      </c>
      <c r="AT478" s="241" t="s">
        <v>179</v>
      </c>
      <c r="AU478" s="241" t="s">
        <v>92</v>
      </c>
      <c r="AY478" s="18" t="s">
        <v>177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90</v>
      </c>
      <c r="BK478" s="242">
        <f>ROUND(I478*H478,2)</f>
        <v>0</v>
      </c>
      <c r="BL478" s="18" t="s">
        <v>184</v>
      </c>
      <c r="BM478" s="241" t="s">
        <v>518</v>
      </c>
    </row>
    <row r="479" s="2" customFormat="1" ht="62.7" customHeight="1">
      <c r="A479" s="39"/>
      <c r="B479" s="40"/>
      <c r="C479" s="230" t="s">
        <v>519</v>
      </c>
      <c r="D479" s="230" t="s">
        <v>179</v>
      </c>
      <c r="E479" s="231" t="s">
        <v>520</v>
      </c>
      <c r="F479" s="232" t="s">
        <v>521</v>
      </c>
      <c r="G479" s="233" t="s">
        <v>509</v>
      </c>
      <c r="H479" s="234">
        <v>463.36900000000003</v>
      </c>
      <c r="I479" s="235"/>
      <c r="J479" s="236">
        <f>ROUND(I479*H479,2)</f>
        <v>0</v>
      </c>
      <c r="K479" s="232" t="s">
        <v>183</v>
      </c>
      <c r="L479" s="45"/>
      <c r="M479" s="237" t="s">
        <v>1</v>
      </c>
      <c r="N479" s="238" t="s">
        <v>48</v>
      </c>
      <c r="O479" s="92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184</v>
      </c>
      <c r="AT479" s="241" t="s">
        <v>179</v>
      </c>
      <c r="AU479" s="241" t="s">
        <v>92</v>
      </c>
      <c r="AY479" s="18" t="s">
        <v>177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90</v>
      </c>
      <c r="BK479" s="242">
        <f>ROUND(I479*H479,2)</f>
        <v>0</v>
      </c>
      <c r="BL479" s="18" t="s">
        <v>184</v>
      </c>
      <c r="BM479" s="241" t="s">
        <v>522</v>
      </c>
    </row>
    <row r="480" s="2" customFormat="1" ht="33" customHeight="1">
      <c r="A480" s="39"/>
      <c r="B480" s="40"/>
      <c r="C480" s="230" t="s">
        <v>523</v>
      </c>
      <c r="D480" s="230" t="s">
        <v>179</v>
      </c>
      <c r="E480" s="231" t="s">
        <v>524</v>
      </c>
      <c r="F480" s="232" t="s">
        <v>525</v>
      </c>
      <c r="G480" s="233" t="s">
        <v>509</v>
      </c>
      <c r="H480" s="234">
        <v>463.36900000000003</v>
      </c>
      <c r="I480" s="235"/>
      <c r="J480" s="236">
        <f>ROUND(I480*H480,2)</f>
        <v>0</v>
      </c>
      <c r="K480" s="232" t="s">
        <v>183</v>
      </c>
      <c r="L480" s="45"/>
      <c r="M480" s="237" t="s">
        <v>1</v>
      </c>
      <c r="N480" s="238" t="s">
        <v>48</v>
      </c>
      <c r="O480" s="92"/>
      <c r="P480" s="239">
        <f>O480*H480</f>
        <v>0</v>
      </c>
      <c r="Q480" s="239">
        <v>0</v>
      </c>
      <c r="R480" s="239">
        <f>Q480*H480</f>
        <v>0</v>
      </c>
      <c r="S480" s="239">
        <v>0</v>
      </c>
      <c r="T480" s="24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1" t="s">
        <v>184</v>
      </c>
      <c r="AT480" s="241" t="s">
        <v>179</v>
      </c>
      <c r="AU480" s="241" t="s">
        <v>92</v>
      </c>
      <c r="AY480" s="18" t="s">
        <v>177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8" t="s">
        <v>90</v>
      </c>
      <c r="BK480" s="242">
        <f>ROUND(I480*H480,2)</f>
        <v>0</v>
      </c>
      <c r="BL480" s="18" t="s">
        <v>184</v>
      </c>
      <c r="BM480" s="241" t="s">
        <v>526</v>
      </c>
    </row>
    <row r="481" s="2" customFormat="1" ht="44.25" customHeight="1">
      <c r="A481" s="39"/>
      <c r="B481" s="40"/>
      <c r="C481" s="230" t="s">
        <v>527</v>
      </c>
      <c r="D481" s="230" t="s">
        <v>179</v>
      </c>
      <c r="E481" s="231" t="s">
        <v>528</v>
      </c>
      <c r="F481" s="232" t="s">
        <v>529</v>
      </c>
      <c r="G481" s="233" t="s">
        <v>509</v>
      </c>
      <c r="H481" s="234">
        <v>8804.0110000000004</v>
      </c>
      <c r="I481" s="235"/>
      <c r="J481" s="236">
        <f>ROUND(I481*H481,2)</f>
        <v>0</v>
      </c>
      <c r="K481" s="232" t="s">
        <v>183</v>
      </c>
      <c r="L481" s="45"/>
      <c r="M481" s="237" t="s">
        <v>1</v>
      </c>
      <c r="N481" s="238" t="s">
        <v>48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184</v>
      </c>
      <c r="AT481" s="241" t="s">
        <v>179</v>
      </c>
      <c r="AU481" s="241" t="s">
        <v>92</v>
      </c>
      <c r="AY481" s="18" t="s">
        <v>177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90</v>
      </c>
      <c r="BK481" s="242">
        <f>ROUND(I481*H481,2)</f>
        <v>0</v>
      </c>
      <c r="BL481" s="18" t="s">
        <v>184</v>
      </c>
      <c r="BM481" s="241" t="s">
        <v>530</v>
      </c>
    </row>
    <row r="482" s="14" customFormat="1">
      <c r="A482" s="14"/>
      <c r="B482" s="254"/>
      <c r="C482" s="255"/>
      <c r="D482" s="245" t="s">
        <v>186</v>
      </c>
      <c r="E482" s="255"/>
      <c r="F482" s="257" t="s">
        <v>531</v>
      </c>
      <c r="G482" s="255"/>
      <c r="H482" s="258">
        <v>8804.0110000000004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186</v>
      </c>
      <c r="AU482" s="264" t="s">
        <v>92</v>
      </c>
      <c r="AV482" s="14" t="s">
        <v>92</v>
      </c>
      <c r="AW482" s="14" t="s">
        <v>4</v>
      </c>
      <c r="AX482" s="14" t="s">
        <v>90</v>
      </c>
      <c r="AY482" s="264" t="s">
        <v>177</v>
      </c>
    </row>
    <row r="483" s="2" customFormat="1" ht="55.5" customHeight="1">
      <c r="A483" s="39"/>
      <c r="B483" s="40"/>
      <c r="C483" s="230" t="s">
        <v>532</v>
      </c>
      <c r="D483" s="230" t="s">
        <v>179</v>
      </c>
      <c r="E483" s="231" t="s">
        <v>533</v>
      </c>
      <c r="F483" s="232" t="s">
        <v>534</v>
      </c>
      <c r="G483" s="233" t="s">
        <v>509</v>
      </c>
      <c r="H483" s="234">
        <v>463.36900000000003</v>
      </c>
      <c r="I483" s="235"/>
      <c r="J483" s="236">
        <f>ROUND(I483*H483,2)</f>
        <v>0</v>
      </c>
      <c r="K483" s="232" t="s">
        <v>183</v>
      </c>
      <c r="L483" s="45"/>
      <c r="M483" s="237" t="s">
        <v>1</v>
      </c>
      <c r="N483" s="238" t="s">
        <v>48</v>
      </c>
      <c r="O483" s="92"/>
      <c r="P483" s="239">
        <f>O483*H483</f>
        <v>0</v>
      </c>
      <c r="Q483" s="239">
        <v>0</v>
      </c>
      <c r="R483" s="239">
        <f>Q483*H483</f>
        <v>0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184</v>
      </c>
      <c r="AT483" s="241" t="s">
        <v>179</v>
      </c>
      <c r="AU483" s="241" t="s">
        <v>92</v>
      </c>
      <c r="AY483" s="18" t="s">
        <v>177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90</v>
      </c>
      <c r="BK483" s="242">
        <f>ROUND(I483*H483,2)</f>
        <v>0</v>
      </c>
      <c r="BL483" s="18" t="s">
        <v>184</v>
      </c>
      <c r="BM483" s="241" t="s">
        <v>535</v>
      </c>
    </row>
    <row r="484" s="12" customFormat="1" ht="25.92" customHeight="1">
      <c r="A484" s="12"/>
      <c r="B484" s="214"/>
      <c r="C484" s="215"/>
      <c r="D484" s="216" t="s">
        <v>82</v>
      </c>
      <c r="E484" s="217" t="s">
        <v>536</v>
      </c>
      <c r="F484" s="217" t="s">
        <v>537</v>
      </c>
      <c r="G484" s="215"/>
      <c r="H484" s="215"/>
      <c r="I484" s="218"/>
      <c r="J484" s="219">
        <f>BK484</f>
        <v>0</v>
      </c>
      <c r="K484" s="215"/>
      <c r="L484" s="220"/>
      <c r="M484" s="221"/>
      <c r="N484" s="222"/>
      <c r="O484" s="222"/>
      <c r="P484" s="223">
        <f>P485+P496+P507+P513+P521+P529+P535</f>
        <v>0</v>
      </c>
      <c r="Q484" s="222"/>
      <c r="R484" s="223">
        <f>R485+R496+R507+R513+R521+R529+R535</f>
        <v>0</v>
      </c>
      <c r="S484" s="222"/>
      <c r="T484" s="224">
        <f>T485+T496+T507+T513+T521+T529+T535</f>
        <v>22.357012000000001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5" t="s">
        <v>92</v>
      </c>
      <c r="AT484" s="226" t="s">
        <v>82</v>
      </c>
      <c r="AU484" s="226" t="s">
        <v>83</v>
      </c>
      <c r="AY484" s="225" t="s">
        <v>177</v>
      </c>
      <c r="BK484" s="227">
        <f>BK485+BK496+BK507+BK513+BK521+BK529+BK535</f>
        <v>0</v>
      </c>
    </row>
    <row r="485" s="12" customFormat="1" ht="22.8" customHeight="1">
      <c r="A485" s="12"/>
      <c r="B485" s="214"/>
      <c r="C485" s="215"/>
      <c r="D485" s="216" t="s">
        <v>82</v>
      </c>
      <c r="E485" s="228" t="s">
        <v>538</v>
      </c>
      <c r="F485" s="228" t="s">
        <v>539</v>
      </c>
      <c r="G485" s="215"/>
      <c r="H485" s="215"/>
      <c r="I485" s="218"/>
      <c r="J485" s="229">
        <f>BK485</f>
        <v>0</v>
      </c>
      <c r="K485" s="215"/>
      <c r="L485" s="220"/>
      <c r="M485" s="221"/>
      <c r="N485" s="222"/>
      <c r="O485" s="222"/>
      <c r="P485" s="223">
        <f>SUM(P486:P495)</f>
        <v>0</v>
      </c>
      <c r="Q485" s="222"/>
      <c r="R485" s="223">
        <f>SUM(R486:R495)</f>
        <v>0</v>
      </c>
      <c r="S485" s="222"/>
      <c r="T485" s="224">
        <f>SUM(T486:T495)</f>
        <v>0.62545000000000006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5" t="s">
        <v>92</v>
      </c>
      <c r="AT485" s="226" t="s">
        <v>82</v>
      </c>
      <c r="AU485" s="226" t="s">
        <v>90</v>
      </c>
      <c r="AY485" s="225" t="s">
        <v>177</v>
      </c>
      <c r="BK485" s="227">
        <f>SUM(BK486:BK495)</f>
        <v>0</v>
      </c>
    </row>
    <row r="486" s="2" customFormat="1" ht="33" customHeight="1">
      <c r="A486" s="39"/>
      <c r="B486" s="40"/>
      <c r="C486" s="230" t="s">
        <v>540</v>
      </c>
      <c r="D486" s="230" t="s">
        <v>179</v>
      </c>
      <c r="E486" s="231" t="s">
        <v>541</v>
      </c>
      <c r="F486" s="232" t="s">
        <v>542</v>
      </c>
      <c r="G486" s="233" t="s">
        <v>200</v>
      </c>
      <c r="H486" s="234">
        <v>46</v>
      </c>
      <c r="I486" s="235"/>
      <c r="J486" s="236">
        <f>ROUND(I486*H486,2)</f>
        <v>0</v>
      </c>
      <c r="K486" s="232" t="s">
        <v>183</v>
      </c>
      <c r="L486" s="45"/>
      <c r="M486" s="237" t="s">
        <v>1</v>
      </c>
      <c r="N486" s="238" t="s">
        <v>48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0.0016999999999999999</v>
      </c>
      <c r="T486" s="240">
        <f>S486*H486</f>
        <v>0.078199999999999992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295</v>
      </c>
      <c r="AT486" s="241" t="s">
        <v>179</v>
      </c>
      <c r="AU486" s="241" t="s">
        <v>92</v>
      </c>
      <c r="AY486" s="18" t="s">
        <v>177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90</v>
      </c>
      <c r="BK486" s="242">
        <f>ROUND(I486*H486,2)</f>
        <v>0</v>
      </c>
      <c r="BL486" s="18" t="s">
        <v>295</v>
      </c>
      <c r="BM486" s="241" t="s">
        <v>543</v>
      </c>
    </row>
    <row r="487" s="13" customFormat="1">
      <c r="A487" s="13"/>
      <c r="B487" s="243"/>
      <c r="C487" s="244"/>
      <c r="D487" s="245" t="s">
        <v>186</v>
      </c>
      <c r="E487" s="246" t="s">
        <v>1</v>
      </c>
      <c r="F487" s="247" t="s">
        <v>544</v>
      </c>
      <c r="G487" s="244"/>
      <c r="H487" s="246" t="s">
        <v>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186</v>
      </c>
      <c r="AU487" s="253" t="s">
        <v>92</v>
      </c>
      <c r="AV487" s="13" t="s">
        <v>90</v>
      </c>
      <c r="AW487" s="13" t="s">
        <v>36</v>
      </c>
      <c r="AX487" s="13" t="s">
        <v>83</v>
      </c>
      <c r="AY487" s="253" t="s">
        <v>177</v>
      </c>
    </row>
    <row r="488" s="13" customFormat="1">
      <c r="A488" s="13"/>
      <c r="B488" s="243"/>
      <c r="C488" s="244"/>
      <c r="D488" s="245" t="s">
        <v>186</v>
      </c>
      <c r="E488" s="246" t="s">
        <v>1</v>
      </c>
      <c r="F488" s="247" t="s">
        <v>545</v>
      </c>
      <c r="G488" s="244"/>
      <c r="H488" s="246" t="s">
        <v>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186</v>
      </c>
      <c r="AU488" s="253" t="s">
        <v>92</v>
      </c>
      <c r="AV488" s="13" t="s">
        <v>90</v>
      </c>
      <c r="AW488" s="13" t="s">
        <v>36</v>
      </c>
      <c r="AX488" s="13" t="s">
        <v>83</v>
      </c>
      <c r="AY488" s="253" t="s">
        <v>177</v>
      </c>
    </row>
    <row r="489" s="14" customFormat="1">
      <c r="A489" s="14"/>
      <c r="B489" s="254"/>
      <c r="C489" s="255"/>
      <c r="D489" s="245" t="s">
        <v>186</v>
      </c>
      <c r="E489" s="256" t="s">
        <v>1</v>
      </c>
      <c r="F489" s="257" t="s">
        <v>546</v>
      </c>
      <c r="G489" s="255"/>
      <c r="H489" s="258">
        <v>46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4" t="s">
        <v>186</v>
      </c>
      <c r="AU489" s="264" t="s">
        <v>92</v>
      </c>
      <c r="AV489" s="14" t="s">
        <v>92</v>
      </c>
      <c r="AW489" s="14" t="s">
        <v>36</v>
      </c>
      <c r="AX489" s="14" t="s">
        <v>83</v>
      </c>
      <c r="AY489" s="264" t="s">
        <v>177</v>
      </c>
    </row>
    <row r="490" s="15" customFormat="1">
      <c r="A490" s="15"/>
      <c r="B490" s="265"/>
      <c r="C490" s="266"/>
      <c r="D490" s="245" t="s">
        <v>186</v>
      </c>
      <c r="E490" s="267" t="s">
        <v>1</v>
      </c>
      <c r="F490" s="268" t="s">
        <v>190</v>
      </c>
      <c r="G490" s="266"/>
      <c r="H490" s="269">
        <v>46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5" t="s">
        <v>186</v>
      </c>
      <c r="AU490" s="275" t="s">
        <v>92</v>
      </c>
      <c r="AV490" s="15" t="s">
        <v>184</v>
      </c>
      <c r="AW490" s="15" t="s">
        <v>36</v>
      </c>
      <c r="AX490" s="15" t="s">
        <v>90</v>
      </c>
      <c r="AY490" s="275" t="s">
        <v>177</v>
      </c>
    </row>
    <row r="491" s="2" customFormat="1" ht="37.8" customHeight="1">
      <c r="A491" s="39"/>
      <c r="B491" s="40"/>
      <c r="C491" s="230" t="s">
        <v>547</v>
      </c>
      <c r="D491" s="230" t="s">
        <v>179</v>
      </c>
      <c r="E491" s="231" t="s">
        <v>548</v>
      </c>
      <c r="F491" s="232" t="s">
        <v>549</v>
      </c>
      <c r="G491" s="233" t="s">
        <v>200</v>
      </c>
      <c r="H491" s="234">
        <v>99.5</v>
      </c>
      <c r="I491" s="235"/>
      <c r="J491" s="236">
        <f>ROUND(I491*H491,2)</f>
        <v>0</v>
      </c>
      <c r="K491" s="232" t="s">
        <v>183</v>
      </c>
      <c r="L491" s="45"/>
      <c r="M491" s="237" t="s">
        <v>1</v>
      </c>
      <c r="N491" s="238" t="s">
        <v>48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0.0054999999999999997</v>
      </c>
      <c r="T491" s="240">
        <f>S491*H491</f>
        <v>0.54725000000000001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295</v>
      </c>
      <c r="AT491" s="241" t="s">
        <v>179</v>
      </c>
      <c r="AU491" s="241" t="s">
        <v>92</v>
      </c>
      <c r="AY491" s="18" t="s">
        <v>177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90</v>
      </c>
      <c r="BK491" s="242">
        <f>ROUND(I491*H491,2)</f>
        <v>0</v>
      </c>
      <c r="BL491" s="18" t="s">
        <v>295</v>
      </c>
      <c r="BM491" s="241" t="s">
        <v>550</v>
      </c>
    </row>
    <row r="492" s="13" customFormat="1">
      <c r="A492" s="13"/>
      <c r="B492" s="243"/>
      <c r="C492" s="244"/>
      <c r="D492" s="245" t="s">
        <v>186</v>
      </c>
      <c r="E492" s="246" t="s">
        <v>1</v>
      </c>
      <c r="F492" s="247" t="s">
        <v>551</v>
      </c>
      <c r="G492" s="244"/>
      <c r="H492" s="246" t="s">
        <v>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186</v>
      </c>
      <c r="AU492" s="253" t="s">
        <v>92</v>
      </c>
      <c r="AV492" s="13" t="s">
        <v>90</v>
      </c>
      <c r="AW492" s="13" t="s">
        <v>36</v>
      </c>
      <c r="AX492" s="13" t="s">
        <v>83</v>
      </c>
      <c r="AY492" s="253" t="s">
        <v>177</v>
      </c>
    </row>
    <row r="493" s="13" customFormat="1">
      <c r="A493" s="13"/>
      <c r="B493" s="243"/>
      <c r="C493" s="244"/>
      <c r="D493" s="245" t="s">
        <v>186</v>
      </c>
      <c r="E493" s="246" t="s">
        <v>1</v>
      </c>
      <c r="F493" s="247" t="s">
        <v>552</v>
      </c>
      <c r="G493" s="244"/>
      <c r="H493" s="246" t="s">
        <v>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186</v>
      </c>
      <c r="AU493" s="253" t="s">
        <v>92</v>
      </c>
      <c r="AV493" s="13" t="s">
        <v>90</v>
      </c>
      <c r="AW493" s="13" t="s">
        <v>36</v>
      </c>
      <c r="AX493" s="13" t="s">
        <v>83</v>
      </c>
      <c r="AY493" s="253" t="s">
        <v>177</v>
      </c>
    </row>
    <row r="494" s="14" customFormat="1">
      <c r="A494" s="14"/>
      <c r="B494" s="254"/>
      <c r="C494" s="255"/>
      <c r="D494" s="245" t="s">
        <v>186</v>
      </c>
      <c r="E494" s="256" t="s">
        <v>1</v>
      </c>
      <c r="F494" s="257" t="s">
        <v>553</v>
      </c>
      <c r="G494" s="255"/>
      <c r="H494" s="258">
        <v>99.5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4" t="s">
        <v>186</v>
      </c>
      <c r="AU494" s="264" t="s">
        <v>92</v>
      </c>
      <c r="AV494" s="14" t="s">
        <v>92</v>
      </c>
      <c r="AW494" s="14" t="s">
        <v>36</v>
      </c>
      <c r="AX494" s="14" t="s">
        <v>83</v>
      </c>
      <c r="AY494" s="264" t="s">
        <v>177</v>
      </c>
    </row>
    <row r="495" s="15" customFormat="1">
      <c r="A495" s="15"/>
      <c r="B495" s="265"/>
      <c r="C495" s="266"/>
      <c r="D495" s="245" t="s">
        <v>186</v>
      </c>
      <c r="E495" s="267" t="s">
        <v>1</v>
      </c>
      <c r="F495" s="268" t="s">
        <v>190</v>
      </c>
      <c r="G495" s="266"/>
      <c r="H495" s="269">
        <v>99.5</v>
      </c>
      <c r="I495" s="270"/>
      <c r="J495" s="266"/>
      <c r="K495" s="266"/>
      <c r="L495" s="271"/>
      <c r="M495" s="272"/>
      <c r="N495" s="273"/>
      <c r="O495" s="273"/>
      <c r="P495" s="273"/>
      <c r="Q495" s="273"/>
      <c r="R495" s="273"/>
      <c r="S495" s="273"/>
      <c r="T495" s="27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5" t="s">
        <v>186</v>
      </c>
      <c r="AU495" s="275" t="s">
        <v>92</v>
      </c>
      <c r="AV495" s="15" t="s">
        <v>184</v>
      </c>
      <c r="AW495" s="15" t="s">
        <v>36</v>
      </c>
      <c r="AX495" s="15" t="s">
        <v>90</v>
      </c>
      <c r="AY495" s="275" t="s">
        <v>177</v>
      </c>
    </row>
    <row r="496" s="12" customFormat="1" ht="22.8" customHeight="1">
      <c r="A496" s="12"/>
      <c r="B496" s="214"/>
      <c r="C496" s="215"/>
      <c r="D496" s="216" t="s">
        <v>82</v>
      </c>
      <c r="E496" s="228" t="s">
        <v>554</v>
      </c>
      <c r="F496" s="228" t="s">
        <v>555</v>
      </c>
      <c r="G496" s="215"/>
      <c r="H496" s="215"/>
      <c r="I496" s="218"/>
      <c r="J496" s="229">
        <f>BK496</f>
        <v>0</v>
      </c>
      <c r="K496" s="215"/>
      <c r="L496" s="220"/>
      <c r="M496" s="221"/>
      <c r="N496" s="222"/>
      <c r="O496" s="222"/>
      <c r="P496" s="223">
        <f>SUM(P497:P506)</f>
        <v>0</v>
      </c>
      <c r="Q496" s="222"/>
      <c r="R496" s="223">
        <f>SUM(R497:R506)</f>
        <v>0</v>
      </c>
      <c r="S496" s="222"/>
      <c r="T496" s="224">
        <f>SUM(T497:T506)</f>
        <v>1.143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25" t="s">
        <v>92</v>
      </c>
      <c r="AT496" s="226" t="s">
        <v>82</v>
      </c>
      <c r="AU496" s="226" t="s">
        <v>90</v>
      </c>
      <c r="AY496" s="225" t="s">
        <v>177</v>
      </c>
      <c r="BK496" s="227">
        <f>SUM(BK497:BK506)</f>
        <v>0</v>
      </c>
    </row>
    <row r="497" s="2" customFormat="1" ht="49.05" customHeight="1">
      <c r="A497" s="39"/>
      <c r="B497" s="40"/>
      <c r="C497" s="230" t="s">
        <v>556</v>
      </c>
      <c r="D497" s="230" t="s">
        <v>179</v>
      </c>
      <c r="E497" s="231" t="s">
        <v>557</v>
      </c>
      <c r="F497" s="232" t="s">
        <v>558</v>
      </c>
      <c r="G497" s="233" t="s">
        <v>200</v>
      </c>
      <c r="H497" s="234">
        <v>138.59999999999999</v>
      </c>
      <c r="I497" s="235"/>
      <c r="J497" s="236">
        <f>ROUND(I497*H497,2)</f>
        <v>0</v>
      </c>
      <c r="K497" s="232" t="s">
        <v>183</v>
      </c>
      <c r="L497" s="45"/>
      <c r="M497" s="237" t="s">
        <v>1</v>
      </c>
      <c r="N497" s="238" t="s">
        <v>48</v>
      </c>
      <c r="O497" s="92"/>
      <c r="P497" s="239">
        <f>O497*H497</f>
        <v>0</v>
      </c>
      <c r="Q497" s="239">
        <v>0</v>
      </c>
      <c r="R497" s="239">
        <f>Q497*H497</f>
        <v>0</v>
      </c>
      <c r="S497" s="239">
        <v>0.0070000000000000001</v>
      </c>
      <c r="T497" s="240">
        <f>S497*H497</f>
        <v>0.97019999999999995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295</v>
      </c>
      <c r="AT497" s="241" t="s">
        <v>179</v>
      </c>
      <c r="AU497" s="241" t="s">
        <v>92</v>
      </c>
      <c r="AY497" s="18" t="s">
        <v>177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90</v>
      </c>
      <c r="BK497" s="242">
        <f>ROUND(I497*H497,2)</f>
        <v>0</v>
      </c>
      <c r="BL497" s="18" t="s">
        <v>295</v>
      </c>
      <c r="BM497" s="241" t="s">
        <v>559</v>
      </c>
    </row>
    <row r="498" s="13" customFormat="1">
      <c r="A498" s="13"/>
      <c r="B498" s="243"/>
      <c r="C498" s="244"/>
      <c r="D498" s="245" t="s">
        <v>186</v>
      </c>
      <c r="E498" s="246" t="s">
        <v>1</v>
      </c>
      <c r="F498" s="247" t="s">
        <v>560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186</v>
      </c>
      <c r="AU498" s="253" t="s">
        <v>92</v>
      </c>
      <c r="AV498" s="13" t="s">
        <v>90</v>
      </c>
      <c r="AW498" s="13" t="s">
        <v>36</v>
      </c>
      <c r="AX498" s="13" t="s">
        <v>83</v>
      </c>
      <c r="AY498" s="253" t="s">
        <v>177</v>
      </c>
    </row>
    <row r="499" s="13" customFormat="1">
      <c r="A499" s="13"/>
      <c r="B499" s="243"/>
      <c r="C499" s="244"/>
      <c r="D499" s="245" t="s">
        <v>186</v>
      </c>
      <c r="E499" s="246" t="s">
        <v>1</v>
      </c>
      <c r="F499" s="247" t="s">
        <v>561</v>
      </c>
      <c r="G499" s="244"/>
      <c r="H499" s="246" t="s">
        <v>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186</v>
      </c>
      <c r="AU499" s="253" t="s">
        <v>92</v>
      </c>
      <c r="AV499" s="13" t="s">
        <v>90</v>
      </c>
      <c r="AW499" s="13" t="s">
        <v>36</v>
      </c>
      <c r="AX499" s="13" t="s">
        <v>83</v>
      </c>
      <c r="AY499" s="253" t="s">
        <v>177</v>
      </c>
    </row>
    <row r="500" s="14" customFormat="1">
      <c r="A500" s="14"/>
      <c r="B500" s="254"/>
      <c r="C500" s="255"/>
      <c r="D500" s="245" t="s">
        <v>186</v>
      </c>
      <c r="E500" s="256" t="s">
        <v>1</v>
      </c>
      <c r="F500" s="257" t="s">
        <v>562</v>
      </c>
      <c r="G500" s="255"/>
      <c r="H500" s="258">
        <v>138.59999999999999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4" t="s">
        <v>186</v>
      </c>
      <c r="AU500" s="264" t="s">
        <v>92</v>
      </c>
      <c r="AV500" s="14" t="s">
        <v>92</v>
      </c>
      <c r="AW500" s="14" t="s">
        <v>36</v>
      </c>
      <c r="AX500" s="14" t="s">
        <v>83</v>
      </c>
      <c r="AY500" s="264" t="s">
        <v>177</v>
      </c>
    </row>
    <row r="501" s="15" customFormat="1">
      <c r="A501" s="15"/>
      <c r="B501" s="265"/>
      <c r="C501" s="266"/>
      <c r="D501" s="245" t="s">
        <v>186</v>
      </c>
      <c r="E501" s="267" t="s">
        <v>1</v>
      </c>
      <c r="F501" s="268" t="s">
        <v>190</v>
      </c>
      <c r="G501" s="266"/>
      <c r="H501" s="269">
        <v>138.59999999999999</v>
      </c>
      <c r="I501" s="270"/>
      <c r="J501" s="266"/>
      <c r="K501" s="266"/>
      <c r="L501" s="271"/>
      <c r="M501" s="272"/>
      <c r="N501" s="273"/>
      <c r="O501" s="273"/>
      <c r="P501" s="273"/>
      <c r="Q501" s="273"/>
      <c r="R501" s="273"/>
      <c r="S501" s="273"/>
      <c r="T501" s="27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5" t="s">
        <v>186</v>
      </c>
      <c r="AU501" s="275" t="s">
        <v>92</v>
      </c>
      <c r="AV501" s="15" t="s">
        <v>184</v>
      </c>
      <c r="AW501" s="15" t="s">
        <v>36</v>
      </c>
      <c r="AX501" s="15" t="s">
        <v>90</v>
      </c>
      <c r="AY501" s="275" t="s">
        <v>177</v>
      </c>
    </row>
    <row r="502" s="2" customFormat="1" ht="21.75" customHeight="1">
      <c r="A502" s="39"/>
      <c r="B502" s="40"/>
      <c r="C502" s="230" t="s">
        <v>563</v>
      </c>
      <c r="D502" s="230" t="s">
        <v>179</v>
      </c>
      <c r="E502" s="231" t="s">
        <v>564</v>
      </c>
      <c r="F502" s="232" t="s">
        <v>565</v>
      </c>
      <c r="G502" s="233" t="s">
        <v>200</v>
      </c>
      <c r="H502" s="234">
        <v>9.5999999999999996</v>
      </c>
      <c r="I502" s="235"/>
      <c r="J502" s="236">
        <f>ROUND(I502*H502,2)</f>
        <v>0</v>
      </c>
      <c r="K502" s="232" t="s">
        <v>183</v>
      </c>
      <c r="L502" s="45"/>
      <c r="M502" s="237" t="s">
        <v>1</v>
      </c>
      <c r="N502" s="238" t="s">
        <v>48</v>
      </c>
      <c r="O502" s="92"/>
      <c r="P502" s="239">
        <f>O502*H502</f>
        <v>0</v>
      </c>
      <c r="Q502" s="239">
        <v>0</v>
      </c>
      <c r="R502" s="239">
        <f>Q502*H502</f>
        <v>0</v>
      </c>
      <c r="S502" s="239">
        <v>0.017999999999999999</v>
      </c>
      <c r="T502" s="240">
        <f>S502*H502</f>
        <v>0.17279999999999998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1" t="s">
        <v>295</v>
      </c>
      <c r="AT502" s="241" t="s">
        <v>179</v>
      </c>
      <c r="AU502" s="241" t="s">
        <v>92</v>
      </c>
      <c r="AY502" s="18" t="s">
        <v>177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8" t="s">
        <v>90</v>
      </c>
      <c r="BK502" s="242">
        <f>ROUND(I502*H502,2)</f>
        <v>0</v>
      </c>
      <c r="BL502" s="18" t="s">
        <v>295</v>
      </c>
      <c r="BM502" s="241" t="s">
        <v>566</v>
      </c>
    </row>
    <row r="503" s="13" customFormat="1">
      <c r="A503" s="13"/>
      <c r="B503" s="243"/>
      <c r="C503" s="244"/>
      <c r="D503" s="245" t="s">
        <v>186</v>
      </c>
      <c r="E503" s="246" t="s">
        <v>1</v>
      </c>
      <c r="F503" s="247" t="s">
        <v>567</v>
      </c>
      <c r="G503" s="244"/>
      <c r="H503" s="246" t="s">
        <v>1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3" t="s">
        <v>186</v>
      </c>
      <c r="AU503" s="253" t="s">
        <v>92</v>
      </c>
      <c r="AV503" s="13" t="s">
        <v>90</v>
      </c>
      <c r="AW503" s="13" t="s">
        <v>36</v>
      </c>
      <c r="AX503" s="13" t="s">
        <v>83</v>
      </c>
      <c r="AY503" s="253" t="s">
        <v>177</v>
      </c>
    </row>
    <row r="504" s="13" customFormat="1">
      <c r="A504" s="13"/>
      <c r="B504" s="243"/>
      <c r="C504" s="244"/>
      <c r="D504" s="245" t="s">
        <v>186</v>
      </c>
      <c r="E504" s="246" t="s">
        <v>1</v>
      </c>
      <c r="F504" s="247" t="s">
        <v>273</v>
      </c>
      <c r="G504" s="244"/>
      <c r="H504" s="246" t="s">
        <v>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186</v>
      </c>
      <c r="AU504" s="253" t="s">
        <v>92</v>
      </c>
      <c r="AV504" s="13" t="s">
        <v>90</v>
      </c>
      <c r="AW504" s="13" t="s">
        <v>36</v>
      </c>
      <c r="AX504" s="13" t="s">
        <v>83</v>
      </c>
      <c r="AY504" s="253" t="s">
        <v>177</v>
      </c>
    </row>
    <row r="505" s="14" customFormat="1">
      <c r="A505" s="14"/>
      <c r="B505" s="254"/>
      <c r="C505" s="255"/>
      <c r="D505" s="245" t="s">
        <v>186</v>
      </c>
      <c r="E505" s="256" t="s">
        <v>1</v>
      </c>
      <c r="F505" s="257" t="s">
        <v>568</v>
      </c>
      <c r="G505" s="255"/>
      <c r="H505" s="258">
        <v>9.5999999999999996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186</v>
      </c>
      <c r="AU505" s="264" t="s">
        <v>92</v>
      </c>
      <c r="AV505" s="14" t="s">
        <v>92</v>
      </c>
      <c r="AW505" s="14" t="s">
        <v>36</v>
      </c>
      <c r="AX505" s="14" t="s">
        <v>83</v>
      </c>
      <c r="AY505" s="264" t="s">
        <v>177</v>
      </c>
    </row>
    <row r="506" s="15" customFormat="1">
      <c r="A506" s="15"/>
      <c r="B506" s="265"/>
      <c r="C506" s="266"/>
      <c r="D506" s="245" t="s">
        <v>186</v>
      </c>
      <c r="E506" s="267" t="s">
        <v>1</v>
      </c>
      <c r="F506" s="268" t="s">
        <v>190</v>
      </c>
      <c r="G506" s="266"/>
      <c r="H506" s="269">
        <v>9.5999999999999996</v>
      </c>
      <c r="I506" s="270"/>
      <c r="J506" s="266"/>
      <c r="K506" s="266"/>
      <c r="L506" s="271"/>
      <c r="M506" s="272"/>
      <c r="N506" s="273"/>
      <c r="O506" s="273"/>
      <c r="P506" s="273"/>
      <c r="Q506" s="273"/>
      <c r="R506" s="273"/>
      <c r="S506" s="273"/>
      <c r="T506" s="27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5" t="s">
        <v>186</v>
      </c>
      <c r="AU506" s="275" t="s">
        <v>92</v>
      </c>
      <c r="AV506" s="15" t="s">
        <v>184</v>
      </c>
      <c r="AW506" s="15" t="s">
        <v>36</v>
      </c>
      <c r="AX506" s="15" t="s">
        <v>90</v>
      </c>
      <c r="AY506" s="275" t="s">
        <v>177</v>
      </c>
    </row>
    <row r="507" s="12" customFormat="1" ht="22.8" customHeight="1">
      <c r="A507" s="12"/>
      <c r="B507" s="214"/>
      <c r="C507" s="215"/>
      <c r="D507" s="216" t="s">
        <v>82</v>
      </c>
      <c r="E507" s="228" t="s">
        <v>569</v>
      </c>
      <c r="F507" s="228" t="s">
        <v>570</v>
      </c>
      <c r="G507" s="215"/>
      <c r="H507" s="215"/>
      <c r="I507" s="218"/>
      <c r="J507" s="229">
        <f>BK507</f>
        <v>0</v>
      </c>
      <c r="K507" s="215"/>
      <c r="L507" s="220"/>
      <c r="M507" s="221"/>
      <c r="N507" s="222"/>
      <c r="O507" s="222"/>
      <c r="P507" s="223">
        <f>SUM(P508:P512)</f>
        <v>0</v>
      </c>
      <c r="Q507" s="222"/>
      <c r="R507" s="223">
        <f>SUM(R508:R512)</f>
        <v>0</v>
      </c>
      <c r="S507" s="222"/>
      <c r="T507" s="224">
        <f>SUM(T508:T512)</f>
        <v>9.2030399999999997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5" t="s">
        <v>92</v>
      </c>
      <c r="AT507" s="226" t="s">
        <v>82</v>
      </c>
      <c r="AU507" s="226" t="s">
        <v>90</v>
      </c>
      <c r="AY507" s="225" t="s">
        <v>177</v>
      </c>
      <c r="BK507" s="227">
        <f>SUM(BK508:BK512)</f>
        <v>0</v>
      </c>
    </row>
    <row r="508" s="2" customFormat="1" ht="24.15" customHeight="1">
      <c r="A508" s="39"/>
      <c r="B508" s="40"/>
      <c r="C508" s="230" t="s">
        <v>571</v>
      </c>
      <c r="D508" s="230" t="s">
        <v>179</v>
      </c>
      <c r="E508" s="231" t="s">
        <v>572</v>
      </c>
      <c r="F508" s="232" t="s">
        <v>573</v>
      </c>
      <c r="G508" s="233" t="s">
        <v>200</v>
      </c>
      <c r="H508" s="234">
        <v>138.59999999999999</v>
      </c>
      <c r="I508" s="235"/>
      <c r="J508" s="236">
        <f>ROUND(I508*H508,2)</f>
        <v>0</v>
      </c>
      <c r="K508" s="232" t="s">
        <v>183</v>
      </c>
      <c r="L508" s="45"/>
      <c r="M508" s="237" t="s">
        <v>1</v>
      </c>
      <c r="N508" s="238" t="s">
        <v>48</v>
      </c>
      <c r="O508" s="92"/>
      <c r="P508" s="239">
        <f>O508*H508</f>
        <v>0</v>
      </c>
      <c r="Q508" s="239">
        <v>0</v>
      </c>
      <c r="R508" s="239">
        <f>Q508*H508</f>
        <v>0</v>
      </c>
      <c r="S508" s="239">
        <v>0.066400000000000001</v>
      </c>
      <c r="T508" s="240">
        <f>S508*H508</f>
        <v>9.2030399999999997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1" t="s">
        <v>295</v>
      </c>
      <c r="AT508" s="241" t="s">
        <v>179</v>
      </c>
      <c r="AU508" s="241" t="s">
        <v>92</v>
      </c>
      <c r="AY508" s="18" t="s">
        <v>177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8" t="s">
        <v>90</v>
      </c>
      <c r="BK508" s="242">
        <f>ROUND(I508*H508,2)</f>
        <v>0</v>
      </c>
      <c r="BL508" s="18" t="s">
        <v>295</v>
      </c>
      <c r="BM508" s="241" t="s">
        <v>574</v>
      </c>
    </row>
    <row r="509" s="13" customFormat="1">
      <c r="A509" s="13"/>
      <c r="B509" s="243"/>
      <c r="C509" s="244"/>
      <c r="D509" s="245" t="s">
        <v>186</v>
      </c>
      <c r="E509" s="246" t="s">
        <v>1</v>
      </c>
      <c r="F509" s="247" t="s">
        <v>575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186</v>
      </c>
      <c r="AU509" s="253" t="s">
        <v>92</v>
      </c>
      <c r="AV509" s="13" t="s">
        <v>90</v>
      </c>
      <c r="AW509" s="13" t="s">
        <v>36</v>
      </c>
      <c r="AX509" s="13" t="s">
        <v>83</v>
      </c>
      <c r="AY509" s="253" t="s">
        <v>177</v>
      </c>
    </row>
    <row r="510" s="13" customFormat="1">
      <c r="A510" s="13"/>
      <c r="B510" s="243"/>
      <c r="C510" s="244"/>
      <c r="D510" s="245" t="s">
        <v>186</v>
      </c>
      <c r="E510" s="246" t="s">
        <v>1</v>
      </c>
      <c r="F510" s="247" t="s">
        <v>561</v>
      </c>
      <c r="G510" s="244"/>
      <c r="H510" s="246" t="s">
        <v>1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186</v>
      </c>
      <c r="AU510" s="253" t="s">
        <v>92</v>
      </c>
      <c r="AV510" s="13" t="s">
        <v>90</v>
      </c>
      <c r="AW510" s="13" t="s">
        <v>36</v>
      </c>
      <c r="AX510" s="13" t="s">
        <v>83</v>
      </c>
      <c r="AY510" s="253" t="s">
        <v>177</v>
      </c>
    </row>
    <row r="511" s="14" customFormat="1">
      <c r="A511" s="14"/>
      <c r="B511" s="254"/>
      <c r="C511" s="255"/>
      <c r="D511" s="245" t="s">
        <v>186</v>
      </c>
      <c r="E511" s="256" t="s">
        <v>1</v>
      </c>
      <c r="F511" s="257" t="s">
        <v>576</v>
      </c>
      <c r="G511" s="255"/>
      <c r="H511" s="258">
        <v>138.59999999999999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186</v>
      </c>
      <c r="AU511" s="264" t="s">
        <v>92</v>
      </c>
      <c r="AV511" s="14" t="s">
        <v>92</v>
      </c>
      <c r="AW511" s="14" t="s">
        <v>36</v>
      </c>
      <c r="AX511" s="14" t="s">
        <v>83</v>
      </c>
      <c r="AY511" s="264" t="s">
        <v>177</v>
      </c>
    </row>
    <row r="512" s="15" customFormat="1">
      <c r="A512" s="15"/>
      <c r="B512" s="265"/>
      <c r="C512" s="266"/>
      <c r="D512" s="245" t="s">
        <v>186</v>
      </c>
      <c r="E512" s="267" t="s">
        <v>135</v>
      </c>
      <c r="F512" s="268" t="s">
        <v>190</v>
      </c>
      <c r="G512" s="266"/>
      <c r="H512" s="269">
        <v>138.59999999999999</v>
      </c>
      <c r="I512" s="270"/>
      <c r="J512" s="266"/>
      <c r="K512" s="266"/>
      <c r="L512" s="271"/>
      <c r="M512" s="272"/>
      <c r="N512" s="273"/>
      <c r="O512" s="273"/>
      <c r="P512" s="273"/>
      <c r="Q512" s="273"/>
      <c r="R512" s="273"/>
      <c r="S512" s="273"/>
      <c r="T512" s="27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5" t="s">
        <v>186</v>
      </c>
      <c r="AU512" s="275" t="s">
        <v>92</v>
      </c>
      <c r="AV512" s="15" t="s">
        <v>184</v>
      </c>
      <c r="AW512" s="15" t="s">
        <v>36</v>
      </c>
      <c r="AX512" s="15" t="s">
        <v>90</v>
      </c>
      <c r="AY512" s="275" t="s">
        <v>177</v>
      </c>
    </row>
    <row r="513" s="12" customFormat="1" ht="22.8" customHeight="1">
      <c r="A513" s="12"/>
      <c r="B513" s="214"/>
      <c r="C513" s="215"/>
      <c r="D513" s="216" t="s">
        <v>82</v>
      </c>
      <c r="E513" s="228" t="s">
        <v>577</v>
      </c>
      <c r="F513" s="228" t="s">
        <v>578</v>
      </c>
      <c r="G513" s="215"/>
      <c r="H513" s="215"/>
      <c r="I513" s="218"/>
      <c r="J513" s="229">
        <f>BK513</f>
        <v>0</v>
      </c>
      <c r="K513" s="215"/>
      <c r="L513" s="220"/>
      <c r="M513" s="221"/>
      <c r="N513" s="222"/>
      <c r="O513" s="222"/>
      <c r="P513" s="223">
        <f>SUM(P514:P520)</f>
        <v>0</v>
      </c>
      <c r="Q513" s="222"/>
      <c r="R513" s="223">
        <f>SUM(R514:R520)</f>
        <v>0</v>
      </c>
      <c r="S513" s="222"/>
      <c r="T513" s="224">
        <f>SUM(T514:T520)</f>
        <v>1.1409119999999999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5" t="s">
        <v>92</v>
      </c>
      <c r="AT513" s="226" t="s">
        <v>82</v>
      </c>
      <c r="AU513" s="226" t="s">
        <v>90</v>
      </c>
      <c r="AY513" s="225" t="s">
        <v>177</v>
      </c>
      <c r="BK513" s="227">
        <f>SUM(BK514:BK520)</f>
        <v>0</v>
      </c>
    </row>
    <row r="514" s="2" customFormat="1" ht="21.75" customHeight="1">
      <c r="A514" s="39"/>
      <c r="B514" s="40"/>
      <c r="C514" s="230" t="s">
        <v>394</v>
      </c>
      <c r="D514" s="230" t="s">
        <v>179</v>
      </c>
      <c r="E514" s="231" t="s">
        <v>579</v>
      </c>
      <c r="F514" s="232" t="s">
        <v>580</v>
      </c>
      <c r="G514" s="233" t="s">
        <v>398</v>
      </c>
      <c r="H514" s="234">
        <v>13.9</v>
      </c>
      <c r="I514" s="235"/>
      <c r="J514" s="236">
        <f>ROUND(I514*H514,2)</f>
        <v>0</v>
      </c>
      <c r="K514" s="232" t="s">
        <v>183</v>
      </c>
      <c r="L514" s="45"/>
      <c r="M514" s="237" t="s">
        <v>1</v>
      </c>
      <c r="N514" s="238" t="s">
        <v>48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0.08208</v>
      </c>
      <c r="T514" s="240">
        <f>S514*H514</f>
        <v>1.1409119999999999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295</v>
      </c>
      <c r="AT514" s="241" t="s">
        <v>179</v>
      </c>
      <c r="AU514" s="241" t="s">
        <v>92</v>
      </c>
      <c r="AY514" s="18" t="s">
        <v>177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90</v>
      </c>
      <c r="BK514" s="242">
        <f>ROUND(I514*H514,2)</f>
        <v>0</v>
      </c>
      <c r="BL514" s="18" t="s">
        <v>295</v>
      </c>
      <c r="BM514" s="241" t="s">
        <v>581</v>
      </c>
    </row>
    <row r="515" s="13" customFormat="1">
      <c r="A515" s="13"/>
      <c r="B515" s="243"/>
      <c r="C515" s="244"/>
      <c r="D515" s="245" t="s">
        <v>186</v>
      </c>
      <c r="E515" s="246" t="s">
        <v>1</v>
      </c>
      <c r="F515" s="247" t="s">
        <v>582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186</v>
      </c>
      <c r="AU515" s="253" t="s">
        <v>92</v>
      </c>
      <c r="AV515" s="13" t="s">
        <v>90</v>
      </c>
      <c r="AW515" s="13" t="s">
        <v>36</v>
      </c>
      <c r="AX515" s="13" t="s">
        <v>83</v>
      </c>
      <c r="AY515" s="253" t="s">
        <v>177</v>
      </c>
    </row>
    <row r="516" s="13" customFormat="1">
      <c r="A516" s="13"/>
      <c r="B516" s="243"/>
      <c r="C516" s="244"/>
      <c r="D516" s="245" t="s">
        <v>186</v>
      </c>
      <c r="E516" s="246" t="s">
        <v>1</v>
      </c>
      <c r="F516" s="247" t="s">
        <v>269</v>
      </c>
      <c r="G516" s="244"/>
      <c r="H516" s="246" t="s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186</v>
      </c>
      <c r="AU516" s="253" t="s">
        <v>92</v>
      </c>
      <c r="AV516" s="13" t="s">
        <v>90</v>
      </c>
      <c r="AW516" s="13" t="s">
        <v>36</v>
      </c>
      <c r="AX516" s="13" t="s">
        <v>83</v>
      </c>
      <c r="AY516" s="253" t="s">
        <v>177</v>
      </c>
    </row>
    <row r="517" s="14" customFormat="1">
      <c r="A517" s="14"/>
      <c r="B517" s="254"/>
      <c r="C517" s="255"/>
      <c r="D517" s="245" t="s">
        <v>186</v>
      </c>
      <c r="E517" s="256" t="s">
        <v>1</v>
      </c>
      <c r="F517" s="257" t="s">
        <v>568</v>
      </c>
      <c r="G517" s="255"/>
      <c r="H517" s="258">
        <v>9.5999999999999996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186</v>
      </c>
      <c r="AU517" s="264" t="s">
        <v>92</v>
      </c>
      <c r="AV517" s="14" t="s">
        <v>92</v>
      </c>
      <c r="AW517" s="14" t="s">
        <v>36</v>
      </c>
      <c r="AX517" s="14" t="s">
        <v>83</v>
      </c>
      <c r="AY517" s="264" t="s">
        <v>177</v>
      </c>
    </row>
    <row r="518" s="13" customFormat="1">
      <c r="A518" s="13"/>
      <c r="B518" s="243"/>
      <c r="C518" s="244"/>
      <c r="D518" s="245" t="s">
        <v>186</v>
      </c>
      <c r="E518" s="246" t="s">
        <v>1</v>
      </c>
      <c r="F518" s="247" t="s">
        <v>583</v>
      </c>
      <c r="G518" s="244"/>
      <c r="H518" s="246" t="s">
        <v>1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3" t="s">
        <v>186</v>
      </c>
      <c r="AU518" s="253" t="s">
        <v>92</v>
      </c>
      <c r="AV518" s="13" t="s">
        <v>90</v>
      </c>
      <c r="AW518" s="13" t="s">
        <v>36</v>
      </c>
      <c r="AX518" s="13" t="s">
        <v>83</v>
      </c>
      <c r="AY518" s="253" t="s">
        <v>177</v>
      </c>
    </row>
    <row r="519" s="14" customFormat="1">
      <c r="A519" s="14"/>
      <c r="B519" s="254"/>
      <c r="C519" s="255"/>
      <c r="D519" s="245" t="s">
        <v>186</v>
      </c>
      <c r="E519" s="256" t="s">
        <v>1</v>
      </c>
      <c r="F519" s="257" t="s">
        <v>584</v>
      </c>
      <c r="G519" s="255"/>
      <c r="H519" s="258">
        <v>4.2999999999999998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186</v>
      </c>
      <c r="AU519" s="264" t="s">
        <v>92</v>
      </c>
      <c r="AV519" s="14" t="s">
        <v>92</v>
      </c>
      <c r="AW519" s="14" t="s">
        <v>36</v>
      </c>
      <c r="AX519" s="14" t="s">
        <v>83</v>
      </c>
      <c r="AY519" s="264" t="s">
        <v>177</v>
      </c>
    </row>
    <row r="520" s="15" customFormat="1">
      <c r="A520" s="15"/>
      <c r="B520" s="265"/>
      <c r="C520" s="266"/>
      <c r="D520" s="245" t="s">
        <v>186</v>
      </c>
      <c r="E520" s="267" t="s">
        <v>1</v>
      </c>
      <c r="F520" s="268" t="s">
        <v>190</v>
      </c>
      <c r="G520" s="266"/>
      <c r="H520" s="269">
        <v>13.9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186</v>
      </c>
      <c r="AU520" s="275" t="s">
        <v>92</v>
      </c>
      <c r="AV520" s="15" t="s">
        <v>184</v>
      </c>
      <c r="AW520" s="15" t="s">
        <v>36</v>
      </c>
      <c r="AX520" s="15" t="s">
        <v>90</v>
      </c>
      <c r="AY520" s="275" t="s">
        <v>177</v>
      </c>
    </row>
    <row r="521" s="12" customFormat="1" ht="22.8" customHeight="1">
      <c r="A521" s="12"/>
      <c r="B521" s="214"/>
      <c r="C521" s="215"/>
      <c r="D521" s="216" t="s">
        <v>82</v>
      </c>
      <c r="E521" s="228" t="s">
        <v>585</v>
      </c>
      <c r="F521" s="228" t="s">
        <v>586</v>
      </c>
      <c r="G521" s="215"/>
      <c r="H521" s="215"/>
      <c r="I521" s="218"/>
      <c r="J521" s="229">
        <f>BK521</f>
        <v>0</v>
      </c>
      <c r="K521" s="215"/>
      <c r="L521" s="220"/>
      <c r="M521" s="221"/>
      <c r="N521" s="222"/>
      <c r="O521" s="222"/>
      <c r="P521" s="223">
        <f>SUM(P522:P528)</f>
        <v>0</v>
      </c>
      <c r="Q521" s="222"/>
      <c r="R521" s="223">
        <f>SUM(R522:R528)</f>
        <v>0</v>
      </c>
      <c r="S521" s="222"/>
      <c r="T521" s="224">
        <f>SUM(T522:T528)</f>
        <v>4.5431099999999995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5" t="s">
        <v>92</v>
      </c>
      <c r="AT521" s="226" t="s">
        <v>82</v>
      </c>
      <c r="AU521" s="226" t="s">
        <v>90</v>
      </c>
      <c r="AY521" s="225" t="s">
        <v>177</v>
      </c>
      <c r="BK521" s="227">
        <f>SUM(BK522:BK528)</f>
        <v>0</v>
      </c>
    </row>
    <row r="522" s="2" customFormat="1" ht="16.5" customHeight="1">
      <c r="A522" s="39"/>
      <c r="B522" s="40"/>
      <c r="C522" s="230" t="s">
        <v>587</v>
      </c>
      <c r="D522" s="230" t="s">
        <v>179</v>
      </c>
      <c r="E522" s="231" t="s">
        <v>588</v>
      </c>
      <c r="F522" s="232" t="s">
        <v>589</v>
      </c>
      <c r="G522" s="233" t="s">
        <v>200</v>
      </c>
      <c r="H522" s="234">
        <v>128.69999999999999</v>
      </c>
      <c r="I522" s="235"/>
      <c r="J522" s="236">
        <f>ROUND(I522*H522,2)</f>
        <v>0</v>
      </c>
      <c r="K522" s="232" t="s">
        <v>183</v>
      </c>
      <c r="L522" s="45"/>
      <c r="M522" s="237" t="s">
        <v>1</v>
      </c>
      <c r="N522" s="238" t="s">
        <v>48</v>
      </c>
      <c r="O522" s="92"/>
      <c r="P522" s="239">
        <f>O522*H522</f>
        <v>0</v>
      </c>
      <c r="Q522" s="239">
        <v>0</v>
      </c>
      <c r="R522" s="239">
        <f>Q522*H522</f>
        <v>0</v>
      </c>
      <c r="S522" s="239">
        <v>0.035299999999999998</v>
      </c>
      <c r="T522" s="240">
        <f>S522*H522</f>
        <v>4.5431099999999995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1" t="s">
        <v>295</v>
      </c>
      <c r="AT522" s="241" t="s">
        <v>179</v>
      </c>
      <c r="AU522" s="241" t="s">
        <v>92</v>
      </c>
      <c r="AY522" s="18" t="s">
        <v>177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8" t="s">
        <v>90</v>
      </c>
      <c r="BK522" s="242">
        <f>ROUND(I522*H522,2)</f>
        <v>0</v>
      </c>
      <c r="BL522" s="18" t="s">
        <v>295</v>
      </c>
      <c r="BM522" s="241" t="s">
        <v>590</v>
      </c>
    </row>
    <row r="523" s="13" customFormat="1">
      <c r="A523" s="13"/>
      <c r="B523" s="243"/>
      <c r="C523" s="244"/>
      <c r="D523" s="245" t="s">
        <v>186</v>
      </c>
      <c r="E523" s="246" t="s">
        <v>1</v>
      </c>
      <c r="F523" s="247" t="s">
        <v>591</v>
      </c>
      <c r="G523" s="244"/>
      <c r="H523" s="246" t="s">
        <v>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3" t="s">
        <v>186</v>
      </c>
      <c r="AU523" s="253" t="s">
        <v>92</v>
      </c>
      <c r="AV523" s="13" t="s">
        <v>90</v>
      </c>
      <c r="AW523" s="13" t="s">
        <v>36</v>
      </c>
      <c r="AX523" s="13" t="s">
        <v>83</v>
      </c>
      <c r="AY523" s="253" t="s">
        <v>177</v>
      </c>
    </row>
    <row r="524" s="13" customFormat="1">
      <c r="A524" s="13"/>
      <c r="B524" s="243"/>
      <c r="C524" s="244"/>
      <c r="D524" s="245" t="s">
        <v>186</v>
      </c>
      <c r="E524" s="246" t="s">
        <v>1</v>
      </c>
      <c r="F524" s="247" t="s">
        <v>592</v>
      </c>
      <c r="G524" s="244"/>
      <c r="H524" s="246" t="s">
        <v>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186</v>
      </c>
      <c r="AU524" s="253" t="s">
        <v>92</v>
      </c>
      <c r="AV524" s="13" t="s">
        <v>90</v>
      </c>
      <c r="AW524" s="13" t="s">
        <v>36</v>
      </c>
      <c r="AX524" s="13" t="s">
        <v>83</v>
      </c>
      <c r="AY524" s="253" t="s">
        <v>177</v>
      </c>
    </row>
    <row r="525" s="14" customFormat="1">
      <c r="A525" s="14"/>
      <c r="B525" s="254"/>
      <c r="C525" s="255"/>
      <c r="D525" s="245" t="s">
        <v>186</v>
      </c>
      <c r="E525" s="256" t="s">
        <v>1</v>
      </c>
      <c r="F525" s="257" t="s">
        <v>593</v>
      </c>
      <c r="G525" s="255"/>
      <c r="H525" s="258">
        <v>95.599999999999994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186</v>
      </c>
      <c r="AU525" s="264" t="s">
        <v>92</v>
      </c>
      <c r="AV525" s="14" t="s">
        <v>92</v>
      </c>
      <c r="AW525" s="14" t="s">
        <v>36</v>
      </c>
      <c r="AX525" s="14" t="s">
        <v>83</v>
      </c>
      <c r="AY525" s="264" t="s">
        <v>177</v>
      </c>
    </row>
    <row r="526" s="13" customFormat="1">
      <c r="A526" s="13"/>
      <c r="B526" s="243"/>
      <c r="C526" s="244"/>
      <c r="D526" s="245" t="s">
        <v>186</v>
      </c>
      <c r="E526" s="246" t="s">
        <v>1</v>
      </c>
      <c r="F526" s="247" t="s">
        <v>594</v>
      </c>
      <c r="G526" s="244"/>
      <c r="H526" s="246" t="s">
        <v>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186</v>
      </c>
      <c r="AU526" s="253" t="s">
        <v>92</v>
      </c>
      <c r="AV526" s="13" t="s">
        <v>90</v>
      </c>
      <c r="AW526" s="13" t="s">
        <v>36</v>
      </c>
      <c r="AX526" s="13" t="s">
        <v>83</v>
      </c>
      <c r="AY526" s="253" t="s">
        <v>177</v>
      </c>
    </row>
    <row r="527" s="14" customFormat="1">
      <c r="A527" s="14"/>
      <c r="B527" s="254"/>
      <c r="C527" s="255"/>
      <c r="D527" s="245" t="s">
        <v>186</v>
      </c>
      <c r="E527" s="256" t="s">
        <v>1</v>
      </c>
      <c r="F527" s="257" t="s">
        <v>595</v>
      </c>
      <c r="G527" s="255"/>
      <c r="H527" s="258">
        <v>33.100000000000001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4" t="s">
        <v>186</v>
      </c>
      <c r="AU527" s="264" t="s">
        <v>92</v>
      </c>
      <c r="AV527" s="14" t="s">
        <v>92</v>
      </c>
      <c r="AW527" s="14" t="s">
        <v>36</v>
      </c>
      <c r="AX527" s="14" t="s">
        <v>83</v>
      </c>
      <c r="AY527" s="264" t="s">
        <v>177</v>
      </c>
    </row>
    <row r="528" s="15" customFormat="1">
      <c r="A528" s="15"/>
      <c r="B528" s="265"/>
      <c r="C528" s="266"/>
      <c r="D528" s="245" t="s">
        <v>186</v>
      </c>
      <c r="E528" s="267" t="s">
        <v>1</v>
      </c>
      <c r="F528" s="268" t="s">
        <v>190</v>
      </c>
      <c r="G528" s="266"/>
      <c r="H528" s="269">
        <v>128.69999999999999</v>
      </c>
      <c r="I528" s="270"/>
      <c r="J528" s="266"/>
      <c r="K528" s="266"/>
      <c r="L528" s="271"/>
      <c r="M528" s="272"/>
      <c r="N528" s="273"/>
      <c r="O528" s="273"/>
      <c r="P528" s="273"/>
      <c r="Q528" s="273"/>
      <c r="R528" s="273"/>
      <c r="S528" s="273"/>
      <c r="T528" s="274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5" t="s">
        <v>186</v>
      </c>
      <c r="AU528" s="275" t="s">
        <v>92</v>
      </c>
      <c r="AV528" s="15" t="s">
        <v>184</v>
      </c>
      <c r="AW528" s="15" t="s">
        <v>36</v>
      </c>
      <c r="AX528" s="15" t="s">
        <v>90</v>
      </c>
      <c r="AY528" s="275" t="s">
        <v>177</v>
      </c>
    </row>
    <row r="529" s="12" customFormat="1" ht="22.8" customHeight="1">
      <c r="A529" s="12"/>
      <c r="B529" s="214"/>
      <c r="C529" s="215"/>
      <c r="D529" s="216" t="s">
        <v>82</v>
      </c>
      <c r="E529" s="228" t="s">
        <v>596</v>
      </c>
      <c r="F529" s="228" t="s">
        <v>597</v>
      </c>
      <c r="G529" s="215"/>
      <c r="H529" s="215"/>
      <c r="I529" s="218"/>
      <c r="J529" s="229">
        <f>BK529</f>
        <v>0</v>
      </c>
      <c r="K529" s="215"/>
      <c r="L529" s="220"/>
      <c r="M529" s="221"/>
      <c r="N529" s="222"/>
      <c r="O529" s="222"/>
      <c r="P529" s="223">
        <f>SUM(P530:P534)</f>
        <v>0</v>
      </c>
      <c r="Q529" s="222"/>
      <c r="R529" s="223">
        <f>SUM(R530:R534)</f>
        <v>0</v>
      </c>
      <c r="S529" s="222"/>
      <c r="T529" s="224">
        <f>SUM(T530:T534)</f>
        <v>5.5800000000000001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25" t="s">
        <v>92</v>
      </c>
      <c r="AT529" s="226" t="s">
        <v>82</v>
      </c>
      <c r="AU529" s="226" t="s">
        <v>90</v>
      </c>
      <c r="AY529" s="225" t="s">
        <v>177</v>
      </c>
      <c r="BK529" s="227">
        <f>SUM(BK530:BK534)</f>
        <v>0</v>
      </c>
    </row>
    <row r="530" s="2" customFormat="1" ht="24.15" customHeight="1">
      <c r="A530" s="39"/>
      <c r="B530" s="40"/>
      <c r="C530" s="230" t="s">
        <v>598</v>
      </c>
      <c r="D530" s="230" t="s">
        <v>179</v>
      </c>
      <c r="E530" s="231" t="s">
        <v>599</v>
      </c>
      <c r="F530" s="232" t="s">
        <v>600</v>
      </c>
      <c r="G530" s="233" t="s">
        <v>200</v>
      </c>
      <c r="H530" s="234">
        <v>36</v>
      </c>
      <c r="I530" s="235"/>
      <c r="J530" s="236">
        <f>ROUND(I530*H530,2)</f>
        <v>0</v>
      </c>
      <c r="K530" s="232" t="s">
        <v>183</v>
      </c>
      <c r="L530" s="45"/>
      <c r="M530" s="237" t="s">
        <v>1</v>
      </c>
      <c r="N530" s="238" t="s">
        <v>48</v>
      </c>
      <c r="O530" s="92"/>
      <c r="P530" s="239">
        <f>O530*H530</f>
        <v>0</v>
      </c>
      <c r="Q530" s="239">
        <v>0</v>
      </c>
      <c r="R530" s="239">
        <f>Q530*H530</f>
        <v>0</v>
      </c>
      <c r="S530" s="239">
        <v>0.155</v>
      </c>
      <c r="T530" s="240">
        <f>S530*H530</f>
        <v>5.5800000000000001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295</v>
      </c>
      <c r="AT530" s="241" t="s">
        <v>179</v>
      </c>
      <c r="AU530" s="241" t="s">
        <v>92</v>
      </c>
      <c r="AY530" s="18" t="s">
        <v>177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90</v>
      </c>
      <c r="BK530" s="242">
        <f>ROUND(I530*H530,2)</f>
        <v>0</v>
      </c>
      <c r="BL530" s="18" t="s">
        <v>295</v>
      </c>
      <c r="BM530" s="241" t="s">
        <v>601</v>
      </c>
    </row>
    <row r="531" s="13" customFormat="1">
      <c r="A531" s="13"/>
      <c r="B531" s="243"/>
      <c r="C531" s="244"/>
      <c r="D531" s="245" t="s">
        <v>186</v>
      </c>
      <c r="E531" s="246" t="s">
        <v>1</v>
      </c>
      <c r="F531" s="247" t="s">
        <v>591</v>
      </c>
      <c r="G531" s="244"/>
      <c r="H531" s="246" t="s">
        <v>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186</v>
      </c>
      <c r="AU531" s="253" t="s">
        <v>92</v>
      </c>
      <c r="AV531" s="13" t="s">
        <v>90</v>
      </c>
      <c r="AW531" s="13" t="s">
        <v>36</v>
      </c>
      <c r="AX531" s="13" t="s">
        <v>83</v>
      </c>
      <c r="AY531" s="253" t="s">
        <v>177</v>
      </c>
    </row>
    <row r="532" s="13" customFormat="1">
      <c r="A532" s="13"/>
      <c r="B532" s="243"/>
      <c r="C532" s="244"/>
      <c r="D532" s="245" t="s">
        <v>186</v>
      </c>
      <c r="E532" s="246" t="s">
        <v>1</v>
      </c>
      <c r="F532" s="247" t="s">
        <v>602</v>
      </c>
      <c r="G532" s="244"/>
      <c r="H532" s="246" t="s">
        <v>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186</v>
      </c>
      <c r="AU532" s="253" t="s">
        <v>92</v>
      </c>
      <c r="AV532" s="13" t="s">
        <v>90</v>
      </c>
      <c r="AW532" s="13" t="s">
        <v>36</v>
      </c>
      <c r="AX532" s="13" t="s">
        <v>83</v>
      </c>
      <c r="AY532" s="253" t="s">
        <v>177</v>
      </c>
    </row>
    <row r="533" s="14" customFormat="1">
      <c r="A533" s="14"/>
      <c r="B533" s="254"/>
      <c r="C533" s="255"/>
      <c r="D533" s="245" t="s">
        <v>186</v>
      </c>
      <c r="E533" s="256" t="s">
        <v>1</v>
      </c>
      <c r="F533" s="257" t="s">
        <v>603</v>
      </c>
      <c r="G533" s="255"/>
      <c r="H533" s="258">
        <v>36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186</v>
      </c>
      <c r="AU533" s="264" t="s">
        <v>92</v>
      </c>
      <c r="AV533" s="14" t="s">
        <v>92</v>
      </c>
      <c r="AW533" s="14" t="s">
        <v>36</v>
      </c>
      <c r="AX533" s="14" t="s">
        <v>83</v>
      </c>
      <c r="AY533" s="264" t="s">
        <v>177</v>
      </c>
    </row>
    <row r="534" s="15" customFormat="1">
      <c r="A534" s="15"/>
      <c r="B534" s="265"/>
      <c r="C534" s="266"/>
      <c r="D534" s="245" t="s">
        <v>186</v>
      </c>
      <c r="E534" s="267" t="s">
        <v>1</v>
      </c>
      <c r="F534" s="268" t="s">
        <v>190</v>
      </c>
      <c r="G534" s="266"/>
      <c r="H534" s="269">
        <v>36</v>
      </c>
      <c r="I534" s="270"/>
      <c r="J534" s="266"/>
      <c r="K534" s="266"/>
      <c r="L534" s="271"/>
      <c r="M534" s="272"/>
      <c r="N534" s="273"/>
      <c r="O534" s="273"/>
      <c r="P534" s="273"/>
      <c r="Q534" s="273"/>
      <c r="R534" s="273"/>
      <c r="S534" s="273"/>
      <c r="T534" s="27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5" t="s">
        <v>186</v>
      </c>
      <c r="AU534" s="275" t="s">
        <v>92</v>
      </c>
      <c r="AV534" s="15" t="s">
        <v>184</v>
      </c>
      <c r="AW534" s="15" t="s">
        <v>36</v>
      </c>
      <c r="AX534" s="15" t="s">
        <v>90</v>
      </c>
      <c r="AY534" s="275" t="s">
        <v>177</v>
      </c>
    </row>
    <row r="535" s="12" customFormat="1" ht="22.8" customHeight="1">
      <c r="A535" s="12"/>
      <c r="B535" s="214"/>
      <c r="C535" s="215"/>
      <c r="D535" s="216" t="s">
        <v>82</v>
      </c>
      <c r="E535" s="228" t="s">
        <v>604</v>
      </c>
      <c r="F535" s="228" t="s">
        <v>605</v>
      </c>
      <c r="G535" s="215"/>
      <c r="H535" s="215"/>
      <c r="I535" s="218"/>
      <c r="J535" s="229">
        <f>BK535</f>
        <v>0</v>
      </c>
      <c r="K535" s="215"/>
      <c r="L535" s="220"/>
      <c r="M535" s="221"/>
      <c r="N535" s="222"/>
      <c r="O535" s="222"/>
      <c r="P535" s="223">
        <f>SUM(P536:P540)</f>
        <v>0</v>
      </c>
      <c r="Q535" s="222"/>
      <c r="R535" s="223">
        <f>SUM(R536:R540)</f>
        <v>0</v>
      </c>
      <c r="S535" s="222"/>
      <c r="T535" s="224">
        <f>SUM(T536:T540)</f>
        <v>0.12150000000000001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5" t="s">
        <v>92</v>
      </c>
      <c r="AT535" s="226" t="s">
        <v>82</v>
      </c>
      <c r="AU535" s="226" t="s">
        <v>90</v>
      </c>
      <c r="AY535" s="225" t="s">
        <v>177</v>
      </c>
      <c r="BK535" s="227">
        <f>SUM(BK536:BK540)</f>
        <v>0</v>
      </c>
    </row>
    <row r="536" s="2" customFormat="1" ht="24.15" customHeight="1">
      <c r="A536" s="39"/>
      <c r="B536" s="40"/>
      <c r="C536" s="230" t="s">
        <v>606</v>
      </c>
      <c r="D536" s="230" t="s">
        <v>179</v>
      </c>
      <c r="E536" s="231" t="s">
        <v>607</v>
      </c>
      <c r="F536" s="232" t="s">
        <v>608</v>
      </c>
      <c r="G536" s="233" t="s">
        <v>200</v>
      </c>
      <c r="H536" s="234">
        <v>48.600000000000001</v>
      </c>
      <c r="I536" s="235"/>
      <c r="J536" s="236">
        <f>ROUND(I536*H536,2)</f>
        <v>0</v>
      </c>
      <c r="K536" s="232" t="s">
        <v>183</v>
      </c>
      <c r="L536" s="45"/>
      <c r="M536" s="237" t="s">
        <v>1</v>
      </c>
      <c r="N536" s="238" t="s">
        <v>48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0.0025000000000000001</v>
      </c>
      <c r="T536" s="240">
        <f>S536*H536</f>
        <v>0.12150000000000001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295</v>
      </c>
      <c r="AT536" s="241" t="s">
        <v>179</v>
      </c>
      <c r="AU536" s="241" t="s">
        <v>92</v>
      </c>
      <c r="AY536" s="18" t="s">
        <v>177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90</v>
      </c>
      <c r="BK536" s="242">
        <f>ROUND(I536*H536,2)</f>
        <v>0</v>
      </c>
      <c r="BL536" s="18" t="s">
        <v>295</v>
      </c>
      <c r="BM536" s="241" t="s">
        <v>609</v>
      </c>
    </row>
    <row r="537" s="13" customFormat="1">
      <c r="A537" s="13"/>
      <c r="B537" s="243"/>
      <c r="C537" s="244"/>
      <c r="D537" s="245" t="s">
        <v>186</v>
      </c>
      <c r="E537" s="246" t="s">
        <v>1</v>
      </c>
      <c r="F537" s="247" t="s">
        <v>610</v>
      </c>
      <c r="G537" s="244"/>
      <c r="H537" s="246" t="s">
        <v>1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186</v>
      </c>
      <c r="AU537" s="253" t="s">
        <v>92</v>
      </c>
      <c r="AV537" s="13" t="s">
        <v>90</v>
      </c>
      <c r="AW537" s="13" t="s">
        <v>36</v>
      </c>
      <c r="AX537" s="13" t="s">
        <v>83</v>
      </c>
      <c r="AY537" s="253" t="s">
        <v>177</v>
      </c>
    </row>
    <row r="538" s="13" customFormat="1">
      <c r="A538" s="13"/>
      <c r="B538" s="243"/>
      <c r="C538" s="244"/>
      <c r="D538" s="245" t="s">
        <v>186</v>
      </c>
      <c r="E538" s="246" t="s">
        <v>1</v>
      </c>
      <c r="F538" s="247" t="s">
        <v>611</v>
      </c>
      <c r="G538" s="244"/>
      <c r="H538" s="246" t="s">
        <v>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186</v>
      </c>
      <c r="AU538" s="253" t="s">
        <v>92</v>
      </c>
      <c r="AV538" s="13" t="s">
        <v>90</v>
      </c>
      <c r="AW538" s="13" t="s">
        <v>36</v>
      </c>
      <c r="AX538" s="13" t="s">
        <v>83</v>
      </c>
      <c r="AY538" s="253" t="s">
        <v>177</v>
      </c>
    </row>
    <row r="539" s="14" customFormat="1">
      <c r="A539" s="14"/>
      <c r="B539" s="254"/>
      <c r="C539" s="255"/>
      <c r="D539" s="245" t="s">
        <v>186</v>
      </c>
      <c r="E539" s="256" t="s">
        <v>1</v>
      </c>
      <c r="F539" s="257" t="s">
        <v>612</v>
      </c>
      <c r="G539" s="255"/>
      <c r="H539" s="258">
        <v>48.600000000000001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186</v>
      </c>
      <c r="AU539" s="264" t="s">
        <v>92</v>
      </c>
      <c r="AV539" s="14" t="s">
        <v>92</v>
      </c>
      <c r="AW539" s="14" t="s">
        <v>36</v>
      </c>
      <c r="AX539" s="14" t="s">
        <v>83</v>
      </c>
      <c r="AY539" s="264" t="s">
        <v>177</v>
      </c>
    </row>
    <row r="540" s="15" customFormat="1">
      <c r="A540" s="15"/>
      <c r="B540" s="265"/>
      <c r="C540" s="266"/>
      <c r="D540" s="245" t="s">
        <v>186</v>
      </c>
      <c r="E540" s="267" t="s">
        <v>1</v>
      </c>
      <c r="F540" s="268" t="s">
        <v>190</v>
      </c>
      <c r="G540" s="266"/>
      <c r="H540" s="269">
        <v>48.600000000000001</v>
      </c>
      <c r="I540" s="270"/>
      <c r="J540" s="266"/>
      <c r="K540" s="266"/>
      <c r="L540" s="271"/>
      <c r="M540" s="272"/>
      <c r="N540" s="273"/>
      <c r="O540" s="273"/>
      <c r="P540" s="273"/>
      <c r="Q540" s="273"/>
      <c r="R540" s="273"/>
      <c r="S540" s="273"/>
      <c r="T540" s="27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5" t="s">
        <v>186</v>
      </c>
      <c r="AU540" s="275" t="s">
        <v>92</v>
      </c>
      <c r="AV540" s="15" t="s">
        <v>184</v>
      </c>
      <c r="AW540" s="15" t="s">
        <v>36</v>
      </c>
      <c r="AX540" s="15" t="s">
        <v>90</v>
      </c>
      <c r="AY540" s="275" t="s">
        <v>177</v>
      </c>
    </row>
    <row r="541" s="12" customFormat="1" ht="25.92" customHeight="1">
      <c r="A541" s="12"/>
      <c r="B541" s="214"/>
      <c r="C541" s="215"/>
      <c r="D541" s="216" t="s">
        <v>82</v>
      </c>
      <c r="E541" s="217" t="s">
        <v>613</v>
      </c>
      <c r="F541" s="217" t="s">
        <v>614</v>
      </c>
      <c r="G541" s="215"/>
      <c r="H541" s="215"/>
      <c r="I541" s="218"/>
      <c r="J541" s="219">
        <f>BK541</f>
        <v>0</v>
      </c>
      <c r="K541" s="215"/>
      <c r="L541" s="220"/>
      <c r="M541" s="221"/>
      <c r="N541" s="222"/>
      <c r="O541" s="222"/>
      <c r="P541" s="223">
        <f>SUM(P542:P548)</f>
        <v>0</v>
      </c>
      <c r="Q541" s="222"/>
      <c r="R541" s="223">
        <f>SUM(R542:R548)</f>
        <v>0</v>
      </c>
      <c r="S541" s="222"/>
      <c r="T541" s="224">
        <f>SUM(T542:T548)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5" t="s">
        <v>184</v>
      </c>
      <c r="AT541" s="226" t="s">
        <v>82</v>
      </c>
      <c r="AU541" s="226" t="s">
        <v>83</v>
      </c>
      <c r="AY541" s="225" t="s">
        <v>177</v>
      </c>
      <c r="BK541" s="227">
        <f>SUM(BK542:BK548)</f>
        <v>0</v>
      </c>
    </row>
    <row r="542" s="2" customFormat="1" ht="16.5" customHeight="1">
      <c r="A542" s="39"/>
      <c r="B542" s="40"/>
      <c r="C542" s="230" t="s">
        <v>615</v>
      </c>
      <c r="D542" s="230" t="s">
        <v>179</v>
      </c>
      <c r="E542" s="231" t="s">
        <v>616</v>
      </c>
      <c r="F542" s="232" t="s">
        <v>617</v>
      </c>
      <c r="G542" s="233" t="s">
        <v>200</v>
      </c>
      <c r="H542" s="234">
        <v>240</v>
      </c>
      <c r="I542" s="235"/>
      <c r="J542" s="236">
        <f>ROUND(I542*H542,2)</f>
        <v>0</v>
      </c>
      <c r="K542" s="232" t="s">
        <v>1</v>
      </c>
      <c r="L542" s="45"/>
      <c r="M542" s="237" t="s">
        <v>1</v>
      </c>
      <c r="N542" s="238" t="s">
        <v>48</v>
      </c>
      <c r="O542" s="92"/>
      <c r="P542" s="239">
        <f>O542*H542</f>
        <v>0</v>
      </c>
      <c r="Q542" s="239">
        <v>0</v>
      </c>
      <c r="R542" s="239">
        <f>Q542*H542</f>
        <v>0</v>
      </c>
      <c r="S542" s="239">
        <v>0</v>
      </c>
      <c r="T542" s="24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618</v>
      </c>
      <c r="AT542" s="241" t="s">
        <v>179</v>
      </c>
      <c r="AU542" s="241" t="s">
        <v>90</v>
      </c>
      <c r="AY542" s="18" t="s">
        <v>177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90</v>
      </c>
      <c r="BK542" s="242">
        <f>ROUND(I542*H542,2)</f>
        <v>0</v>
      </c>
      <c r="BL542" s="18" t="s">
        <v>618</v>
      </c>
      <c r="BM542" s="241" t="s">
        <v>619</v>
      </c>
    </row>
    <row r="543" s="13" customFormat="1">
      <c r="A543" s="13"/>
      <c r="B543" s="243"/>
      <c r="C543" s="244"/>
      <c r="D543" s="245" t="s">
        <v>186</v>
      </c>
      <c r="E543" s="246" t="s">
        <v>1</v>
      </c>
      <c r="F543" s="247" t="s">
        <v>620</v>
      </c>
      <c r="G543" s="244"/>
      <c r="H543" s="246" t="s">
        <v>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186</v>
      </c>
      <c r="AU543" s="253" t="s">
        <v>90</v>
      </c>
      <c r="AV543" s="13" t="s">
        <v>90</v>
      </c>
      <c r="AW543" s="13" t="s">
        <v>36</v>
      </c>
      <c r="AX543" s="13" t="s">
        <v>83</v>
      </c>
      <c r="AY543" s="253" t="s">
        <v>177</v>
      </c>
    </row>
    <row r="544" s="13" customFormat="1">
      <c r="A544" s="13"/>
      <c r="B544" s="243"/>
      <c r="C544" s="244"/>
      <c r="D544" s="245" t="s">
        <v>186</v>
      </c>
      <c r="E544" s="246" t="s">
        <v>1</v>
      </c>
      <c r="F544" s="247" t="s">
        <v>490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186</v>
      </c>
      <c r="AU544" s="253" t="s">
        <v>90</v>
      </c>
      <c r="AV544" s="13" t="s">
        <v>90</v>
      </c>
      <c r="AW544" s="13" t="s">
        <v>36</v>
      </c>
      <c r="AX544" s="13" t="s">
        <v>83</v>
      </c>
      <c r="AY544" s="253" t="s">
        <v>177</v>
      </c>
    </row>
    <row r="545" s="14" customFormat="1">
      <c r="A545" s="14"/>
      <c r="B545" s="254"/>
      <c r="C545" s="255"/>
      <c r="D545" s="245" t="s">
        <v>186</v>
      </c>
      <c r="E545" s="256" t="s">
        <v>1</v>
      </c>
      <c r="F545" s="257" t="s">
        <v>621</v>
      </c>
      <c r="G545" s="255"/>
      <c r="H545" s="258">
        <v>50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186</v>
      </c>
      <c r="AU545" s="264" t="s">
        <v>90</v>
      </c>
      <c r="AV545" s="14" t="s">
        <v>92</v>
      </c>
      <c r="AW545" s="14" t="s">
        <v>36</v>
      </c>
      <c r="AX545" s="14" t="s">
        <v>83</v>
      </c>
      <c r="AY545" s="264" t="s">
        <v>177</v>
      </c>
    </row>
    <row r="546" s="13" customFormat="1">
      <c r="A546" s="13"/>
      <c r="B546" s="243"/>
      <c r="C546" s="244"/>
      <c r="D546" s="245" t="s">
        <v>186</v>
      </c>
      <c r="E546" s="246" t="s">
        <v>1</v>
      </c>
      <c r="F546" s="247" t="s">
        <v>388</v>
      </c>
      <c r="G546" s="244"/>
      <c r="H546" s="246" t="s">
        <v>1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3" t="s">
        <v>186</v>
      </c>
      <c r="AU546" s="253" t="s">
        <v>90</v>
      </c>
      <c r="AV546" s="13" t="s">
        <v>90</v>
      </c>
      <c r="AW546" s="13" t="s">
        <v>36</v>
      </c>
      <c r="AX546" s="13" t="s">
        <v>83</v>
      </c>
      <c r="AY546" s="253" t="s">
        <v>177</v>
      </c>
    </row>
    <row r="547" s="14" customFormat="1">
      <c r="A547" s="14"/>
      <c r="B547" s="254"/>
      <c r="C547" s="255"/>
      <c r="D547" s="245" t="s">
        <v>186</v>
      </c>
      <c r="E547" s="256" t="s">
        <v>1</v>
      </c>
      <c r="F547" s="257" t="s">
        <v>622</v>
      </c>
      <c r="G547" s="255"/>
      <c r="H547" s="258">
        <v>190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186</v>
      </c>
      <c r="AU547" s="264" t="s">
        <v>90</v>
      </c>
      <c r="AV547" s="14" t="s">
        <v>92</v>
      </c>
      <c r="AW547" s="14" t="s">
        <v>36</v>
      </c>
      <c r="AX547" s="14" t="s">
        <v>83</v>
      </c>
      <c r="AY547" s="264" t="s">
        <v>177</v>
      </c>
    </row>
    <row r="548" s="15" customFormat="1">
      <c r="A548" s="15"/>
      <c r="B548" s="265"/>
      <c r="C548" s="266"/>
      <c r="D548" s="245" t="s">
        <v>186</v>
      </c>
      <c r="E548" s="267" t="s">
        <v>1</v>
      </c>
      <c r="F548" s="268" t="s">
        <v>190</v>
      </c>
      <c r="G548" s="266"/>
      <c r="H548" s="269">
        <v>240</v>
      </c>
      <c r="I548" s="270"/>
      <c r="J548" s="266"/>
      <c r="K548" s="266"/>
      <c r="L548" s="271"/>
      <c r="M548" s="287"/>
      <c r="N548" s="288"/>
      <c r="O548" s="288"/>
      <c r="P548" s="288"/>
      <c r="Q548" s="288"/>
      <c r="R548" s="288"/>
      <c r="S548" s="288"/>
      <c r="T548" s="28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5" t="s">
        <v>186</v>
      </c>
      <c r="AU548" s="275" t="s">
        <v>90</v>
      </c>
      <c r="AV548" s="15" t="s">
        <v>184</v>
      </c>
      <c r="AW548" s="15" t="s">
        <v>36</v>
      </c>
      <c r="AX548" s="15" t="s">
        <v>90</v>
      </c>
      <c r="AY548" s="275" t="s">
        <v>177</v>
      </c>
    </row>
    <row r="549" s="2" customFormat="1" ht="6.96" customHeight="1">
      <c r="A549" s="39"/>
      <c r="B549" s="67"/>
      <c r="C549" s="68"/>
      <c r="D549" s="68"/>
      <c r="E549" s="68"/>
      <c r="F549" s="68"/>
      <c r="G549" s="68"/>
      <c r="H549" s="68"/>
      <c r="I549" s="68"/>
      <c r="J549" s="68"/>
      <c r="K549" s="68"/>
      <c r="L549" s="45"/>
      <c r="M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</sheetData>
  <sheetProtection sheet="1" autoFilter="0" formatColumns="0" formatRows="0" objects="1" scenarios="1" spinCount="100000" saltValue="P3tZyE55HMvwNTWSFs6Xfh5sqlxS8Vv/sVe7pkZW7CcT508mh5d+iZC3x8SM5MKSps4jZ67zfVJZJT5Mh7RkyQ==" hashValue="tGSwtEyOGof+QEHMSLJxwtfH04zC5eI8ytmWgGipobH5Ya7CPa1kktFqhkhRkkcF35HVkHI94+hg/7jar5yO7g==" algorithmName="SHA-512" password="CC35"/>
  <autoFilter ref="C136:K5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8" t="s">
        <v>623</v>
      </c>
      <c r="BA2" s="148" t="s">
        <v>1</v>
      </c>
      <c r="BB2" s="148" t="s">
        <v>1</v>
      </c>
      <c r="BC2" s="148" t="s">
        <v>624</v>
      </c>
      <c r="BD2" s="148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  <c r="AZ3" s="148" t="s">
        <v>625</v>
      </c>
      <c r="BA3" s="148" t="s">
        <v>1</v>
      </c>
      <c r="BB3" s="148" t="s">
        <v>1</v>
      </c>
      <c r="BC3" s="148" t="s">
        <v>626</v>
      </c>
      <c r="BD3" s="14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  <c r="AZ4" s="148" t="s">
        <v>627</v>
      </c>
      <c r="BA4" s="148" t="s">
        <v>1</v>
      </c>
      <c r="BB4" s="148" t="s">
        <v>1</v>
      </c>
      <c r="BC4" s="148" t="s">
        <v>628</v>
      </c>
      <c r="BD4" s="148" t="s">
        <v>92</v>
      </c>
    </row>
    <row r="5" s="1" customFormat="1" ht="6.96" customHeight="1">
      <c r="B5" s="21"/>
      <c r="L5" s="21"/>
      <c r="AZ5" s="148" t="s">
        <v>629</v>
      </c>
      <c r="BA5" s="148" t="s">
        <v>1</v>
      </c>
      <c r="BB5" s="148" t="s">
        <v>1</v>
      </c>
      <c r="BC5" s="148" t="s">
        <v>630</v>
      </c>
      <c r="BD5" s="148" t="s">
        <v>92</v>
      </c>
    </row>
    <row r="6" s="1" customFormat="1" ht="12" customHeight="1">
      <c r="B6" s="21"/>
      <c r="D6" s="153" t="s">
        <v>16</v>
      </c>
      <c r="L6" s="21"/>
      <c r="AZ6" s="148" t="s">
        <v>631</v>
      </c>
      <c r="BA6" s="148" t="s">
        <v>1</v>
      </c>
      <c r="BB6" s="148" t="s">
        <v>1</v>
      </c>
      <c r="BC6" s="148" t="s">
        <v>632</v>
      </c>
      <c r="BD6" s="148" t="s">
        <v>92</v>
      </c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  <c r="AZ7" s="148" t="s">
        <v>633</v>
      </c>
      <c r="BA7" s="148" t="s">
        <v>1</v>
      </c>
      <c r="BB7" s="148" t="s">
        <v>1</v>
      </c>
      <c r="BC7" s="148" t="s">
        <v>634</v>
      </c>
      <c r="BD7" s="148" t="s">
        <v>92</v>
      </c>
    </row>
    <row r="8">
      <c r="B8" s="21"/>
      <c r="D8" s="153" t="s">
        <v>138</v>
      </c>
      <c r="L8" s="21"/>
      <c r="AZ8" s="148" t="s">
        <v>635</v>
      </c>
      <c r="BA8" s="148" t="s">
        <v>1</v>
      </c>
      <c r="BB8" s="148" t="s">
        <v>1</v>
      </c>
      <c r="BC8" s="148" t="s">
        <v>636</v>
      </c>
      <c r="BD8" s="148" t="s">
        <v>92</v>
      </c>
    </row>
    <row r="9" s="1" customFormat="1" ht="16.5" customHeight="1">
      <c r="B9" s="21"/>
      <c r="E9" s="154" t="s">
        <v>139</v>
      </c>
      <c r="F9" s="1"/>
      <c r="G9" s="1"/>
      <c r="H9" s="1"/>
      <c r="L9" s="21"/>
      <c r="AZ9" s="148" t="s">
        <v>637</v>
      </c>
      <c r="BA9" s="148" t="s">
        <v>1</v>
      </c>
      <c r="BB9" s="148" t="s">
        <v>1</v>
      </c>
      <c r="BC9" s="148" t="s">
        <v>638</v>
      </c>
      <c r="BD9" s="148" t="s">
        <v>92</v>
      </c>
    </row>
    <row r="10" s="1" customFormat="1" ht="12" customHeight="1">
      <c r="B10" s="21"/>
      <c r="D10" s="153" t="s">
        <v>140</v>
      </c>
      <c r="L10" s="21"/>
      <c r="AZ10" s="148" t="s">
        <v>639</v>
      </c>
      <c r="BA10" s="148" t="s">
        <v>1</v>
      </c>
      <c r="BB10" s="148" t="s">
        <v>1</v>
      </c>
      <c r="BC10" s="148" t="s">
        <v>640</v>
      </c>
      <c r="BD10" s="148" t="s">
        <v>92</v>
      </c>
    </row>
    <row r="11" s="2" customFormat="1" ht="16.5" customHeight="1">
      <c r="A11" s="39"/>
      <c r="B11" s="45"/>
      <c r="C11" s="39"/>
      <c r="D11" s="39"/>
      <c r="E11" s="155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8" t="s">
        <v>641</v>
      </c>
      <c r="BA11" s="148" t="s">
        <v>1</v>
      </c>
      <c r="BB11" s="148" t="s">
        <v>1</v>
      </c>
      <c r="BC11" s="148" t="s">
        <v>642</v>
      </c>
      <c r="BD11" s="148" t="s">
        <v>92</v>
      </c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8" t="s">
        <v>643</v>
      </c>
      <c r="BA12" s="148" t="s">
        <v>1</v>
      </c>
      <c r="BB12" s="148" t="s">
        <v>1</v>
      </c>
      <c r="BC12" s="148" t="s">
        <v>644</v>
      </c>
      <c r="BD12" s="148" t="s">
        <v>92</v>
      </c>
    </row>
    <row r="13" s="2" customFormat="1" ht="16.5" customHeight="1">
      <c r="A13" s="39"/>
      <c r="B13" s="45"/>
      <c r="C13" s="39"/>
      <c r="D13" s="39"/>
      <c r="E13" s="156" t="s">
        <v>645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8" t="s">
        <v>646</v>
      </c>
      <c r="BA13" s="148" t="s">
        <v>1</v>
      </c>
      <c r="BB13" s="148" t="s">
        <v>1</v>
      </c>
      <c r="BC13" s="148" t="s">
        <v>647</v>
      </c>
      <c r="BD13" s="148" t="s">
        <v>92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8" t="s">
        <v>648</v>
      </c>
      <c r="BA14" s="148" t="s">
        <v>1</v>
      </c>
      <c r="BB14" s="148" t="s">
        <v>1</v>
      </c>
      <c r="BC14" s="148" t="s">
        <v>649</v>
      </c>
      <c r="BD14" s="148" t="s">
        <v>92</v>
      </c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8" t="s">
        <v>650</v>
      </c>
      <c r="BA15" s="148" t="s">
        <v>1</v>
      </c>
      <c r="BB15" s="148" t="s">
        <v>1</v>
      </c>
      <c r="BC15" s="148" t="s">
        <v>651</v>
      </c>
      <c r="BD15" s="148" t="s">
        <v>92</v>
      </c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8" t="s">
        <v>652</v>
      </c>
      <c r="BA16" s="148" t="s">
        <v>1</v>
      </c>
      <c r="BB16" s="148" t="s">
        <v>1</v>
      </c>
      <c r="BC16" s="148" t="s">
        <v>653</v>
      </c>
      <c r="BD16" s="148" t="s">
        <v>92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8" t="s">
        <v>654</v>
      </c>
      <c r="BA17" s="148" t="s">
        <v>1</v>
      </c>
      <c r="BB17" s="148" t="s">
        <v>1</v>
      </c>
      <c r="BC17" s="148" t="s">
        <v>655</v>
      </c>
      <c r="BD17" s="148" t="s">
        <v>92</v>
      </c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8" t="s">
        <v>656</v>
      </c>
      <c r="BA18" s="148" t="s">
        <v>1</v>
      </c>
      <c r="BB18" s="148" t="s">
        <v>1</v>
      </c>
      <c r="BC18" s="148" t="s">
        <v>657</v>
      </c>
      <c r="BD18" s="148" t="s">
        <v>92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8" t="s">
        <v>658</v>
      </c>
      <c r="BA19" s="148" t="s">
        <v>1</v>
      </c>
      <c r="BB19" s="148" t="s">
        <v>1</v>
      </c>
      <c r="BC19" s="148" t="s">
        <v>659</v>
      </c>
      <c r="BD19" s="148" t="s">
        <v>92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8" t="s">
        <v>660</v>
      </c>
      <c r="BA20" s="148" t="s">
        <v>1</v>
      </c>
      <c r="BB20" s="148" t="s">
        <v>1</v>
      </c>
      <c r="BC20" s="148" t="s">
        <v>661</v>
      </c>
      <c r="BD20" s="148" t="s">
        <v>92</v>
      </c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8" t="s">
        <v>662</v>
      </c>
      <c r="BA21" s="148" t="s">
        <v>1</v>
      </c>
      <c r="BB21" s="148" t="s">
        <v>1</v>
      </c>
      <c r="BC21" s="148" t="s">
        <v>663</v>
      </c>
      <c r="BD21" s="148" t="s">
        <v>92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8" t="s">
        <v>664</v>
      </c>
      <c r="BA22" s="148" t="s">
        <v>1</v>
      </c>
      <c r="BB22" s="148" t="s">
        <v>1</v>
      </c>
      <c r="BC22" s="148" t="s">
        <v>665</v>
      </c>
      <c r="BD22" s="148" t="s">
        <v>92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8" t="s">
        <v>666</v>
      </c>
      <c r="BA23" s="148" t="s">
        <v>1</v>
      </c>
      <c r="BB23" s="148" t="s">
        <v>1</v>
      </c>
      <c r="BC23" s="148" t="s">
        <v>667</v>
      </c>
      <c r="BD23" s="148" t="s">
        <v>92</v>
      </c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8" t="s">
        <v>668</v>
      </c>
      <c r="BA24" s="148" t="s">
        <v>1</v>
      </c>
      <c r="BB24" s="148" t="s">
        <v>1</v>
      </c>
      <c r="BC24" s="148" t="s">
        <v>669</v>
      </c>
      <c r="BD24" s="148" t="s">
        <v>92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8" t="s">
        <v>670</v>
      </c>
      <c r="BA25" s="148" t="s">
        <v>1</v>
      </c>
      <c r="BB25" s="148" t="s">
        <v>1</v>
      </c>
      <c r="BC25" s="148" t="s">
        <v>465</v>
      </c>
      <c r="BD25" s="148" t="s">
        <v>92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8" t="s">
        <v>671</v>
      </c>
      <c r="BA26" s="148" t="s">
        <v>1</v>
      </c>
      <c r="BB26" s="148" t="s">
        <v>1</v>
      </c>
      <c r="BC26" s="148" t="s">
        <v>672</v>
      </c>
      <c r="BD26" s="148" t="s">
        <v>92</v>
      </c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148" t="s">
        <v>673</v>
      </c>
      <c r="BA27" s="148" t="s">
        <v>1</v>
      </c>
      <c r="BB27" s="148" t="s">
        <v>1</v>
      </c>
      <c r="BC27" s="148" t="s">
        <v>674</v>
      </c>
      <c r="BD27" s="148" t="s">
        <v>92</v>
      </c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148" t="s">
        <v>675</v>
      </c>
      <c r="BA28" s="148" t="s">
        <v>1</v>
      </c>
      <c r="BB28" s="148" t="s">
        <v>1</v>
      </c>
      <c r="BC28" s="148" t="s">
        <v>676</v>
      </c>
      <c r="BD28" s="148" t="s">
        <v>92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148" t="s">
        <v>677</v>
      </c>
      <c r="BA29" s="148" t="s">
        <v>1</v>
      </c>
      <c r="BB29" s="148" t="s">
        <v>1</v>
      </c>
      <c r="BC29" s="148" t="s">
        <v>678</v>
      </c>
      <c r="BD29" s="148" t="s">
        <v>92</v>
      </c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148" t="s">
        <v>679</v>
      </c>
      <c r="BA30" s="148" t="s">
        <v>1</v>
      </c>
      <c r="BB30" s="148" t="s">
        <v>1</v>
      </c>
      <c r="BC30" s="148" t="s">
        <v>680</v>
      </c>
      <c r="BD30" s="148" t="s">
        <v>92</v>
      </c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Z31" s="290" t="s">
        <v>681</v>
      </c>
      <c r="BA31" s="290" t="s">
        <v>1</v>
      </c>
      <c r="BB31" s="290" t="s">
        <v>1</v>
      </c>
      <c r="BC31" s="290" t="s">
        <v>682</v>
      </c>
      <c r="BD31" s="290" t="s">
        <v>92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148" t="s">
        <v>683</v>
      </c>
      <c r="BA32" s="148" t="s">
        <v>1</v>
      </c>
      <c r="BB32" s="148" t="s">
        <v>1</v>
      </c>
      <c r="BC32" s="148" t="s">
        <v>684</v>
      </c>
      <c r="BD32" s="148" t="s">
        <v>92</v>
      </c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148" t="s">
        <v>685</v>
      </c>
      <c r="BA33" s="148" t="s">
        <v>1</v>
      </c>
      <c r="BB33" s="148" t="s">
        <v>1</v>
      </c>
      <c r="BC33" s="148" t="s">
        <v>686</v>
      </c>
      <c r="BD33" s="148" t="s">
        <v>92</v>
      </c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ROUND(J147,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148" t="s">
        <v>687</v>
      </c>
      <c r="BA34" s="148" t="s">
        <v>1</v>
      </c>
      <c r="BB34" s="148" t="s">
        <v>1</v>
      </c>
      <c r="BC34" s="148" t="s">
        <v>688</v>
      </c>
      <c r="BD34" s="148" t="s">
        <v>92</v>
      </c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148" t="s">
        <v>689</v>
      </c>
      <c r="BA35" s="148" t="s">
        <v>1</v>
      </c>
      <c r="BB35" s="148" t="s">
        <v>1</v>
      </c>
      <c r="BC35" s="148" t="s">
        <v>690</v>
      </c>
      <c r="BD35" s="148" t="s">
        <v>92</v>
      </c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148" t="s">
        <v>691</v>
      </c>
      <c r="BA36" s="148" t="s">
        <v>1</v>
      </c>
      <c r="BB36" s="148" t="s">
        <v>1</v>
      </c>
      <c r="BC36" s="148" t="s">
        <v>692</v>
      </c>
      <c r="BD36" s="148" t="s">
        <v>92</v>
      </c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ROUND((SUM(BE147:BE2513)),  2)</f>
        <v>0</v>
      </c>
      <c r="G37" s="39"/>
      <c r="H37" s="39"/>
      <c r="I37" s="167">
        <v>0.20999999999999999</v>
      </c>
      <c r="J37" s="166">
        <f>ROUND(((SUM(BE147:BE2513))*I37),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148" t="s">
        <v>693</v>
      </c>
      <c r="BA37" s="148" t="s">
        <v>1</v>
      </c>
      <c r="BB37" s="148" t="s">
        <v>1</v>
      </c>
      <c r="BC37" s="148" t="s">
        <v>694</v>
      </c>
      <c r="BD37" s="148" t="s">
        <v>92</v>
      </c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ROUND((SUM(BF147:BF2513)),  2)</f>
        <v>0</v>
      </c>
      <c r="G38" s="39"/>
      <c r="H38" s="39"/>
      <c r="I38" s="167">
        <v>0.12</v>
      </c>
      <c r="J38" s="166">
        <f>ROUND(((SUM(BF147:BF2513))*I38),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148" t="s">
        <v>135</v>
      </c>
      <c r="BA38" s="148" t="s">
        <v>1</v>
      </c>
      <c r="BB38" s="148" t="s">
        <v>1</v>
      </c>
      <c r="BC38" s="148" t="s">
        <v>136</v>
      </c>
      <c r="BD38" s="148" t="s">
        <v>92</v>
      </c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ROUND((SUM(BG147:BG2513)),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148" t="s">
        <v>695</v>
      </c>
      <c r="BA39" s="148" t="s">
        <v>1</v>
      </c>
      <c r="BB39" s="148" t="s">
        <v>1</v>
      </c>
      <c r="BC39" s="148" t="s">
        <v>696</v>
      </c>
      <c r="BD39" s="148" t="s">
        <v>92</v>
      </c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ROUND((SUM(BH147:BH2513)),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148" t="s">
        <v>697</v>
      </c>
      <c r="BA40" s="148" t="s">
        <v>1</v>
      </c>
      <c r="BB40" s="148" t="s">
        <v>1</v>
      </c>
      <c r="BC40" s="148" t="s">
        <v>698</v>
      </c>
      <c r="BD40" s="148" t="s">
        <v>92</v>
      </c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ROUND((SUM(BI147:BI2513)),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148" t="s">
        <v>699</v>
      </c>
      <c r="BA41" s="148" t="s">
        <v>1</v>
      </c>
      <c r="BB41" s="148" t="s">
        <v>1</v>
      </c>
      <c r="BC41" s="148" t="s">
        <v>700</v>
      </c>
      <c r="BD41" s="148" t="s">
        <v>92</v>
      </c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148" t="s">
        <v>701</v>
      </c>
      <c r="BA42" s="148" t="s">
        <v>1</v>
      </c>
      <c r="BB42" s="148" t="s">
        <v>1</v>
      </c>
      <c r="BC42" s="148" t="s">
        <v>702</v>
      </c>
      <c r="BD42" s="148" t="s">
        <v>92</v>
      </c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Z43" s="148" t="s">
        <v>703</v>
      </c>
      <c r="BA43" s="148" t="s">
        <v>1</v>
      </c>
      <c r="BB43" s="148" t="s">
        <v>1</v>
      </c>
      <c r="BC43" s="148" t="s">
        <v>704</v>
      </c>
      <c r="BD43" s="148" t="s">
        <v>92</v>
      </c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Z44" s="148" t="s">
        <v>705</v>
      </c>
      <c r="BA44" s="148" t="s">
        <v>1</v>
      </c>
      <c r="BB44" s="148" t="s">
        <v>1</v>
      </c>
      <c r="BC44" s="148" t="s">
        <v>706</v>
      </c>
      <c r="BD44" s="148" t="s">
        <v>92</v>
      </c>
    </row>
    <row r="45" s="1" customFormat="1" ht="14.4" customHeight="1">
      <c r="B45" s="21"/>
      <c r="L45" s="21"/>
      <c r="AZ45" s="148" t="s">
        <v>707</v>
      </c>
      <c r="BA45" s="148" t="s">
        <v>1</v>
      </c>
      <c r="BB45" s="148" t="s">
        <v>1</v>
      </c>
      <c r="BC45" s="148" t="s">
        <v>708</v>
      </c>
      <c r="BD45" s="148" t="s">
        <v>92</v>
      </c>
    </row>
    <row r="46" s="1" customFormat="1" ht="14.4" customHeight="1">
      <c r="B46" s="21"/>
      <c r="L46" s="21"/>
      <c r="AZ46" s="148" t="s">
        <v>709</v>
      </c>
      <c r="BA46" s="148" t="s">
        <v>1</v>
      </c>
      <c r="BB46" s="148" t="s">
        <v>1</v>
      </c>
      <c r="BC46" s="148" t="s">
        <v>710</v>
      </c>
      <c r="BD46" s="148" t="s">
        <v>92</v>
      </c>
    </row>
    <row r="47" s="1" customFormat="1" ht="14.4" customHeight="1">
      <c r="B47" s="21"/>
      <c r="L47" s="21"/>
      <c r="AZ47" s="148" t="s">
        <v>711</v>
      </c>
      <c r="BA47" s="148" t="s">
        <v>1</v>
      </c>
      <c r="BB47" s="148" t="s">
        <v>1</v>
      </c>
      <c r="BC47" s="148" t="s">
        <v>712</v>
      </c>
      <c r="BD47" s="148" t="s">
        <v>92</v>
      </c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141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01.2 -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J147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149</v>
      </c>
      <c r="E101" s="195"/>
      <c r="F101" s="195"/>
      <c r="G101" s="195"/>
      <c r="H101" s="195"/>
      <c r="I101" s="195"/>
      <c r="J101" s="196">
        <f>J148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3"/>
      <c r="D102" s="199" t="s">
        <v>150</v>
      </c>
      <c r="E102" s="200"/>
      <c r="F102" s="200"/>
      <c r="G102" s="200"/>
      <c r="H102" s="200"/>
      <c r="I102" s="200"/>
      <c r="J102" s="201">
        <f>J149</f>
        <v>0</v>
      </c>
      <c r="K102" s="133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3"/>
      <c r="D103" s="199" t="s">
        <v>713</v>
      </c>
      <c r="E103" s="200"/>
      <c r="F103" s="200"/>
      <c r="G103" s="200"/>
      <c r="H103" s="200"/>
      <c r="I103" s="200"/>
      <c r="J103" s="201">
        <f>J184</f>
        <v>0</v>
      </c>
      <c r="K103" s="133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3"/>
      <c r="D104" s="199" t="s">
        <v>714</v>
      </c>
      <c r="E104" s="200"/>
      <c r="F104" s="200"/>
      <c r="G104" s="200"/>
      <c r="H104" s="200"/>
      <c r="I104" s="200"/>
      <c r="J104" s="201">
        <f>J289</f>
        <v>0</v>
      </c>
      <c r="K104" s="133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3"/>
      <c r="D105" s="199" t="s">
        <v>715</v>
      </c>
      <c r="E105" s="200"/>
      <c r="F105" s="200"/>
      <c r="G105" s="200"/>
      <c r="H105" s="200"/>
      <c r="I105" s="200"/>
      <c r="J105" s="201">
        <f>J512</f>
        <v>0</v>
      </c>
      <c r="K105" s="133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3"/>
      <c r="D106" s="199" t="s">
        <v>716</v>
      </c>
      <c r="E106" s="200"/>
      <c r="F106" s="200"/>
      <c r="G106" s="200"/>
      <c r="H106" s="200"/>
      <c r="I106" s="200"/>
      <c r="J106" s="201">
        <f>J696</f>
        <v>0</v>
      </c>
      <c r="K106" s="133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3"/>
      <c r="D107" s="199" t="s">
        <v>717</v>
      </c>
      <c r="E107" s="200"/>
      <c r="F107" s="200"/>
      <c r="G107" s="200"/>
      <c r="H107" s="200"/>
      <c r="I107" s="200"/>
      <c r="J107" s="201">
        <f>J715</f>
        <v>0</v>
      </c>
      <c r="K107" s="133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3"/>
      <c r="D108" s="199" t="s">
        <v>151</v>
      </c>
      <c r="E108" s="200"/>
      <c r="F108" s="200"/>
      <c r="G108" s="200"/>
      <c r="H108" s="200"/>
      <c r="I108" s="200"/>
      <c r="J108" s="201">
        <f>J1078</f>
        <v>0</v>
      </c>
      <c r="K108" s="133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3"/>
      <c r="D109" s="199" t="s">
        <v>718</v>
      </c>
      <c r="E109" s="200"/>
      <c r="F109" s="200"/>
      <c r="G109" s="200"/>
      <c r="H109" s="200"/>
      <c r="I109" s="200"/>
      <c r="J109" s="201">
        <f>J1168</f>
        <v>0</v>
      </c>
      <c r="K109" s="133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153</v>
      </c>
      <c r="E110" s="195"/>
      <c r="F110" s="195"/>
      <c r="G110" s="195"/>
      <c r="H110" s="195"/>
      <c r="I110" s="195"/>
      <c r="J110" s="196">
        <f>J1170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3"/>
      <c r="D111" s="199" t="s">
        <v>154</v>
      </c>
      <c r="E111" s="200"/>
      <c r="F111" s="200"/>
      <c r="G111" s="200"/>
      <c r="H111" s="200"/>
      <c r="I111" s="200"/>
      <c r="J111" s="201">
        <f>J1171</f>
        <v>0</v>
      </c>
      <c r="K111" s="133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3"/>
      <c r="D112" s="199" t="s">
        <v>719</v>
      </c>
      <c r="E112" s="200"/>
      <c r="F112" s="200"/>
      <c r="G112" s="200"/>
      <c r="H112" s="200"/>
      <c r="I112" s="200"/>
      <c r="J112" s="201">
        <f>J1294</f>
        <v>0</v>
      </c>
      <c r="K112" s="133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3"/>
      <c r="D113" s="199" t="s">
        <v>720</v>
      </c>
      <c r="E113" s="200"/>
      <c r="F113" s="200"/>
      <c r="G113" s="200"/>
      <c r="H113" s="200"/>
      <c r="I113" s="200"/>
      <c r="J113" s="201">
        <f>J1488</f>
        <v>0</v>
      </c>
      <c r="K113" s="133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3"/>
      <c r="D114" s="199" t="s">
        <v>155</v>
      </c>
      <c r="E114" s="200"/>
      <c r="F114" s="200"/>
      <c r="G114" s="200"/>
      <c r="H114" s="200"/>
      <c r="I114" s="200"/>
      <c r="J114" s="201">
        <f>J1509</f>
        <v>0</v>
      </c>
      <c r="K114" s="133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3"/>
      <c r="D115" s="199" t="s">
        <v>721</v>
      </c>
      <c r="E115" s="200"/>
      <c r="F115" s="200"/>
      <c r="G115" s="200"/>
      <c r="H115" s="200"/>
      <c r="I115" s="200"/>
      <c r="J115" s="201">
        <f>J1778</f>
        <v>0</v>
      </c>
      <c r="K115" s="133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3"/>
      <c r="D116" s="199" t="s">
        <v>156</v>
      </c>
      <c r="E116" s="200"/>
      <c r="F116" s="200"/>
      <c r="G116" s="200"/>
      <c r="H116" s="200"/>
      <c r="I116" s="200"/>
      <c r="J116" s="201">
        <f>J2013</f>
        <v>0</v>
      </c>
      <c r="K116" s="133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3"/>
      <c r="D117" s="199" t="s">
        <v>722</v>
      </c>
      <c r="E117" s="200"/>
      <c r="F117" s="200"/>
      <c r="G117" s="200"/>
      <c r="H117" s="200"/>
      <c r="I117" s="200"/>
      <c r="J117" s="201">
        <f>J2054</f>
        <v>0</v>
      </c>
      <c r="K117" s="133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3"/>
      <c r="D118" s="199" t="s">
        <v>159</v>
      </c>
      <c r="E118" s="200"/>
      <c r="F118" s="200"/>
      <c r="G118" s="200"/>
      <c r="H118" s="200"/>
      <c r="I118" s="200"/>
      <c r="J118" s="201">
        <f>J2085</f>
        <v>0</v>
      </c>
      <c r="K118" s="133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3"/>
      <c r="D119" s="199" t="s">
        <v>723</v>
      </c>
      <c r="E119" s="200"/>
      <c r="F119" s="200"/>
      <c r="G119" s="200"/>
      <c r="H119" s="200"/>
      <c r="I119" s="200"/>
      <c r="J119" s="201">
        <f>J2105</f>
        <v>0</v>
      </c>
      <c r="K119" s="133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3"/>
      <c r="D120" s="199" t="s">
        <v>724</v>
      </c>
      <c r="E120" s="200"/>
      <c r="F120" s="200"/>
      <c r="G120" s="200"/>
      <c r="H120" s="200"/>
      <c r="I120" s="200"/>
      <c r="J120" s="201">
        <f>J2259</f>
        <v>0</v>
      </c>
      <c r="K120" s="133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3"/>
      <c r="D121" s="199" t="s">
        <v>725</v>
      </c>
      <c r="E121" s="200"/>
      <c r="F121" s="200"/>
      <c r="G121" s="200"/>
      <c r="H121" s="200"/>
      <c r="I121" s="200"/>
      <c r="J121" s="201">
        <f>J2293</f>
        <v>0</v>
      </c>
      <c r="K121" s="133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3"/>
      <c r="D122" s="199" t="s">
        <v>726</v>
      </c>
      <c r="E122" s="200"/>
      <c r="F122" s="200"/>
      <c r="G122" s="200"/>
      <c r="H122" s="200"/>
      <c r="I122" s="200"/>
      <c r="J122" s="201">
        <f>J2502</f>
        <v>0</v>
      </c>
      <c r="K122" s="133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92"/>
      <c r="C123" s="193"/>
      <c r="D123" s="194" t="s">
        <v>161</v>
      </c>
      <c r="E123" s="195"/>
      <c r="F123" s="195"/>
      <c r="G123" s="195"/>
      <c r="H123" s="195"/>
      <c r="I123" s="195"/>
      <c r="J123" s="196">
        <f>J2511</f>
        <v>0</v>
      </c>
      <c r="K123" s="193"/>
      <c r="L123" s="197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162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86" t="str">
        <f>E7</f>
        <v>Rekonstrukce domu U Rytířů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" customFormat="1" ht="12" customHeight="1">
      <c r="B134" s="22"/>
      <c r="C134" s="33" t="s">
        <v>138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1" customFormat="1" ht="16.5" customHeight="1">
      <c r="B135" s="22"/>
      <c r="C135" s="23"/>
      <c r="D135" s="23"/>
      <c r="E135" s="186" t="s">
        <v>139</v>
      </c>
      <c r="F135" s="23"/>
      <c r="G135" s="23"/>
      <c r="H135" s="23"/>
      <c r="I135" s="23"/>
      <c r="J135" s="23"/>
      <c r="K135" s="23"/>
      <c r="L135" s="21"/>
    </row>
    <row r="136" s="1" customFormat="1" ht="12" customHeight="1">
      <c r="B136" s="22"/>
      <c r="C136" s="33" t="s">
        <v>140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2" customFormat="1" ht="16.5" customHeight="1">
      <c r="A137" s="39"/>
      <c r="B137" s="40"/>
      <c r="C137" s="41"/>
      <c r="D137" s="41"/>
      <c r="E137" s="187" t="s">
        <v>141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142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E13</f>
        <v>01.2 - Nové konstrukce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F16</f>
        <v>Smetanovo náměstí 110, Litomyšl, 570 01</v>
      </c>
      <c r="G141" s="41"/>
      <c r="H141" s="41"/>
      <c r="I141" s="33" t="s">
        <v>22</v>
      </c>
      <c r="J141" s="80" t="str">
        <f>IF(J16="","",J16)</f>
        <v>17. 6. 2024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5.65" customHeight="1">
      <c r="A143" s="39"/>
      <c r="B143" s="40"/>
      <c r="C143" s="33" t="s">
        <v>24</v>
      </c>
      <c r="D143" s="41"/>
      <c r="E143" s="41"/>
      <c r="F143" s="28" t="str">
        <f>E19</f>
        <v>Město Litomyšl</v>
      </c>
      <c r="G143" s="41"/>
      <c r="H143" s="41"/>
      <c r="I143" s="33" t="s">
        <v>32</v>
      </c>
      <c r="J143" s="37" t="str">
        <f>E25</f>
        <v>Kuba &amp; Pilař architekti s.r.o.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25.65" customHeight="1">
      <c r="A144" s="39"/>
      <c r="B144" s="40"/>
      <c r="C144" s="33" t="s">
        <v>30</v>
      </c>
      <c r="D144" s="41"/>
      <c r="E144" s="41"/>
      <c r="F144" s="28" t="str">
        <f>IF(E22="","",E22)</f>
        <v>Vyplň údaj</v>
      </c>
      <c r="G144" s="41"/>
      <c r="H144" s="41"/>
      <c r="I144" s="33" t="s">
        <v>37</v>
      </c>
      <c r="J144" s="37" t="str">
        <f>E28</f>
        <v>STAGA stavební agentura s.r.o.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3"/>
      <c r="B146" s="204"/>
      <c r="C146" s="205" t="s">
        <v>163</v>
      </c>
      <c r="D146" s="206" t="s">
        <v>68</v>
      </c>
      <c r="E146" s="206" t="s">
        <v>64</v>
      </c>
      <c r="F146" s="206" t="s">
        <v>65</v>
      </c>
      <c r="G146" s="206" t="s">
        <v>164</v>
      </c>
      <c r="H146" s="206" t="s">
        <v>165</v>
      </c>
      <c r="I146" s="206" t="s">
        <v>166</v>
      </c>
      <c r="J146" s="206" t="s">
        <v>146</v>
      </c>
      <c r="K146" s="207" t="s">
        <v>167</v>
      </c>
      <c r="L146" s="208"/>
      <c r="M146" s="101" t="s">
        <v>1</v>
      </c>
      <c r="N146" s="102" t="s">
        <v>47</v>
      </c>
      <c r="O146" s="102" t="s">
        <v>168</v>
      </c>
      <c r="P146" s="102" t="s">
        <v>169</v>
      </c>
      <c r="Q146" s="102" t="s">
        <v>170</v>
      </c>
      <c r="R146" s="102" t="s">
        <v>171</v>
      </c>
      <c r="S146" s="102" t="s">
        <v>172</v>
      </c>
      <c r="T146" s="103" t="s">
        <v>173</v>
      </c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</row>
    <row r="147" s="2" customFormat="1" ht="22.8" customHeight="1">
      <c r="A147" s="39"/>
      <c r="B147" s="40"/>
      <c r="C147" s="108" t="s">
        <v>174</v>
      </c>
      <c r="D147" s="41"/>
      <c r="E147" s="41"/>
      <c r="F147" s="41"/>
      <c r="G147" s="41"/>
      <c r="H147" s="41"/>
      <c r="I147" s="41"/>
      <c r="J147" s="209">
        <f>BK147</f>
        <v>0</v>
      </c>
      <c r="K147" s="41"/>
      <c r="L147" s="45"/>
      <c r="M147" s="104"/>
      <c r="N147" s="210"/>
      <c r="O147" s="105"/>
      <c r="P147" s="211">
        <f>P148+P1170+P2511</f>
        <v>0</v>
      </c>
      <c r="Q147" s="105"/>
      <c r="R147" s="211">
        <f>R148+R1170+R2511</f>
        <v>415.7457326</v>
      </c>
      <c r="S147" s="105"/>
      <c r="T147" s="212">
        <f>T148+T1170+T2511</f>
        <v>0.001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82</v>
      </c>
      <c r="AU147" s="18" t="s">
        <v>148</v>
      </c>
      <c r="BK147" s="213">
        <f>BK148+BK1170+BK2511</f>
        <v>0</v>
      </c>
    </row>
    <row r="148" s="12" customFormat="1" ht="25.92" customHeight="1">
      <c r="A148" s="12"/>
      <c r="B148" s="214"/>
      <c r="C148" s="215"/>
      <c r="D148" s="216" t="s">
        <v>82</v>
      </c>
      <c r="E148" s="217" t="s">
        <v>175</v>
      </c>
      <c r="F148" s="217" t="s">
        <v>176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P149+P184+P289+P512+P696+P715+P1078+P1168</f>
        <v>0</v>
      </c>
      <c r="Q148" s="222"/>
      <c r="R148" s="223">
        <f>R149+R184+R289+R512+R696+R715+R1078+R1168</f>
        <v>306.58509291000001</v>
      </c>
      <c r="S148" s="222"/>
      <c r="T148" s="224">
        <f>T149+T184+T289+T512+T696+T715+T1078+T1168</f>
        <v>0.001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90</v>
      </c>
      <c r="AT148" s="226" t="s">
        <v>82</v>
      </c>
      <c r="AU148" s="226" t="s">
        <v>83</v>
      </c>
      <c r="AY148" s="225" t="s">
        <v>177</v>
      </c>
      <c r="BK148" s="227">
        <f>BK149+BK184+BK289+BK512+BK696+BK715+BK1078+BK1168</f>
        <v>0</v>
      </c>
    </row>
    <row r="149" s="12" customFormat="1" ht="22.8" customHeight="1">
      <c r="A149" s="12"/>
      <c r="B149" s="214"/>
      <c r="C149" s="215"/>
      <c r="D149" s="216" t="s">
        <v>82</v>
      </c>
      <c r="E149" s="228" t="s">
        <v>90</v>
      </c>
      <c r="F149" s="228" t="s">
        <v>178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SUM(P150:P183)</f>
        <v>0</v>
      </c>
      <c r="Q149" s="222"/>
      <c r="R149" s="223">
        <f>SUM(R150:R183)</f>
        <v>0</v>
      </c>
      <c r="S149" s="222"/>
      <c r="T149" s="224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90</v>
      </c>
      <c r="AT149" s="226" t="s">
        <v>82</v>
      </c>
      <c r="AU149" s="226" t="s">
        <v>90</v>
      </c>
      <c r="AY149" s="225" t="s">
        <v>177</v>
      </c>
      <c r="BK149" s="227">
        <f>SUM(BK150:BK183)</f>
        <v>0</v>
      </c>
    </row>
    <row r="150" s="2" customFormat="1" ht="44.25" customHeight="1">
      <c r="A150" s="39"/>
      <c r="B150" s="40"/>
      <c r="C150" s="230" t="s">
        <v>90</v>
      </c>
      <c r="D150" s="230" t="s">
        <v>179</v>
      </c>
      <c r="E150" s="231" t="s">
        <v>727</v>
      </c>
      <c r="F150" s="232" t="s">
        <v>728</v>
      </c>
      <c r="G150" s="233" t="s">
        <v>182</v>
      </c>
      <c r="H150" s="234">
        <v>7.2389999999999999</v>
      </c>
      <c r="I150" s="235"/>
      <c r="J150" s="236">
        <f>ROUND(I150*H150,2)</f>
        <v>0</v>
      </c>
      <c r="K150" s="232" t="s">
        <v>183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184</v>
      </c>
      <c r="AT150" s="241" t="s">
        <v>179</v>
      </c>
      <c r="AU150" s="241" t="s">
        <v>92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184</v>
      </c>
      <c r="BM150" s="241" t="s">
        <v>729</v>
      </c>
    </row>
    <row r="151" s="13" customFormat="1">
      <c r="A151" s="13"/>
      <c r="B151" s="243"/>
      <c r="C151" s="244"/>
      <c r="D151" s="245" t="s">
        <v>186</v>
      </c>
      <c r="E151" s="246" t="s">
        <v>1</v>
      </c>
      <c r="F151" s="247" t="s">
        <v>730</v>
      </c>
      <c r="G151" s="244"/>
      <c r="H151" s="246" t="s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186</v>
      </c>
      <c r="AU151" s="253" t="s">
        <v>92</v>
      </c>
      <c r="AV151" s="13" t="s">
        <v>90</v>
      </c>
      <c r="AW151" s="13" t="s">
        <v>36</v>
      </c>
      <c r="AX151" s="13" t="s">
        <v>83</v>
      </c>
      <c r="AY151" s="253" t="s">
        <v>177</v>
      </c>
    </row>
    <row r="152" s="13" customFormat="1">
      <c r="A152" s="13"/>
      <c r="B152" s="243"/>
      <c r="C152" s="244"/>
      <c r="D152" s="245" t="s">
        <v>186</v>
      </c>
      <c r="E152" s="246" t="s">
        <v>1</v>
      </c>
      <c r="F152" s="247" t="s">
        <v>731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186</v>
      </c>
      <c r="AU152" s="253" t="s">
        <v>92</v>
      </c>
      <c r="AV152" s="13" t="s">
        <v>90</v>
      </c>
      <c r="AW152" s="13" t="s">
        <v>36</v>
      </c>
      <c r="AX152" s="13" t="s">
        <v>83</v>
      </c>
      <c r="AY152" s="253" t="s">
        <v>177</v>
      </c>
    </row>
    <row r="153" s="14" customFormat="1">
      <c r="A153" s="14"/>
      <c r="B153" s="254"/>
      <c r="C153" s="255"/>
      <c r="D153" s="245" t="s">
        <v>186</v>
      </c>
      <c r="E153" s="256" t="s">
        <v>1</v>
      </c>
      <c r="F153" s="257" t="s">
        <v>732</v>
      </c>
      <c r="G153" s="255"/>
      <c r="H153" s="258">
        <v>2.1589999999999998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186</v>
      </c>
      <c r="AU153" s="264" t="s">
        <v>92</v>
      </c>
      <c r="AV153" s="14" t="s">
        <v>92</v>
      </c>
      <c r="AW153" s="14" t="s">
        <v>36</v>
      </c>
      <c r="AX153" s="14" t="s">
        <v>83</v>
      </c>
      <c r="AY153" s="264" t="s">
        <v>177</v>
      </c>
    </row>
    <row r="154" s="13" customFormat="1">
      <c r="A154" s="13"/>
      <c r="B154" s="243"/>
      <c r="C154" s="244"/>
      <c r="D154" s="245" t="s">
        <v>186</v>
      </c>
      <c r="E154" s="246" t="s">
        <v>1</v>
      </c>
      <c r="F154" s="247" t="s">
        <v>733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186</v>
      </c>
      <c r="AU154" s="253" t="s">
        <v>92</v>
      </c>
      <c r="AV154" s="13" t="s">
        <v>90</v>
      </c>
      <c r="AW154" s="13" t="s">
        <v>36</v>
      </c>
      <c r="AX154" s="13" t="s">
        <v>83</v>
      </c>
      <c r="AY154" s="253" t="s">
        <v>177</v>
      </c>
    </row>
    <row r="155" s="14" customFormat="1">
      <c r="A155" s="14"/>
      <c r="B155" s="254"/>
      <c r="C155" s="255"/>
      <c r="D155" s="245" t="s">
        <v>186</v>
      </c>
      <c r="E155" s="256" t="s">
        <v>1</v>
      </c>
      <c r="F155" s="257" t="s">
        <v>734</v>
      </c>
      <c r="G155" s="255"/>
      <c r="H155" s="258">
        <v>1.53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186</v>
      </c>
      <c r="AU155" s="264" t="s">
        <v>92</v>
      </c>
      <c r="AV155" s="14" t="s">
        <v>92</v>
      </c>
      <c r="AW155" s="14" t="s">
        <v>36</v>
      </c>
      <c r="AX155" s="14" t="s">
        <v>83</v>
      </c>
      <c r="AY155" s="264" t="s">
        <v>177</v>
      </c>
    </row>
    <row r="156" s="13" customFormat="1">
      <c r="A156" s="13"/>
      <c r="B156" s="243"/>
      <c r="C156" s="244"/>
      <c r="D156" s="245" t="s">
        <v>186</v>
      </c>
      <c r="E156" s="246" t="s">
        <v>1</v>
      </c>
      <c r="F156" s="247" t="s">
        <v>735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186</v>
      </c>
      <c r="AU156" s="253" t="s">
        <v>92</v>
      </c>
      <c r="AV156" s="13" t="s">
        <v>90</v>
      </c>
      <c r="AW156" s="13" t="s">
        <v>36</v>
      </c>
      <c r="AX156" s="13" t="s">
        <v>83</v>
      </c>
      <c r="AY156" s="253" t="s">
        <v>177</v>
      </c>
    </row>
    <row r="157" s="14" customFormat="1">
      <c r="A157" s="14"/>
      <c r="B157" s="254"/>
      <c r="C157" s="255"/>
      <c r="D157" s="245" t="s">
        <v>186</v>
      </c>
      <c r="E157" s="256" t="s">
        <v>1</v>
      </c>
      <c r="F157" s="257" t="s">
        <v>736</v>
      </c>
      <c r="G157" s="255"/>
      <c r="H157" s="258">
        <v>3.5499999999999998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186</v>
      </c>
      <c r="AU157" s="264" t="s">
        <v>92</v>
      </c>
      <c r="AV157" s="14" t="s">
        <v>92</v>
      </c>
      <c r="AW157" s="14" t="s">
        <v>36</v>
      </c>
      <c r="AX157" s="14" t="s">
        <v>83</v>
      </c>
      <c r="AY157" s="264" t="s">
        <v>177</v>
      </c>
    </row>
    <row r="158" s="15" customFormat="1">
      <c r="A158" s="15"/>
      <c r="B158" s="265"/>
      <c r="C158" s="266"/>
      <c r="D158" s="245" t="s">
        <v>186</v>
      </c>
      <c r="E158" s="267" t="s">
        <v>673</v>
      </c>
      <c r="F158" s="268" t="s">
        <v>190</v>
      </c>
      <c r="G158" s="266"/>
      <c r="H158" s="269">
        <v>7.2389999999999999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186</v>
      </c>
      <c r="AU158" s="275" t="s">
        <v>92</v>
      </c>
      <c r="AV158" s="15" t="s">
        <v>184</v>
      </c>
      <c r="AW158" s="15" t="s">
        <v>36</v>
      </c>
      <c r="AX158" s="15" t="s">
        <v>90</v>
      </c>
      <c r="AY158" s="275" t="s">
        <v>177</v>
      </c>
    </row>
    <row r="159" s="2" customFormat="1" ht="37.8" customHeight="1">
      <c r="A159" s="39"/>
      <c r="B159" s="40"/>
      <c r="C159" s="230" t="s">
        <v>92</v>
      </c>
      <c r="D159" s="230" t="s">
        <v>179</v>
      </c>
      <c r="E159" s="231" t="s">
        <v>737</v>
      </c>
      <c r="F159" s="232" t="s">
        <v>738</v>
      </c>
      <c r="G159" s="233" t="s">
        <v>182</v>
      </c>
      <c r="H159" s="234">
        <v>2.7290000000000001</v>
      </c>
      <c r="I159" s="235"/>
      <c r="J159" s="236">
        <f>ROUND(I159*H159,2)</f>
        <v>0</v>
      </c>
      <c r="K159" s="232" t="s">
        <v>183</v>
      </c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184</v>
      </c>
      <c r="AT159" s="241" t="s">
        <v>179</v>
      </c>
      <c r="AU159" s="241" t="s">
        <v>92</v>
      </c>
      <c r="AY159" s="18" t="s">
        <v>177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184</v>
      </c>
      <c r="BM159" s="241" t="s">
        <v>739</v>
      </c>
    </row>
    <row r="160" s="13" customFormat="1">
      <c r="A160" s="13"/>
      <c r="B160" s="243"/>
      <c r="C160" s="244"/>
      <c r="D160" s="245" t="s">
        <v>186</v>
      </c>
      <c r="E160" s="246" t="s">
        <v>1</v>
      </c>
      <c r="F160" s="247" t="s">
        <v>740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186</v>
      </c>
      <c r="AU160" s="253" t="s">
        <v>92</v>
      </c>
      <c r="AV160" s="13" t="s">
        <v>90</v>
      </c>
      <c r="AW160" s="13" t="s">
        <v>36</v>
      </c>
      <c r="AX160" s="13" t="s">
        <v>83</v>
      </c>
      <c r="AY160" s="253" t="s">
        <v>177</v>
      </c>
    </row>
    <row r="161" s="13" customFormat="1">
      <c r="A161" s="13"/>
      <c r="B161" s="243"/>
      <c r="C161" s="244"/>
      <c r="D161" s="245" t="s">
        <v>186</v>
      </c>
      <c r="E161" s="246" t="s">
        <v>1</v>
      </c>
      <c r="F161" s="247" t="s">
        <v>741</v>
      </c>
      <c r="G161" s="244"/>
      <c r="H161" s="246" t="s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186</v>
      </c>
      <c r="AU161" s="253" t="s">
        <v>92</v>
      </c>
      <c r="AV161" s="13" t="s">
        <v>90</v>
      </c>
      <c r="AW161" s="13" t="s">
        <v>36</v>
      </c>
      <c r="AX161" s="13" t="s">
        <v>83</v>
      </c>
      <c r="AY161" s="253" t="s">
        <v>177</v>
      </c>
    </row>
    <row r="162" s="14" customFormat="1">
      <c r="A162" s="14"/>
      <c r="B162" s="254"/>
      <c r="C162" s="255"/>
      <c r="D162" s="245" t="s">
        <v>186</v>
      </c>
      <c r="E162" s="256" t="s">
        <v>1</v>
      </c>
      <c r="F162" s="257" t="s">
        <v>742</v>
      </c>
      <c r="G162" s="255"/>
      <c r="H162" s="258">
        <v>2.7290000000000001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186</v>
      </c>
      <c r="AU162" s="264" t="s">
        <v>92</v>
      </c>
      <c r="AV162" s="14" t="s">
        <v>92</v>
      </c>
      <c r="AW162" s="14" t="s">
        <v>36</v>
      </c>
      <c r="AX162" s="14" t="s">
        <v>83</v>
      </c>
      <c r="AY162" s="264" t="s">
        <v>177</v>
      </c>
    </row>
    <row r="163" s="15" customFormat="1">
      <c r="A163" s="15"/>
      <c r="B163" s="265"/>
      <c r="C163" s="266"/>
      <c r="D163" s="245" t="s">
        <v>186</v>
      </c>
      <c r="E163" s="267" t="s">
        <v>675</v>
      </c>
      <c r="F163" s="268" t="s">
        <v>190</v>
      </c>
      <c r="G163" s="266"/>
      <c r="H163" s="269">
        <v>2.7290000000000001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186</v>
      </c>
      <c r="AU163" s="275" t="s">
        <v>92</v>
      </c>
      <c r="AV163" s="15" t="s">
        <v>184</v>
      </c>
      <c r="AW163" s="15" t="s">
        <v>36</v>
      </c>
      <c r="AX163" s="15" t="s">
        <v>90</v>
      </c>
      <c r="AY163" s="275" t="s">
        <v>177</v>
      </c>
    </row>
    <row r="164" s="2" customFormat="1" ht="55.5" customHeight="1">
      <c r="A164" s="39"/>
      <c r="B164" s="40"/>
      <c r="C164" s="230" t="s">
        <v>100</v>
      </c>
      <c r="D164" s="230" t="s">
        <v>179</v>
      </c>
      <c r="E164" s="231" t="s">
        <v>743</v>
      </c>
      <c r="F164" s="232" t="s">
        <v>744</v>
      </c>
      <c r="G164" s="233" t="s">
        <v>182</v>
      </c>
      <c r="H164" s="234">
        <v>9.968</v>
      </c>
      <c r="I164" s="235"/>
      <c r="J164" s="236">
        <f>ROUND(I164*H164,2)</f>
        <v>0</v>
      </c>
      <c r="K164" s="232" t="s">
        <v>183</v>
      </c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184</v>
      </c>
      <c r="AT164" s="241" t="s">
        <v>179</v>
      </c>
      <c r="AU164" s="241" t="s">
        <v>92</v>
      </c>
      <c r="AY164" s="18" t="s">
        <v>177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184</v>
      </c>
      <c r="BM164" s="241" t="s">
        <v>745</v>
      </c>
    </row>
    <row r="165" s="13" customFormat="1">
      <c r="A165" s="13"/>
      <c r="B165" s="243"/>
      <c r="C165" s="244"/>
      <c r="D165" s="245" t="s">
        <v>186</v>
      </c>
      <c r="E165" s="246" t="s">
        <v>1</v>
      </c>
      <c r="F165" s="247" t="s">
        <v>746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186</v>
      </c>
      <c r="AU165" s="253" t="s">
        <v>92</v>
      </c>
      <c r="AV165" s="13" t="s">
        <v>90</v>
      </c>
      <c r="AW165" s="13" t="s">
        <v>36</v>
      </c>
      <c r="AX165" s="13" t="s">
        <v>83</v>
      </c>
      <c r="AY165" s="253" t="s">
        <v>177</v>
      </c>
    </row>
    <row r="166" s="14" customFormat="1">
      <c r="A166" s="14"/>
      <c r="B166" s="254"/>
      <c r="C166" s="255"/>
      <c r="D166" s="245" t="s">
        <v>186</v>
      </c>
      <c r="E166" s="256" t="s">
        <v>1</v>
      </c>
      <c r="F166" s="257" t="s">
        <v>747</v>
      </c>
      <c r="G166" s="255"/>
      <c r="H166" s="258">
        <v>7.2389999999999999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186</v>
      </c>
      <c r="AU166" s="264" t="s">
        <v>92</v>
      </c>
      <c r="AV166" s="14" t="s">
        <v>92</v>
      </c>
      <c r="AW166" s="14" t="s">
        <v>36</v>
      </c>
      <c r="AX166" s="14" t="s">
        <v>83</v>
      </c>
      <c r="AY166" s="264" t="s">
        <v>177</v>
      </c>
    </row>
    <row r="167" s="14" customFormat="1">
      <c r="A167" s="14"/>
      <c r="B167" s="254"/>
      <c r="C167" s="255"/>
      <c r="D167" s="245" t="s">
        <v>186</v>
      </c>
      <c r="E167" s="256" t="s">
        <v>1</v>
      </c>
      <c r="F167" s="257" t="s">
        <v>748</v>
      </c>
      <c r="G167" s="255"/>
      <c r="H167" s="258">
        <v>2.7290000000000001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186</v>
      </c>
      <c r="AU167" s="264" t="s">
        <v>92</v>
      </c>
      <c r="AV167" s="14" t="s">
        <v>92</v>
      </c>
      <c r="AW167" s="14" t="s">
        <v>36</v>
      </c>
      <c r="AX167" s="14" t="s">
        <v>83</v>
      </c>
      <c r="AY167" s="264" t="s">
        <v>177</v>
      </c>
    </row>
    <row r="168" s="15" customFormat="1">
      <c r="A168" s="15"/>
      <c r="B168" s="265"/>
      <c r="C168" s="266"/>
      <c r="D168" s="245" t="s">
        <v>186</v>
      </c>
      <c r="E168" s="267" t="s">
        <v>1</v>
      </c>
      <c r="F168" s="268" t="s">
        <v>190</v>
      </c>
      <c r="G168" s="266"/>
      <c r="H168" s="269">
        <v>9.968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186</v>
      </c>
      <c r="AU168" s="275" t="s">
        <v>92</v>
      </c>
      <c r="AV168" s="15" t="s">
        <v>184</v>
      </c>
      <c r="AW168" s="15" t="s">
        <v>36</v>
      </c>
      <c r="AX168" s="15" t="s">
        <v>90</v>
      </c>
      <c r="AY168" s="275" t="s">
        <v>177</v>
      </c>
    </row>
    <row r="169" s="2" customFormat="1" ht="62.7" customHeight="1">
      <c r="A169" s="39"/>
      <c r="B169" s="40"/>
      <c r="C169" s="230" t="s">
        <v>184</v>
      </c>
      <c r="D169" s="230" t="s">
        <v>179</v>
      </c>
      <c r="E169" s="231" t="s">
        <v>749</v>
      </c>
      <c r="F169" s="232" t="s">
        <v>750</v>
      </c>
      <c r="G169" s="233" t="s">
        <v>182</v>
      </c>
      <c r="H169" s="234">
        <v>19.936</v>
      </c>
      <c r="I169" s="235"/>
      <c r="J169" s="236">
        <f>ROUND(I169*H169,2)</f>
        <v>0</v>
      </c>
      <c r="K169" s="232" t="s">
        <v>183</v>
      </c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184</v>
      </c>
      <c r="AT169" s="241" t="s">
        <v>179</v>
      </c>
      <c r="AU169" s="241" t="s">
        <v>92</v>
      </c>
      <c r="AY169" s="18" t="s">
        <v>177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184</v>
      </c>
      <c r="BM169" s="241" t="s">
        <v>751</v>
      </c>
    </row>
    <row r="170" s="14" customFormat="1">
      <c r="A170" s="14"/>
      <c r="B170" s="254"/>
      <c r="C170" s="255"/>
      <c r="D170" s="245" t="s">
        <v>186</v>
      </c>
      <c r="E170" s="255"/>
      <c r="F170" s="257" t="s">
        <v>752</v>
      </c>
      <c r="G170" s="255"/>
      <c r="H170" s="258">
        <v>19.936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186</v>
      </c>
      <c r="AU170" s="264" t="s">
        <v>92</v>
      </c>
      <c r="AV170" s="14" t="s">
        <v>92</v>
      </c>
      <c r="AW170" s="14" t="s">
        <v>4</v>
      </c>
      <c r="AX170" s="14" t="s">
        <v>90</v>
      </c>
      <c r="AY170" s="264" t="s">
        <v>177</v>
      </c>
    </row>
    <row r="171" s="2" customFormat="1" ht="62.7" customHeight="1">
      <c r="A171" s="39"/>
      <c r="B171" s="40"/>
      <c r="C171" s="230" t="s">
        <v>214</v>
      </c>
      <c r="D171" s="230" t="s">
        <v>179</v>
      </c>
      <c r="E171" s="231" t="s">
        <v>753</v>
      </c>
      <c r="F171" s="232" t="s">
        <v>754</v>
      </c>
      <c r="G171" s="233" t="s">
        <v>182</v>
      </c>
      <c r="H171" s="234">
        <v>9.968</v>
      </c>
      <c r="I171" s="235"/>
      <c r="J171" s="236">
        <f>ROUND(I171*H171,2)</f>
        <v>0</v>
      </c>
      <c r="K171" s="232" t="s">
        <v>183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184</v>
      </c>
      <c r="AT171" s="241" t="s">
        <v>179</v>
      </c>
      <c r="AU171" s="241" t="s">
        <v>92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184</v>
      </c>
      <c r="BM171" s="241" t="s">
        <v>755</v>
      </c>
    </row>
    <row r="172" s="13" customFormat="1">
      <c r="A172" s="13"/>
      <c r="B172" s="243"/>
      <c r="C172" s="244"/>
      <c r="D172" s="245" t="s">
        <v>186</v>
      </c>
      <c r="E172" s="246" t="s">
        <v>1</v>
      </c>
      <c r="F172" s="247" t="s">
        <v>756</v>
      </c>
      <c r="G172" s="244"/>
      <c r="H172" s="246" t="s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186</v>
      </c>
      <c r="AU172" s="253" t="s">
        <v>92</v>
      </c>
      <c r="AV172" s="13" t="s">
        <v>90</v>
      </c>
      <c r="AW172" s="13" t="s">
        <v>36</v>
      </c>
      <c r="AX172" s="13" t="s">
        <v>83</v>
      </c>
      <c r="AY172" s="253" t="s">
        <v>177</v>
      </c>
    </row>
    <row r="173" s="14" customFormat="1">
      <c r="A173" s="14"/>
      <c r="B173" s="254"/>
      <c r="C173" s="255"/>
      <c r="D173" s="245" t="s">
        <v>186</v>
      </c>
      <c r="E173" s="256" t="s">
        <v>1</v>
      </c>
      <c r="F173" s="257" t="s">
        <v>747</v>
      </c>
      <c r="G173" s="255"/>
      <c r="H173" s="258">
        <v>7.2389999999999999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186</v>
      </c>
      <c r="AU173" s="264" t="s">
        <v>92</v>
      </c>
      <c r="AV173" s="14" t="s">
        <v>92</v>
      </c>
      <c r="AW173" s="14" t="s">
        <v>36</v>
      </c>
      <c r="AX173" s="14" t="s">
        <v>83</v>
      </c>
      <c r="AY173" s="264" t="s">
        <v>177</v>
      </c>
    </row>
    <row r="174" s="14" customFormat="1">
      <c r="A174" s="14"/>
      <c r="B174" s="254"/>
      <c r="C174" s="255"/>
      <c r="D174" s="245" t="s">
        <v>186</v>
      </c>
      <c r="E174" s="256" t="s">
        <v>1</v>
      </c>
      <c r="F174" s="257" t="s">
        <v>748</v>
      </c>
      <c r="G174" s="255"/>
      <c r="H174" s="258">
        <v>2.7290000000000001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186</v>
      </c>
      <c r="AU174" s="264" t="s">
        <v>92</v>
      </c>
      <c r="AV174" s="14" t="s">
        <v>92</v>
      </c>
      <c r="AW174" s="14" t="s">
        <v>36</v>
      </c>
      <c r="AX174" s="14" t="s">
        <v>83</v>
      </c>
      <c r="AY174" s="264" t="s">
        <v>177</v>
      </c>
    </row>
    <row r="175" s="15" customFormat="1">
      <c r="A175" s="15"/>
      <c r="B175" s="265"/>
      <c r="C175" s="266"/>
      <c r="D175" s="245" t="s">
        <v>186</v>
      </c>
      <c r="E175" s="267" t="s">
        <v>1</v>
      </c>
      <c r="F175" s="268" t="s">
        <v>190</v>
      </c>
      <c r="G175" s="266"/>
      <c r="H175" s="269">
        <v>9.968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186</v>
      </c>
      <c r="AU175" s="275" t="s">
        <v>92</v>
      </c>
      <c r="AV175" s="15" t="s">
        <v>184</v>
      </c>
      <c r="AW175" s="15" t="s">
        <v>36</v>
      </c>
      <c r="AX175" s="15" t="s">
        <v>90</v>
      </c>
      <c r="AY175" s="275" t="s">
        <v>177</v>
      </c>
    </row>
    <row r="176" s="2" customFormat="1" ht="66.75" customHeight="1">
      <c r="A176" s="39"/>
      <c r="B176" s="40"/>
      <c r="C176" s="230" t="s">
        <v>223</v>
      </c>
      <c r="D176" s="230" t="s">
        <v>179</v>
      </c>
      <c r="E176" s="231" t="s">
        <v>757</v>
      </c>
      <c r="F176" s="232" t="s">
        <v>758</v>
      </c>
      <c r="G176" s="233" t="s">
        <v>182</v>
      </c>
      <c r="H176" s="234">
        <v>189.392</v>
      </c>
      <c r="I176" s="235"/>
      <c r="J176" s="236">
        <f>ROUND(I176*H176,2)</f>
        <v>0</v>
      </c>
      <c r="K176" s="232" t="s">
        <v>183</v>
      </c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184</v>
      </c>
      <c r="AT176" s="241" t="s">
        <v>179</v>
      </c>
      <c r="AU176" s="241" t="s">
        <v>92</v>
      </c>
      <c r="AY176" s="18" t="s">
        <v>177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184</v>
      </c>
      <c r="BM176" s="241" t="s">
        <v>759</v>
      </c>
    </row>
    <row r="177" s="14" customFormat="1">
      <c r="A177" s="14"/>
      <c r="B177" s="254"/>
      <c r="C177" s="255"/>
      <c r="D177" s="245" t="s">
        <v>186</v>
      </c>
      <c r="E177" s="255"/>
      <c r="F177" s="257" t="s">
        <v>760</v>
      </c>
      <c r="G177" s="255"/>
      <c r="H177" s="258">
        <v>189.392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186</v>
      </c>
      <c r="AU177" s="264" t="s">
        <v>92</v>
      </c>
      <c r="AV177" s="14" t="s">
        <v>92</v>
      </c>
      <c r="AW177" s="14" t="s">
        <v>4</v>
      </c>
      <c r="AX177" s="14" t="s">
        <v>90</v>
      </c>
      <c r="AY177" s="264" t="s">
        <v>177</v>
      </c>
    </row>
    <row r="178" s="2" customFormat="1" ht="44.25" customHeight="1">
      <c r="A178" s="39"/>
      <c r="B178" s="40"/>
      <c r="C178" s="230" t="s">
        <v>229</v>
      </c>
      <c r="D178" s="230" t="s">
        <v>179</v>
      </c>
      <c r="E178" s="231" t="s">
        <v>761</v>
      </c>
      <c r="F178" s="232" t="s">
        <v>762</v>
      </c>
      <c r="G178" s="233" t="s">
        <v>509</v>
      </c>
      <c r="H178" s="234">
        <v>17.942</v>
      </c>
      <c r="I178" s="235"/>
      <c r="J178" s="236">
        <f>ROUND(I178*H178,2)</f>
        <v>0</v>
      </c>
      <c r="K178" s="232" t="s">
        <v>183</v>
      </c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184</v>
      </c>
      <c r="AT178" s="241" t="s">
        <v>179</v>
      </c>
      <c r="AU178" s="241" t="s">
        <v>92</v>
      </c>
      <c r="AY178" s="18" t="s">
        <v>177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184</v>
      </c>
      <c r="BM178" s="241" t="s">
        <v>763</v>
      </c>
    </row>
    <row r="179" s="13" customFormat="1">
      <c r="A179" s="13"/>
      <c r="B179" s="243"/>
      <c r="C179" s="244"/>
      <c r="D179" s="245" t="s">
        <v>186</v>
      </c>
      <c r="E179" s="246" t="s">
        <v>1</v>
      </c>
      <c r="F179" s="247" t="s">
        <v>764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186</v>
      </c>
      <c r="AU179" s="253" t="s">
        <v>92</v>
      </c>
      <c r="AV179" s="13" t="s">
        <v>90</v>
      </c>
      <c r="AW179" s="13" t="s">
        <v>36</v>
      </c>
      <c r="AX179" s="13" t="s">
        <v>83</v>
      </c>
      <c r="AY179" s="253" t="s">
        <v>177</v>
      </c>
    </row>
    <row r="180" s="14" customFormat="1">
      <c r="A180" s="14"/>
      <c r="B180" s="254"/>
      <c r="C180" s="255"/>
      <c r="D180" s="245" t="s">
        <v>186</v>
      </c>
      <c r="E180" s="256" t="s">
        <v>1</v>
      </c>
      <c r="F180" s="257" t="s">
        <v>747</v>
      </c>
      <c r="G180" s="255"/>
      <c r="H180" s="258">
        <v>7.2389999999999999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186</v>
      </c>
      <c r="AU180" s="264" t="s">
        <v>92</v>
      </c>
      <c r="AV180" s="14" t="s">
        <v>92</v>
      </c>
      <c r="AW180" s="14" t="s">
        <v>36</v>
      </c>
      <c r="AX180" s="14" t="s">
        <v>83</v>
      </c>
      <c r="AY180" s="264" t="s">
        <v>177</v>
      </c>
    </row>
    <row r="181" s="14" customFormat="1">
      <c r="A181" s="14"/>
      <c r="B181" s="254"/>
      <c r="C181" s="255"/>
      <c r="D181" s="245" t="s">
        <v>186</v>
      </c>
      <c r="E181" s="256" t="s">
        <v>1</v>
      </c>
      <c r="F181" s="257" t="s">
        <v>748</v>
      </c>
      <c r="G181" s="255"/>
      <c r="H181" s="258">
        <v>2.7290000000000001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186</v>
      </c>
      <c r="AU181" s="264" t="s">
        <v>92</v>
      </c>
      <c r="AV181" s="14" t="s">
        <v>92</v>
      </c>
      <c r="AW181" s="14" t="s">
        <v>36</v>
      </c>
      <c r="AX181" s="14" t="s">
        <v>83</v>
      </c>
      <c r="AY181" s="264" t="s">
        <v>177</v>
      </c>
    </row>
    <row r="182" s="15" customFormat="1">
      <c r="A182" s="15"/>
      <c r="B182" s="265"/>
      <c r="C182" s="266"/>
      <c r="D182" s="245" t="s">
        <v>186</v>
      </c>
      <c r="E182" s="267" t="s">
        <v>1</v>
      </c>
      <c r="F182" s="268" t="s">
        <v>190</v>
      </c>
      <c r="G182" s="266"/>
      <c r="H182" s="269">
        <v>9.968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186</v>
      </c>
      <c r="AU182" s="275" t="s">
        <v>92</v>
      </c>
      <c r="AV182" s="15" t="s">
        <v>184</v>
      </c>
      <c r="AW182" s="15" t="s">
        <v>36</v>
      </c>
      <c r="AX182" s="15" t="s">
        <v>90</v>
      </c>
      <c r="AY182" s="275" t="s">
        <v>177</v>
      </c>
    </row>
    <row r="183" s="14" customFormat="1">
      <c r="A183" s="14"/>
      <c r="B183" s="254"/>
      <c r="C183" s="255"/>
      <c r="D183" s="245" t="s">
        <v>186</v>
      </c>
      <c r="E183" s="255"/>
      <c r="F183" s="257" t="s">
        <v>765</v>
      </c>
      <c r="G183" s="255"/>
      <c r="H183" s="258">
        <v>17.942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186</v>
      </c>
      <c r="AU183" s="264" t="s">
        <v>92</v>
      </c>
      <c r="AV183" s="14" t="s">
        <v>92</v>
      </c>
      <c r="AW183" s="14" t="s">
        <v>4</v>
      </c>
      <c r="AX183" s="14" t="s">
        <v>90</v>
      </c>
      <c r="AY183" s="264" t="s">
        <v>177</v>
      </c>
    </row>
    <row r="184" s="12" customFormat="1" ht="22.8" customHeight="1">
      <c r="A184" s="12"/>
      <c r="B184" s="214"/>
      <c r="C184" s="215"/>
      <c r="D184" s="216" t="s">
        <v>82</v>
      </c>
      <c r="E184" s="228" t="s">
        <v>92</v>
      </c>
      <c r="F184" s="228" t="s">
        <v>766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SUM(P185:P288)</f>
        <v>0</v>
      </c>
      <c r="Q184" s="222"/>
      <c r="R184" s="223">
        <f>SUM(R185:R288)</f>
        <v>50.525141400000003</v>
      </c>
      <c r="S184" s="222"/>
      <c r="T184" s="224">
        <f>SUM(T185:T288)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90</v>
      </c>
      <c r="AT184" s="226" t="s">
        <v>82</v>
      </c>
      <c r="AU184" s="226" t="s">
        <v>90</v>
      </c>
      <c r="AY184" s="225" t="s">
        <v>177</v>
      </c>
      <c r="BK184" s="227">
        <f>SUM(BK185:BK288)</f>
        <v>0</v>
      </c>
    </row>
    <row r="185" s="2" customFormat="1" ht="66.75" customHeight="1">
      <c r="A185" s="39"/>
      <c r="B185" s="40"/>
      <c r="C185" s="230" t="s">
        <v>236</v>
      </c>
      <c r="D185" s="230" t="s">
        <v>179</v>
      </c>
      <c r="E185" s="231" t="s">
        <v>767</v>
      </c>
      <c r="F185" s="232" t="s">
        <v>768</v>
      </c>
      <c r="G185" s="233" t="s">
        <v>398</v>
      </c>
      <c r="H185" s="234">
        <v>21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0.0016299999999999999</v>
      </c>
      <c r="R185" s="239">
        <f>Q185*H185</f>
        <v>0.034229999999999997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184</v>
      </c>
      <c r="AT185" s="241" t="s">
        <v>179</v>
      </c>
      <c r="AU185" s="241" t="s">
        <v>92</v>
      </c>
      <c r="AY185" s="18" t="s">
        <v>177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184</v>
      </c>
      <c r="BM185" s="241" t="s">
        <v>769</v>
      </c>
    </row>
    <row r="186" s="13" customFormat="1">
      <c r="A186" s="13"/>
      <c r="B186" s="243"/>
      <c r="C186" s="244"/>
      <c r="D186" s="245" t="s">
        <v>186</v>
      </c>
      <c r="E186" s="246" t="s">
        <v>1</v>
      </c>
      <c r="F186" s="247" t="s">
        <v>770</v>
      </c>
      <c r="G186" s="244"/>
      <c r="H186" s="246" t="s">
        <v>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186</v>
      </c>
      <c r="AU186" s="253" t="s">
        <v>92</v>
      </c>
      <c r="AV186" s="13" t="s">
        <v>90</v>
      </c>
      <c r="AW186" s="13" t="s">
        <v>36</v>
      </c>
      <c r="AX186" s="13" t="s">
        <v>83</v>
      </c>
      <c r="AY186" s="253" t="s">
        <v>177</v>
      </c>
    </row>
    <row r="187" s="14" customFormat="1">
      <c r="A187" s="14"/>
      <c r="B187" s="254"/>
      <c r="C187" s="255"/>
      <c r="D187" s="245" t="s">
        <v>186</v>
      </c>
      <c r="E187" s="256" t="s">
        <v>1</v>
      </c>
      <c r="F187" s="257" t="s">
        <v>771</v>
      </c>
      <c r="G187" s="255"/>
      <c r="H187" s="258">
        <v>21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186</v>
      </c>
      <c r="AU187" s="264" t="s">
        <v>92</v>
      </c>
      <c r="AV187" s="14" t="s">
        <v>92</v>
      </c>
      <c r="AW187" s="14" t="s">
        <v>36</v>
      </c>
      <c r="AX187" s="14" t="s">
        <v>83</v>
      </c>
      <c r="AY187" s="264" t="s">
        <v>177</v>
      </c>
    </row>
    <row r="188" s="15" customFormat="1">
      <c r="A188" s="15"/>
      <c r="B188" s="265"/>
      <c r="C188" s="266"/>
      <c r="D188" s="245" t="s">
        <v>186</v>
      </c>
      <c r="E188" s="267" t="s">
        <v>1</v>
      </c>
      <c r="F188" s="268" t="s">
        <v>190</v>
      </c>
      <c r="G188" s="266"/>
      <c r="H188" s="269">
        <v>21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5" t="s">
        <v>186</v>
      </c>
      <c r="AU188" s="275" t="s">
        <v>92</v>
      </c>
      <c r="AV188" s="15" t="s">
        <v>184</v>
      </c>
      <c r="AW188" s="15" t="s">
        <v>36</v>
      </c>
      <c r="AX188" s="15" t="s">
        <v>90</v>
      </c>
      <c r="AY188" s="275" t="s">
        <v>177</v>
      </c>
    </row>
    <row r="189" s="2" customFormat="1" ht="24.15" customHeight="1">
      <c r="A189" s="39"/>
      <c r="B189" s="40"/>
      <c r="C189" s="230" t="s">
        <v>191</v>
      </c>
      <c r="D189" s="230" t="s">
        <v>179</v>
      </c>
      <c r="E189" s="231" t="s">
        <v>772</v>
      </c>
      <c r="F189" s="232" t="s">
        <v>773</v>
      </c>
      <c r="G189" s="233" t="s">
        <v>774</v>
      </c>
      <c r="H189" s="234">
        <v>1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0.0016299999999999999</v>
      </c>
      <c r="R189" s="239">
        <f>Q189*H189</f>
        <v>0.0016299999999999999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184</v>
      </c>
      <c r="AT189" s="241" t="s">
        <v>179</v>
      </c>
      <c r="AU189" s="241" t="s">
        <v>92</v>
      </c>
      <c r="AY189" s="18" t="s">
        <v>177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184</v>
      </c>
      <c r="BM189" s="241" t="s">
        <v>775</v>
      </c>
    </row>
    <row r="190" s="2" customFormat="1" ht="37.8" customHeight="1">
      <c r="A190" s="39"/>
      <c r="B190" s="40"/>
      <c r="C190" s="230" t="s">
        <v>248</v>
      </c>
      <c r="D190" s="230" t="s">
        <v>179</v>
      </c>
      <c r="E190" s="231" t="s">
        <v>776</v>
      </c>
      <c r="F190" s="232" t="s">
        <v>777</v>
      </c>
      <c r="G190" s="233" t="s">
        <v>182</v>
      </c>
      <c r="H190" s="234">
        <v>17.469999999999999</v>
      </c>
      <c r="I190" s="235"/>
      <c r="J190" s="236">
        <f>ROUND(I190*H190,2)</f>
        <v>0</v>
      </c>
      <c r="K190" s="232" t="s">
        <v>183</v>
      </c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2.1600000000000001</v>
      </c>
      <c r="R190" s="239">
        <f>Q190*H190</f>
        <v>37.735199999999999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184</v>
      </c>
      <c r="AT190" s="241" t="s">
        <v>179</v>
      </c>
      <c r="AU190" s="241" t="s">
        <v>92</v>
      </c>
      <c r="AY190" s="18" t="s">
        <v>177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184</v>
      </c>
      <c r="BM190" s="241" t="s">
        <v>778</v>
      </c>
    </row>
    <row r="191" s="13" customFormat="1">
      <c r="A191" s="13"/>
      <c r="B191" s="243"/>
      <c r="C191" s="244"/>
      <c r="D191" s="245" t="s">
        <v>186</v>
      </c>
      <c r="E191" s="246" t="s">
        <v>1</v>
      </c>
      <c r="F191" s="247" t="s">
        <v>779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186</v>
      </c>
      <c r="AU191" s="253" t="s">
        <v>92</v>
      </c>
      <c r="AV191" s="13" t="s">
        <v>90</v>
      </c>
      <c r="AW191" s="13" t="s">
        <v>36</v>
      </c>
      <c r="AX191" s="13" t="s">
        <v>83</v>
      </c>
      <c r="AY191" s="253" t="s">
        <v>177</v>
      </c>
    </row>
    <row r="192" s="13" customFormat="1">
      <c r="A192" s="13"/>
      <c r="B192" s="243"/>
      <c r="C192" s="244"/>
      <c r="D192" s="245" t="s">
        <v>186</v>
      </c>
      <c r="E192" s="246" t="s">
        <v>1</v>
      </c>
      <c r="F192" s="247" t="s">
        <v>780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186</v>
      </c>
      <c r="AU192" s="253" t="s">
        <v>92</v>
      </c>
      <c r="AV192" s="13" t="s">
        <v>90</v>
      </c>
      <c r="AW192" s="13" t="s">
        <v>36</v>
      </c>
      <c r="AX192" s="13" t="s">
        <v>83</v>
      </c>
      <c r="AY192" s="253" t="s">
        <v>177</v>
      </c>
    </row>
    <row r="193" s="13" customFormat="1">
      <c r="A193" s="13"/>
      <c r="B193" s="243"/>
      <c r="C193" s="244"/>
      <c r="D193" s="245" t="s">
        <v>186</v>
      </c>
      <c r="E193" s="246" t="s">
        <v>1</v>
      </c>
      <c r="F193" s="247" t="s">
        <v>781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186</v>
      </c>
      <c r="AU193" s="253" t="s">
        <v>92</v>
      </c>
      <c r="AV193" s="13" t="s">
        <v>90</v>
      </c>
      <c r="AW193" s="13" t="s">
        <v>36</v>
      </c>
      <c r="AX193" s="13" t="s">
        <v>83</v>
      </c>
      <c r="AY193" s="253" t="s">
        <v>177</v>
      </c>
    </row>
    <row r="194" s="14" customFormat="1">
      <c r="A194" s="14"/>
      <c r="B194" s="254"/>
      <c r="C194" s="255"/>
      <c r="D194" s="245" t="s">
        <v>186</v>
      </c>
      <c r="E194" s="256" t="s">
        <v>1</v>
      </c>
      <c r="F194" s="257" t="s">
        <v>782</v>
      </c>
      <c r="G194" s="255"/>
      <c r="H194" s="258">
        <v>8.9499999999999993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186</v>
      </c>
      <c r="AU194" s="264" t="s">
        <v>92</v>
      </c>
      <c r="AV194" s="14" t="s">
        <v>92</v>
      </c>
      <c r="AW194" s="14" t="s">
        <v>36</v>
      </c>
      <c r="AX194" s="14" t="s">
        <v>83</v>
      </c>
      <c r="AY194" s="264" t="s">
        <v>177</v>
      </c>
    </row>
    <row r="195" s="13" customFormat="1">
      <c r="A195" s="13"/>
      <c r="B195" s="243"/>
      <c r="C195" s="244"/>
      <c r="D195" s="245" t="s">
        <v>186</v>
      </c>
      <c r="E195" s="246" t="s">
        <v>1</v>
      </c>
      <c r="F195" s="247" t="s">
        <v>783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186</v>
      </c>
      <c r="AU195" s="253" t="s">
        <v>92</v>
      </c>
      <c r="AV195" s="13" t="s">
        <v>90</v>
      </c>
      <c r="AW195" s="13" t="s">
        <v>36</v>
      </c>
      <c r="AX195" s="13" t="s">
        <v>83</v>
      </c>
      <c r="AY195" s="253" t="s">
        <v>177</v>
      </c>
    </row>
    <row r="196" s="13" customFormat="1">
      <c r="A196" s="13"/>
      <c r="B196" s="243"/>
      <c r="C196" s="244"/>
      <c r="D196" s="245" t="s">
        <v>186</v>
      </c>
      <c r="E196" s="246" t="s">
        <v>1</v>
      </c>
      <c r="F196" s="247" t="s">
        <v>784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186</v>
      </c>
      <c r="AU196" s="253" t="s">
        <v>92</v>
      </c>
      <c r="AV196" s="13" t="s">
        <v>90</v>
      </c>
      <c r="AW196" s="13" t="s">
        <v>36</v>
      </c>
      <c r="AX196" s="13" t="s">
        <v>83</v>
      </c>
      <c r="AY196" s="253" t="s">
        <v>177</v>
      </c>
    </row>
    <row r="197" s="14" customFormat="1">
      <c r="A197" s="14"/>
      <c r="B197" s="254"/>
      <c r="C197" s="255"/>
      <c r="D197" s="245" t="s">
        <v>186</v>
      </c>
      <c r="E197" s="256" t="s">
        <v>1</v>
      </c>
      <c r="F197" s="257" t="s">
        <v>785</v>
      </c>
      <c r="G197" s="255"/>
      <c r="H197" s="258">
        <v>2.27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186</v>
      </c>
      <c r="AU197" s="264" t="s">
        <v>92</v>
      </c>
      <c r="AV197" s="14" t="s">
        <v>92</v>
      </c>
      <c r="AW197" s="14" t="s">
        <v>36</v>
      </c>
      <c r="AX197" s="14" t="s">
        <v>83</v>
      </c>
      <c r="AY197" s="264" t="s">
        <v>177</v>
      </c>
    </row>
    <row r="198" s="13" customFormat="1">
      <c r="A198" s="13"/>
      <c r="B198" s="243"/>
      <c r="C198" s="244"/>
      <c r="D198" s="245" t="s">
        <v>186</v>
      </c>
      <c r="E198" s="246" t="s">
        <v>1</v>
      </c>
      <c r="F198" s="247" t="s">
        <v>786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186</v>
      </c>
      <c r="AU198" s="253" t="s">
        <v>92</v>
      </c>
      <c r="AV198" s="13" t="s">
        <v>90</v>
      </c>
      <c r="AW198" s="13" t="s">
        <v>36</v>
      </c>
      <c r="AX198" s="13" t="s">
        <v>83</v>
      </c>
      <c r="AY198" s="253" t="s">
        <v>177</v>
      </c>
    </row>
    <row r="199" s="13" customFormat="1">
      <c r="A199" s="13"/>
      <c r="B199" s="243"/>
      <c r="C199" s="244"/>
      <c r="D199" s="245" t="s">
        <v>186</v>
      </c>
      <c r="E199" s="246" t="s">
        <v>1</v>
      </c>
      <c r="F199" s="247" t="s">
        <v>787</v>
      </c>
      <c r="G199" s="244"/>
      <c r="H199" s="246" t="s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186</v>
      </c>
      <c r="AU199" s="253" t="s">
        <v>92</v>
      </c>
      <c r="AV199" s="13" t="s">
        <v>90</v>
      </c>
      <c r="AW199" s="13" t="s">
        <v>36</v>
      </c>
      <c r="AX199" s="13" t="s">
        <v>83</v>
      </c>
      <c r="AY199" s="253" t="s">
        <v>177</v>
      </c>
    </row>
    <row r="200" s="14" customFormat="1">
      <c r="A200" s="14"/>
      <c r="B200" s="254"/>
      <c r="C200" s="255"/>
      <c r="D200" s="245" t="s">
        <v>186</v>
      </c>
      <c r="E200" s="256" t="s">
        <v>1</v>
      </c>
      <c r="F200" s="257" t="s">
        <v>788</v>
      </c>
      <c r="G200" s="255"/>
      <c r="H200" s="258">
        <v>6.25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186</v>
      </c>
      <c r="AU200" s="264" t="s">
        <v>92</v>
      </c>
      <c r="AV200" s="14" t="s">
        <v>92</v>
      </c>
      <c r="AW200" s="14" t="s">
        <v>36</v>
      </c>
      <c r="AX200" s="14" t="s">
        <v>83</v>
      </c>
      <c r="AY200" s="264" t="s">
        <v>177</v>
      </c>
    </row>
    <row r="201" s="15" customFormat="1">
      <c r="A201" s="15"/>
      <c r="B201" s="265"/>
      <c r="C201" s="266"/>
      <c r="D201" s="245" t="s">
        <v>186</v>
      </c>
      <c r="E201" s="267" t="s">
        <v>1</v>
      </c>
      <c r="F201" s="268" t="s">
        <v>190</v>
      </c>
      <c r="G201" s="266"/>
      <c r="H201" s="269">
        <v>17.469999999999999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186</v>
      </c>
      <c r="AU201" s="275" t="s">
        <v>92</v>
      </c>
      <c r="AV201" s="15" t="s">
        <v>184</v>
      </c>
      <c r="AW201" s="15" t="s">
        <v>36</v>
      </c>
      <c r="AX201" s="15" t="s">
        <v>90</v>
      </c>
      <c r="AY201" s="275" t="s">
        <v>177</v>
      </c>
    </row>
    <row r="202" s="2" customFormat="1" ht="24.15" customHeight="1">
      <c r="A202" s="39"/>
      <c r="B202" s="40"/>
      <c r="C202" s="230" t="s">
        <v>257</v>
      </c>
      <c r="D202" s="230" t="s">
        <v>179</v>
      </c>
      <c r="E202" s="231" t="s">
        <v>789</v>
      </c>
      <c r="F202" s="232" t="s">
        <v>790</v>
      </c>
      <c r="G202" s="233" t="s">
        <v>182</v>
      </c>
      <c r="H202" s="234">
        <v>0.14199999999999999</v>
      </c>
      <c r="I202" s="235"/>
      <c r="J202" s="236">
        <f>ROUND(I202*H202,2)</f>
        <v>0</v>
      </c>
      <c r="K202" s="232" t="s">
        <v>183</v>
      </c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2.47214</v>
      </c>
      <c r="R202" s="239">
        <f>Q202*H202</f>
        <v>0.35104387999999997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184</v>
      </c>
      <c r="AT202" s="241" t="s">
        <v>179</v>
      </c>
      <c r="AU202" s="241" t="s">
        <v>92</v>
      </c>
      <c r="AY202" s="18" t="s">
        <v>177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184</v>
      </c>
      <c r="BM202" s="241" t="s">
        <v>791</v>
      </c>
    </row>
    <row r="203" s="13" customFormat="1">
      <c r="A203" s="13"/>
      <c r="B203" s="243"/>
      <c r="C203" s="244"/>
      <c r="D203" s="245" t="s">
        <v>186</v>
      </c>
      <c r="E203" s="246" t="s">
        <v>1</v>
      </c>
      <c r="F203" s="247" t="s">
        <v>792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186</v>
      </c>
      <c r="AU203" s="253" t="s">
        <v>92</v>
      </c>
      <c r="AV203" s="13" t="s">
        <v>90</v>
      </c>
      <c r="AW203" s="13" t="s">
        <v>36</v>
      </c>
      <c r="AX203" s="13" t="s">
        <v>83</v>
      </c>
      <c r="AY203" s="253" t="s">
        <v>177</v>
      </c>
    </row>
    <row r="204" s="13" customFormat="1">
      <c r="A204" s="13"/>
      <c r="B204" s="243"/>
      <c r="C204" s="244"/>
      <c r="D204" s="245" t="s">
        <v>186</v>
      </c>
      <c r="E204" s="246" t="s">
        <v>1</v>
      </c>
      <c r="F204" s="247" t="s">
        <v>731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186</v>
      </c>
      <c r="AU204" s="253" t="s">
        <v>92</v>
      </c>
      <c r="AV204" s="13" t="s">
        <v>90</v>
      </c>
      <c r="AW204" s="13" t="s">
        <v>36</v>
      </c>
      <c r="AX204" s="13" t="s">
        <v>83</v>
      </c>
      <c r="AY204" s="253" t="s">
        <v>177</v>
      </c>
    </row>
    <row r="205" s="14" customFormat="1">
      <c r="A205" s="14"/>
      <c r="B205" s="254"/>
      <c r="C205" s="255"/>
      <c r="D205" s="245" t="s">
        <v>186</v>
      </c>
      <c r="E205" s="256" t="s">
        <v>1</v>
      </c>
      <c r="F205" s="257" t="s">
        <v>793</v>
      </c>
      <c r="G205" s="255"/>
      <c r="H205" s="258">
        <v>0.088999999999999996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186</v>
      </c>
      <c r="AU205" s="264" t="s">
        <v>92</v>
      </c>
      <c r="AV205" s="14" t="s">
        <v>92</v>
      </c>
      <c r="AW205" s="14" t="s">
        <v>36</v>
      </c>
      <c r="AX205" s="14" t="s">
        <v>83</v>
      </c>
      <c r="AY205" s="264" t="s">
        <v>177</v>
      </c>
    </row>
    <row r="206" s="13" customFormat="1">
      <c r="A206" s="13"/>
      <c r="B206" s="243"/>
      <c r="C206" s="244"/>
      <c r="D206" s="245" t="s">
        <v>186</v>
      </c>
      <c r="E206" s="246" t="s">
        <v>1</v>
      </c>
      <c r="F206" s="247" t="s">
        <v>733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186</v>
      </c>
      <c r="AU206" s="253" t="s">
        <v>92</v>
      </c>
      <c r="AV206" s="13" t="s">
        <v>90</v>
      </c>
      <c r="AW206" s="13" t="s">
        <v>36</v>
      </c>
      <c r="AX206" s="13" t="s">
        <v>83</v>
      </c>
      <c r="AY206" s="253" t="s">
        <v>177</v>
      </c>
    </row>
    <row r="207" s="14" customFormat="1">
      <c r="A207" s="14"/>
      <c r="B207" s="254"/>
      <c r="C207" s="255"/>
      <c r="D207" s="245" t="s">
        <v>186</v>
      </c>
      <c r="E207" s="256" t="s">
        <v>1</v>
      </c>
      <c r="F207" s="257" t="s">
        <v>794</v>
      </c>
      <c r="G207" s="255"/>
      <c r="H207" s="258">
        <v>0.052999999999999998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186</v>
      </c>
      <c r="AU207" s="264" t="s">
        <v>92</v>
      </c>
      <c r="AV207" s="14" t="s">
        <v>92</v>
      </c>
      <c r="AW207" s="14" t="s">
        <v>36</v>
      </c>
      <c r="AX207" s="14" t="s">
        <v>83</v>
      </c>
      <c r="AY207" s="264" t="s">
        <v>177</v>
      </c>
    </row>
    <row r="208" s="15" customFormat="1">
      <c r="A208" s="15"/>
      <c r="B208" s="265"/>
      <c r="C208" s="266"/>
      <c r="D208" s="245" t="s">
        <v>186</v>
      </c>
      <c r="E208" s="267" t="s">
        <v>1</v>
      </c>
      <c r="F208" s="268" t="s">
        <v>190</v>
      </c>
      <c r="G208" s="266"/>
      <c r="H208" s="269">
        <v>0.14199999999999999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186</v>
      </c>
      <c r="AU208" s="275" t="s">
        <v>92</v>
      </c>
      <c r="AV208" s="15" t="s">
        <v>184</v>
      </c>
      <c r="AW208" s="15" t="s">
        <v>36</v>
      </c>
      <c r="AX208" s="15" t="s">
        <v>90</v>
      </c>
      <c r="AY208" s="275" t="s">
        <v>177</v>
      </c>
    </row>
    <row r="209" s="2" customFormat="1" ht="33" customHeight="1">
      <c r="A209" s="39"/>
      <c r="B209" s="40"/>
      <c r="C209" s="230" t="s">
        <v>8</v>
      </c>
      <c r="D209" s="230" t="s">
        <v>179</v>
      </c>
      <c r="E209" s="231" t="s">
        <v>795</v>
      </c>
      <c r="F209" s="232" t="s">
        <v>796</v>
      </c>
      <c r="G209" s="233" t="s">
        <v>182</v>
      </c>
      <c r="H209" s="234">
        <v>0.88300000000000001</v>
      </c>
      <c r="I209" s="235"/>
      <c r="J209" s="236">
        <f>ROUND(I209*H209,2)</f>
        <v>0</v>
      </c>
      <c r="K209" s="232" t="s">
        <v>183</v>
      </c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2.5018699999999998</v>
      </c>
      <c r="R209" s="239">
        <f>Q209*H209</f>
        <v>2.2091512099999999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184</v>
      </c>
      <c r="AT209" s="241" t="s">
        <v>179</v>
      </c>
      <c r="AU209" s="241" t="s">
        <v>92</v>
      </c>
      <c r="AY209" s="18" t="s">
        <v>177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184</v>
      </c>
      <c r="BM209" s="241" t="s">
        <v>797</v>
      </c>
    </row>
    <row r="210" s="13" customFormat="1">
      <c r="A210" s="13"/>
      <c r="B210" s="243"/>
      <c r="C210" s="244"/>
      <c r="D210" s="245" t="s">
        <v>186</v>
      </c>
      <c r="E210" s="246" t="s">
        <v>1</v>
      </c>
      <c r="F210" s="247" t="s">
        <v>798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186</v>
      </c>
      <c r="AU210" s="253" t="s">
        <v>92</v>
      </c>
      <c r="AV210" s="13" t="s">
        <v>90</v>
      </c>
      <c r="AW210" s="13" t="s">
        <v>36</v>
      </c>
      <c r="AX210" s="13" t="s">
        <v>83</v>
      </c>
      <c r="AY210" s="253" t="s">
        <v>177</v>
      </c>
    </row>
    <row r="211" s="13" customFormat="1">
      <c r="A211" s="13"/>
      <c r="B211" s="243"/>
      <c r="C211" s="244"/>
      <c r="D211" s="245" t="s">
        <v>186</v>
      </c>
      <c r="E211" s="246" t="s">
        <v>1</v>
      </c>
      <c r="F211" s="247" t="s">
        <v>731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186</v>
      </c>
      <c r="AU211" s="253" t="s">
        <v>92</v>
      </c>
      <c r="AV211" s="13" t="s">
        <v>90</v>
      </c>
      <c r="AW211" s="13" t="s">
        <v>36</v>
      </c>
      <c r="AX211" s="13" t="s">
        <v>83</v>
      </c>
      <c r="AY211" s="253" t="s">
        <v>177</v>
      </c>
    </row>
    <row r="212" s="14" customFormat="1">
      <c r="A212" s="14"/>
      <c r="B212" s="254"/>
      <c r="C212" s="255"/>
      <c r="D212" s="245" t="s">
        <v>186</v>
      </c>
      <c r="E212" s="256" t="s">
        <v>1</v>
      </c>
      <c r="F212" s="257" t="s">
        <v>799</v>
      </c>
      <c r="G212" s="255"/>
      <c r="H212" s="258">
        <v>0.50800000000000001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186</v>
      </c>
      <c r="AU212" s="264" t="s">
        <v>92</v>
      </c>
      <c r="AV212" s="14" t="s">
        <v>92</v>
      </c>
      <c r="AW212" s="14" t="s">
        <v>36</v>
      </c>
      <c r="AX212" s="14" t="s">
        <v>83</v>
      </c>
      <c r="AY212" s="264" t="s">
        <v>177</v>
      </c>
    </row>
    <row r="213" s="13" customFormat="1">
      <c r="A213" s="13"/>
      <c r="B213" s="243"/>
      <c r="C213" s="244"/>
      <c r="D213" s="245" t="s">
        <v>186</v>
      </c>
      <c r="E213" s="246" t="s">
        <v>1</v>
      </c>
      <c r="F213" s="247" t="s">
        <v>733</v>
      </c>
      <c r="G213" s="244"/>
      <c r="H213" s="246" t="s">
        <v>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186</v>
      </c>
      <c r="AU213" s="253" t="s">
        <v>92</v>
      </c>
      <c r="AV213" s="13" t="s">
        <v>90</v>
      </c>
      <c r="AW213" s="13" t="s">
        <v>36</v>
      </c>
      <c r="AX213" s="13" t="s">
        <v>83</v>
      </c>
      <c r="AY213" s="253" t="s">
        <v>177</v>
      </c>
    </row>
    <row r="214" s="14" customFormat="1">
      <c r="A214" s="14"/>
      <c r="B214" s="254"/>
      <c r="C214" s="255"/>
      <c r="D214" s="245" t="s">
        <v>186</v>
      </c>
      <c r="E214" s="256" t="s">
        <v>1</v>
      </c>
      <c r="F214" s="257" t="s">
        <v>800</v>
      </c>
      <c r="G214" s="255"/>
      <c r="H214" s="258">
        <v>0.375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186</v>
      </c>
      <c r="AU214" s="264" t="s">
        <v>92</v>
      </c>
      <c r="AV214" s="14" t="s">
        <v>92</v>
      </c>
      <c r="AW214" s="14" t="s">
        <v>36</v>
      </c>
      <c r="AX214" s="14" t="s">
        <v>83</v>
      </c>
      <c r="AY214" s="264" t="s">
        <v>177</v>
      </c>
    </row>
    <row r="215" s="15" customFormat="1">
      <c r="A215" s="15"/>
      <c r="B215" s="265"/>
      <c r="C215" s="266"/>
      <c r="D215" s="245" t="s">
        <v>186</v>
      </c>
      <c r="E215" s="267" t="s">
        <v>677</v>
      </c>
      <c r="F215" s="268" t="s">
        <v>190</v>
      </c>
      <c r="G215" s="266"/>
      <c r="H215" s="269">
        <v>0.88300000000000001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186</v>
      </c>
      <c r="AU215" s="275" t="s">
        <v>92</v>
      </c>
      <c r="AV215" s="15" t="s">
        <v>184</v>
      </c>
      <c r="AW215" s="15" t="s">
        <v>36</v>
      </c>
      <c r="AX215" s="15" t="s">
        <v>90</v>
      </c>
      <c r="AY215" s="275" t="s">
        <v>177</v>
      </c>
    </row>
    <row r="216" s="2" customFormat="1" ht="16.5" customHeight="1">
      <c r="A216" s="39"/>
      <c r="B216" s="40"/>
      <c r="C216" s="230" t="s">
        <v>275</v>
      </c>
      <c r="D216" s="230" t="s">
        <v>179</v>
      </c>
      <c r="E216" s="231" t="s">
        <v>801</v>
      </c>
      <c r="F216" s="232" t="s">
        <v>802</v>
      </c>
      <c r="G216" s="233" t="s">
        <v>200</v>
      </c>
      <c r="H216" s="234">
        <v>4.032</v>
      </c>
      <c r="I216" s="235"/>
      <c r="J216" s="236">
        <f>ROUND(I216*H216,2)</f>
        <v>0</v>
      </c>
      <c r="K216" s="232" t="s">
        <v>183</v>
      </c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0.0026900000000000001</v>
      </c>
      <c r="R216" s="239">
        <f>Q216*H216</f>
        <v>0.010846080000000001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184</v>
      </c>
      <c r="AT216" s="241" t="s">
        <v>179</v>
      </c>
      <c r="AU216" s="241" t="s">
        <v>92</v>
      </c>
      <c r="AY216" s="18" t="s">
        <v>177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184</v>
      </c>
      <c r="BM216" s="241" t="s">
        <v>803</v>
      </c>
    </row>
    <row r="217" s="13" customFormat="1">
      <c r="A217" s="13"/>
      <c r="B217" s="243"/>
      <c r="C217" s="244"/>
      <c r="D217" s="245" t="s">
        <v>186</v>
      </c>
      <c r="E217" s="246" t="s">
        <v>1</v>
      </c>
      <c r="F217" s="247" t="s">
        <v>804</v>
      </c>
      <c r="G217" s="244"/>
      <c r="H217" s="246" t="s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186</v>
      </c>
      <c r="AU217" s="253" t="s">
        <v>92</v>
      </c>
      <c r="AV217" s="13" t="s">
        <v>90</v>
      </c>
      <c r="AW217" s="13" t="s">
        <v>36</v>
      </c>
      <c r="AX217" s="13" t="s">
        <v>83</v>
      </c>
      <c r="AY217" s="253" t="s">
        <v>177</v>
      </c>
    </row>
    <row r="218" s="13" customFormat="1">
      <c r="A218" s="13"/>
      <c r="B218" s="243"/>
      <c r="C218" s="244"/>
      <c r="D218" s="245" t="s">
        <v>186</v>
      </c>
      <c r="E218" s="246" t="s">
        <v>1</v>
      </c>
      <c r="F218" s="247" t="s">
        <v>731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186</v>
      </c>
      <c r="AU218" s="253" t="s">
        <v>92</v>
      </c>
      <c r="AV218" s="13" t="s">
        <v>90</v>
      </c>
      <c r="AW218" s="13" t="s">
        <v>36</v>
      </c>
      <c r="AX218" s="13" t="s">
        <v>83</v>
      </c>
      <c r="AY218" s="253" t="s">
        <v>177</v>
      </c>
    </row>
    <row r="219" s="14" customFormat="1">
      <c r="A219" s="14"/>
      <c r="B219" s="254"/>
      <c r="C219" s="255"/>
      <c r="D219" s="245" t="s">
        <v>186</v>
      </c>
      <c r="E219" s="256" t="s">
        <v>1</v>
      </c>
      <c r="F219" s="257" t="s">
        <v>805</v>
      </c>
      <c r="G219" s="255"/>
      <c r="H219" s="258">
        <v>2.032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186</v>
      </c>
      <c r="AU219" s="264" t="s">
        <v>92</v>
      </c>
      <c r="AV219" s="14" t="s">
        <v>92</v>
      </c>
      <c r="AW219" s="14" t="s">
        <v>36</v>
      </c>
      <c r="AX219" s="14" t="s">
        <v>83</v>
      </c>
      <c r="AY219" s="264" t="s">
        <v>177</v>
      </c>
    </row>
    <row r="220" s="13" customFormat="1">
      <c r="A220" s="13"/>
      <c r="B220" s="243"/>
      <c r="C220" s="244"/>
      <c r="D220" s="245" t="s">
        <v>186</v>
      </c>
      <c r="E220" s="246" t="s">
        <v>1</v>
      </c>
      <c r="F220" s="247" t="s">
        <v>733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186</v>
      </c>
      <c r="AU220" s="253" t="s">
        <v>92</v>
      </c>
      <c r="AV220" s="13" t="s">
        <v>90</v>
      </c>
      <c r="AW220" s="13" t="s">
        <v>36</v>
      </c>
      <c r="AX220" s="13" t="s">
        <v>83</v>
      </c>
      <c r="AY220" s="253" t="s">
        <v>177</v>
      </c>
    </row>
    <row r="221" s="14" customFormat="1">
      <c r="A221" s="14"/>
      <c r="B221" s="254"/>
      <c r="C221" s="255"/>
      <c r="D221" s="245" t="s">
        <v>186</v>
      </c>
      <c r="E221" s="256" t="s">
        <v>1</v>
      </c>
      <c r="F221" s="257" t="s">
        <v>806</v>
      </c>
      <c r="G221" s="255"/>
      <c r="H221" s="258">
        <v>2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186</v>
      </c>
      <c r="AU221" s="264" t="s">
        <v>92</v>
      </c>
      <c r="AV221" s="14" t="s">
        <v>92</v>
      </c>
      <c r="AW221" s="14" t="s">
        <v>36</v>
      </c>
      <c r="AX221" s="14" t="s">
        <v>83</v>
      </c>
      <c r="AY221" s="264" t="s">
        <v>177</v>
      </c>
    </row>
    <row r="222" s="15" customFormat="1">
      <c r="A222" s="15"/>
      <c r="B222" s="265"/>
      <c r="C222" s="266"/>
      <c r="D222" s="245" t="s">
        <v>186</v>
      </c>
      <c r="E222" s="267" t="s">
        <v>1</v>
      </c>
      <c r="F222" s="268" t="s">
        <v>190</v>
      </c>
      <c r="G222" s="266"/>
      <c r="H222" s="269">
        <v>4.032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5" t="s">
        <v>186</v>
      </c>
      <c r="AU222" s="275" t="s">
        <v>92</v>
      </c>
      <c r="AV222" s="15" t="s">
        <v>184</v>
      </c>
      <c r="AW222" s="15" t="s">
        <v>36</v>
      </c>
      <c r="AX222" s="15" t="s">
        <v>90</v>
      </c>
      <c r="AY222" s="275" t="s">
        <v>177</v>
      </c>
    </row>
    <row r="223" s="2" customFormat="1" ht="16.5" customHeight="1">
      <c r="A223" s="39"/>
      <c r="B223" s="40"/>
      <c r="C223" s="230" t="s">
        <v>282</v>
      </c>
      <c r="D223" s="230" t="s">
        <v>179</v>
      </c>
      <c r="E223" s="231" t="s">
        <v>807</v>
      </c>
      <c r="F223" s="232" t="s">
        <v>808</v>
      </c>
      <c r="G223" s="233" t="s">
        <v>200</v>
      </c>
      <c r="H223" s="234">
        <v>4.032</v>
      </c>
      <c r="I223" s="235"/>
      <c r="J223" s="236">
        <f>ROUND(I223*H223,2)</f>
        <v>0</v>
      </c>
      <c r="K223" s="232" t="s">
        <v>183</v>
      </c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184</v>
      </c>
      <c r="AT223" s="241" t="s">
        <v>179</v>
      </c>
      <c r="AU223" s="241" t="s">
        <v>92</v>
      </c>
      <c r="AY223" s="18" t="s">
        <v>177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184</v>
      </c>
      <c r="BM223" s="241" t="s">
        <v>809</v>
      </c>
    </row>
    <row r="224" s="2" customFormat="1" ht="24.15" customHeight="1">
      <c r="A224" s="39"/>
      <c r="B224" s="40"/>
      <c r="C224" s="230" t="s">
        <v>290</v>
      </c>
      <c r="D224" s="230" t="s">
        <v>179</v>
      </c>
      <c r="E224" s="231" t="s">
        <v>810</v>
      </c>
      <c r="F224" s="232" t="s">
        <v>811</v>
      </c>
      <c r="G224" s="233" t="s">
        <v>509</v>
      </c>
      <c r="H224" s="234">
        <v>0.031</v>
      </c>
      <c r="I224" s="235"/>
      <c r="J224" s="236">
        <f>ROUND(I224*H224,2)</f>
        <v>0</v>
      </c>
      <c r="K224" s="232" t="s">
        <v>183</v>
      </c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1.0606199999999999</v>
      </c>
      <c r="R224" s="239">
        <f>Q224*H224</f>
        <v>0.032879219999999994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184</v>
      </c>
      <c r="AT224" s="241" t="s">
        <v>179</v>
      </c>
      <c r="AU224" s="241" t="s">
        <v>92</v>
      </c>
      <c r="AY224" s="18" t="s">
        <v>177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184</v>
      </c>
      <c r="BM224" s="241" t="s">
        <v>812</v>
      </c>
    </row>
    <row r="225" s="13" customFormat="1">
      <c r="A225" s="13"/>
      <c r="B225" s="243"/>
      <c r="C225" s="244"/>
      <c r="D225" s="245" t="s">
        <v>186</v>
      </c>
      <c r="E225" s="246" t="s">
        <v>1</v>
      </c>
      <c r="F225" s="247" t="s">
        <v>813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186</v>
      </c>
      <c r="AU225" s="253" t="s">
        <v>92</v>
      </c>
      <c r="AV225" s="13" t="s">
        <v>90</v>
      </c>
      <c r="AW225" s="13" t="s">
        <v>36</v>
      </c>
      <c r="AX225" s="13" t="s">
        <v>83</v>
      </c>
      <c r="AY225" s="253" t="s">
        <v>177</v>
      </c>
    </row>
    <row r="226" s="14" customFormat="1">
      <c r="A226" s="14"/>
      <c r="B226" s="254"/>
      <c r="C226" s="255"/>
      <c r="D226" s="245" t="s">
        <v>186</v>
      </c>
      <c r="E226" s="256" t="s">
        <v>1</v>
      </c>
      <c r="F226" s="257" t="s">
        <v>814</v>
      </c>
      <c r="G226" s="255"/>
      <c r="H226" s="258">
        <v>0.031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186</v>
      </c>
      <c r="AU226" s="264" t="s">
        <v>92</v>
      </c>
      <c r="AV226" s="14" t="s">
        <v>92</v>
      </c>
      <c r="AW226" s="14" t="s">
        <v>36</v>
      </c>
      <c r="AX226" s="14" t="s">
        <v>83</v>
      </c>
      <c r="AY226" s="264" t="s">
        <v>177</v>
      </c>
    </row>
    <row r="227" s="15" customFormat="1">
      <c r="A227" s="15"/>
      <c r="B227" s="265"/>
      <c r="C227" s="266"/>
      <c r="D227" s="245" t="s">
        <v>186</v>
      </c>
      <c r="E227" s="267" t="s">
        <v>1</v>
      </c>
      <c r="F227" s="268" t="s">
        <v>190</v>
      </c>
      <c r="G227" s="266"/>
      <c r="H227" s="269">
        <v>0.031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5" t="s">
        <v>186</v>
      </c>
      <c r="AU227" s="275" t="s">
        <v>92</v>
      </c>
      <c r="AV227" s="15" t="s">
        <v>184</v>
      </c>
      <c r="AW227" s="15" t="s">
        <v>36</v>
      </c>
      <c r="AX227" s="15" t="s">
        <v>90</v>
      </c>
      <c r="AY227" s="275" t="s">
        <v>177</v>
      </c>
    </row>
    <row r="228" s="2" customFormat="1" ht="24.15" customHeight="1">
      <c r="A228" s="39"/>
      <c r="B228" s="40"/>
      <c r="C228" s="230" t="s">
        <v>295</v>
      </c>
      <c r="D228" s="230" t="s">
        <v>179</v>
      </c>
      <c r="E228" s="231" t="s">
        <v>815</v>
      </c>
      <c r="F228" s="232" t="s">
        <v>816</v>
      </c>
      <c r="G228" s="233" t="s">
        <v>182</v>
      </c>
      <c r="H228" s="234">
        <v>0.127</v>
      </c>
      <c r="I228" s="235"/>
      <c r="J228" s="236">
        <f>ROUND(I228*H228,2)</f>
        <v>0</v>
      </c>
      <c r="K228" s="232" t="s">
        <v>183</v>
      </c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2.47214</v>
      </c>
      <c r="R228" s="239">
        <f>Q228*H228</f>
        <v>0.31396178000000002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184</v>
      </c>
      <c r="AT228" s="241" t="s">
        <v>179</v>
      </c>
      <c r="AU228" s="241" t="s">
        <v>92</v>
      </c>
      <c r="AY228" s="18" t="s">
        <v>177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184</v>
      </c>
      <c r="BM228" s="241" t="s">
        <v>817</v>
      </c>
    </row>
    <row r="229" s="13" customFormat="1">
      <c r="A229" s="13"/>
      <c r="B229" s="243"/>
      <c r="C229" s="244"/>
      <c r="D229" s="245" t="s">
        <v>186</v>
      </c>
      <c r="E229" s="246" t="s">
        <v>1</v>
      </c>
      <c r="F229" s="247" t="s">
        <v>818</v>
      </c>
      <c r="G229" s="244"/>
      <c r="H229" s="246" t="s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186</v>
      </c>
      <c r="AU229" s="253" t="s">
        <v>92</v>
      </c>
      <c r="AV229" s="13" t="s">
        <v>90</v>
      </c>
      <c r="AW229" s="13" t="s">
        <v>36</v>
      </c>
      <c r="AX229" s="13" t="s">
        <v>83</v>
      </c>
      <c r="AY229" s="253" t="s">
        <v>177</v>
      </c>
    </row>
    <row r="230" s="13" customFormat="1">
      <c r="A230" s="13"/>
      <c r="B230" s="243"/>
      <c r="C230" s="244"/>
      <c r="D230" s="245" t="s">
        <v>186</v>
      </c>
      <c r="E230" s="246" t="s">
        <v>1</v>
      </c>
      <c r="F230" s="247" t="s">
        <v>741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186</v>
      </c>
      <c r="AU230" s="253" t="s">
        <v>92</v>
      </c>
      <c r="AV230" s="13" t="s">
        <v>90</v>
      </c>
      <c r="AW230" s="13" t="s">
        <v>36</v>
      </c>
      <c r="AX230" s="13" t="s">
        <v>83</v>
      </c>
      <c r="AY230" s="253" t="s">
        <v>177</v>
      </c>
    </row>
    <row r="231" s="14" customFormat="1">
      <c r="A231" s="14"/>
      <c r="B231" s="254"/>
      <c r="C231" s="255"/>
      <c r="D231" s="245" t="s">
        <v>186</v>
      </c>
      <c r="E231" s="256" t="s">
        <v>1</v>
      </c>
      <c r="F231" s="257" t="s">
        <v>819</v>
      </c>
      <c r="G231" s="255"/>
      <c r="H231" s="258">
        <v>0.127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186</v>
      </c>
      <c r="AU231" s="264" t="s">
        <v>92</v>
      </c>
      <c r="AV231" s="14" t="s">
        <v>92</v>
      </c>
      <c r="AW231" s="14" t="s">
        <v>36</v>
      </c>
      <c r="AX231" s="14" t="s">
        <v>83</v>
      </c>
      <c r="AY231" s="264" t="s">
        <v>177</v>
      </c>
    </row>
    <row r="232" s="15" customFormat="1">
      <c r="A232" s="15"/>
      <c r="B232" s="265"/>
      <c r="C232" s="266"/>
      <c r="D232" s="245" t="s">
        <v>186</v>
      </c>
      <c r="E232" s="267" t="s">
        <v>1</v>
      </c>
      <c r="F232" s="268" t="s">
        <v>190</v>
      </c>
      <c r="G232" s="266"/>
      <c r="H232" s="269">
        <v>0.127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5" t="s">
        <v>186</v>
      </c>
      <c r="AU232" s="275" t="s">
        <v>92</v>
      </c>
      <c r="AV232" s="15" t="s">
        <v>184</v>
      </c>
      <c r="AW232" s="15" t="s">
        <v>36</v>
      </c>
      <c r="AX232" s="15" t="s">
        <v>90</v>
      </c>
      <c r="AY232" s="275" t="s">
        <v>177</v>
      </c>
    </row>
    <row r="233" s="2" customFormat="1" ht="33" customHeight="1">
      <c r="A233" s="39"/>
      <c r="B233" s="40"/>
      <c r="C233" s="230" t="s">
        <v>302</v>
      </c>
      <c r="D233" s="230" t="s">
        <v>179</v>
      </c>
      <c r="E233" s="231" t="s">
        <v>820</v>
      </c>
      <c r="F233" s="232" t="s">
        <v>821</v>
      </c>
      <c r="G233" s="233" t="s">
        <v>182</v>
      </c>
      <c r="H233" s="234">
        <v>0.873</v>
      </c>
      <c r="I233" s="235"/>
      <c r="J233" s="236">
        <f>ROUND(I233*H233,2)</f>
        <v>0</v>
      </c>
      <c r="K233" s="232" t="s">
        <v>183</v>
      </c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2.5018699999999998</v>
      </c>
      <c r="R233" s="239">
        <f>Q233*H233</f>
        <v>2.18413251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184</v>
      </c>
      <c r="AT233" s="241" t="s">
        <v>179</v>
      </c>
      <c r="AU233" s="241" t="s">
        <v>92</v>
      </c>
      <c r="AY233" s="18" t="s">
        <v>177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184</v>
      </c>
      <c r="BM233" s="241" t="s">
        <v>822</v>
      </c>
    </row>
    <row r="234" s="13" customFormat="1">
      <c r="A234" s="13"/>
      <c r="B234" s="243"/>
      <c r="C234" s="244"/>
      <c r="D234" s="245" t="s">
        <v>186</v>
      </c>
      <c r="E234" s="246" t="s">
        <v>1</v>
      </c>
      <c r="F234" s="247" t="s">
        <v>823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186</v>
      </c>
      <c r="AU234" s="253" t="s">
        <v>92</v>
      </c>
      <c r="AV234" s="13" t="s">
        <v>90</v>
      </c>
      <c r="AW234" s="13" t="s">
        <v>36</v>
      </c>
      <c r="AX234" s="13" t="s">
        <v>83</v>
      </c>
      <c r="AY234" s="253" t="s">
        <v>177</v>
      </c>
    </row>
    <row r="235" s="13" customFormat="1">
      <c r="A235" s="13"/>
      <c r="B235" s="243"/>
      <c r="C235" s="244"/>
      <c r="D235" s="245" t="s">
        <v>186</v>
      </c>
      <c r="E235" s="246" t="s">
        <v>1</v>
      </c>
      <c r="F235" s="247" t="s">
        <v>741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186</v>
      </c>
      <c r="AU235" s="253" t="s">
        <v>92</v>
      </c>
      <c r="AV235" s="13" t="s">
        <v>90</v>
      </c>
      <c r="AW235" s="13" t="s">
        <v>36</v>
      </c>
      <c r="AX235" s="13" t="s">
        <v>83</v>
      </c>
      <c r="AY235" s="253" t="s">
        <v>177</v>
      </c>
    </row>
    <row r="236" s="14" customFormat="1">
      <c r="A236" s="14"/>
      <c r="B236" s="254"/>
      <c r="C236" s="255"/>
      <c r="D236" s="245" t="s">
        <v>186</v>
      </c>
      <c r="E236" s="256" t="s">
        <v>1</v>
      </c>
      <c r="F236" s="257" t="s">
        <v>824</v>
      </c>
      <c r="G236" s="255"/>
      <c r="H236" s="258">
        <v>0.873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186</v>
      </c>
      <c r="AU236" s="264" t="s">
        <v>92</v>
      </c>
      <c r="AV236" s="14" t="s">
        <v>92</v>
      </c>
      <c r="AW236" s="14" t="s">
        <v>36</v>
      </c>
      <c r="AX236" s="14" t="s">
        <v>83</v>
      </c>
      <c r="AY236" s="264" t="s">
        <v>177</v>
      </c>
    </row>
    <row r="237" s="15" customFormat="1">
      <c r="A237" s="15"/>
      <c r="B237" s="265"/>
      <c r="C237" s="266"/>
      <c r="D237" s="245" t="s">
        <v>186</v>
      </c>
      <c r="E237" s="267" t="s">
        <v>679</v>
      </c>
      <c r="F237" s="268" t="s">
        <v>190</v>
      </c>
      <c r="G237" s="266"/>
      <c r="H237" s="269">
        <v>0.873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5" t="s">
        <v>186</v>
      </c>
      <c r="AU237" s="275" t="s">
        <v>92</v>
      </c>
      <c r="AV237" s="15" t="s">
        <v>184</v>
      </c>
      <c r="AW237" s="15" t="s">
        <v>36</v>
      </c>
      <c r="AX237" s="15" t="s">
        <v>90</v>
      </c>
      <c r="AY237" s="275" t="s">
        <v>177</v>
      </c>
    </row>
    <row r="238" s="2" customFormat="1" ht="16.5" customHeight="1">
      <c r="A238" s="39"/>
      <c r="B238" s="40"/>
      <c r="C238" s="230" t="s">
        <v>308</v>
      </c>
      <c r="D238" s="230" t="s">
        <v>179</v>
      </c>
      <c r="E238" s="231" t="s">
        <v>825</v>
      </c>
      <c r="F238" s="232" t="s">
        <v>826</v>
      </c>
      <c r="G238" s="233" t="s">
        <v>200</v>
      </c>
      <c r="H238" s="234">
        <v>1.861</v>
      </c>
      <c r="I238" s="235"/>
      <c r="J238" s="236">
        <f>ROUND(I238*H238,2)</f>
        <v>0</v>
      </c>
      <c r="K238" s="232" t="s">
        <v>183</v>
      </c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0.00264</v>
      </c>
      <c r="R238" s="239">
        <f>Q238*H238</f>
        <v>0.0049130399999999996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184</v>
      </c>
      <c r="AT238" s="241" t="s">
        <v>179</v>
      </c>
      <c r="AU238" s="241" t="s">
        <v>92</v>
      </c>
      <c r="AY238" s="18" t="s">
        <v>177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184</v>
      </c>
      <c r="BM238" s="241" t="s">
        <v>827</v>
      </c>
    </row>
    <row r="239" s="13" customFormat="1">
      <c r="A239" s="13"/>
      <c r="B239" s="243"/>
      <c r="C239" s="244"/>
      <c r="D239" s="245" t="s">
        <v>186</v>
      </c>
      <c r="E239" s="246" t="s">
        <v>1</v>
      </c>
      <c r="F239" s="247" t="s">
        <v>828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186</v>
      </c>
      <c r="AU239" s="253" t="s">
        <v>92</v>
      </c>
      <c r="AV239" s="13" t="s">
        <v>90</v>
      </c>
      <c r="AW239" s="13" t="s">
        <v>36</v>
      </c>
      <c r="AX239" s="13" t="s">
        <v>83</v>
      </c>
      <c r="AY239" s="253" t="s">
        <v>177</v>
      </c>
    </row>
    <row r="240" s="13" customFormat="1">
      <c r="A240" s="13"/>
      <c r="B240" s="243"/>
      <c r="C240" s="244"/>
      <c r="D240" s="245" t="s">
        <v>186</v>
      </c>
      <c r="E240" s="246" t="s">
        <v>1</v>
      </c>
      <c r="F240" s="247" t="s">
        <v>741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186</v>
      </c>
      <c r="AU240" s="253" t="s">
        <v>92</v>
      </c>
      <c r="AV240" s="13" t="s">
        <v>90</v>
      </c>
      <c r="AW240" s="13" t="s">
        <v>36</v>
      </c>
      <c r="AX240" s="13" t="s">
        <v>83</v>
      </c>
      <c r="AY240" s="253" t="s">
        <v>177</v>
      </c>
    </row>
    <row r="241" s="14" customFormat="1">
      <c r="A241" s="14"/>
      <c r="B241" s="254"/>
      <c r="C241" s="255"/>
      <c r="D241" s="245" t="s">
        <v>186</v>
      </c>
      <c r="E241" s="256" t="s">
        <v>1</v>
      </c>
      <c r="F241" s="257" t="s">
        <v>829</v>
      </c>
      <c r="G241" s="255"/>
      <c r="H241" s="258">
        <v>1.861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186</v>
      </c>
      <c r="AU241" s="264" t="s">
        <v>92</v>
      </c>
      <c r="AV241" s="14" t="s">
        <v>92</v>
      </c>
      <c r="AW241" s="14" t="s">
        <v>36</v>
      </c>
      <c r="AX241" s="14" t="s">
        <v>83</v>
      </c>
      <c r="AY241" s="264" t="s">
        <v>177</v>
      </c>
    </row>
    <row r="242" s="15" customFormat="1">
      <c r="A242" s="15"/>
      <c r="B242" s="265"/>
      <c r="C242" s="266"/>
      <c r="D242" s="245" t="s">
        <v>186</v>
      </c>
      <c r="E242" s="267" t="s">
        <v>1</v>
      </c>
      <c r="F242" s="268" t="s">
        <v>190</v>
      </c>
      <c r="G242" s="266"/>
      <c r="H242" s="269">
        <v>1.861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5" t="s">
        <v>186</v>
      </c>
      <c r="AU242" s="275" t="s">
        <v>92</v>
      </c>
      <c r="AV242" s="15" t="s">
        <v>184</v>
      </c>
      <c r="AW242" s="15" t="s">
        <v>36</v>
      </c>
      <c r="AX242" s="15" t="s">
        <v>90</v>
      </c>
      <c r="AY242" s="275" t="s">
        <v>177</v>
      </c>
    </row>
    <row r="243" s="2" customFormat="1" ht="16.5" customHeight="1">
      <c r="A243" s="39"/>
      <c r="B243" s="40"/>
      <c r="C243" s="230" t="s">
        <v>314</v>
      </c>
      <c r="D243" s="230" t="s">
        <v>179</v>
      </c>
      <c r="E243" s="231" t="s">
        <v>830</v>
      </c>
      <c r="F243" s="232" t="s">
        <v>831</v>
      </c>
      <c r="G243" s="233" t="s">
        <v>200</v>
      </c>
      <c r="H243" s="234">
        <v>1.861</v>
      </c>
      <c r="I243" s="235"/>
      <c r="J243" s="236">
        <f>ROUND(I243*H243,2)</f>
        <v>0</v>
      </c>
      <c r="K243" s="232" t="s">
        <v>183</v>
      </c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184</v>
      </c>
      <c r="AT243" s="241" t="s">
        <v>179</v>
      </c>
      <c r="AU243" s="241" t="s">
        <v>92</v>
      </c>
      <c r="AY243" s="18" t="s">
        <v>177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184</v>
      </c>
      <c r="BM243" s="241" t="s">
        <v>832</v>
      </c>
    </row>
    <row r="244" s="2" customFormat="1" ht="21.75" customHeight="1">
      <c r="A244" s="39"/>
      <c r="B244" s="40"/>
      <c r="C244" s="230" t="s">
        <v>319</v>
      </c>
      <c r="D244" s="230" t="s">
        <v>179</v>
      </c>
      <c r="E244" s="231" t="s">
        <v>833</v>
      </c>
      <c r="F244" s="232" t="s">
        <v>834</v>
      </c>
      <c r="G244" s="233" t="s">
        <v>509</v>
      </c>
      <c r="H244" s="234">
        <v>0.079000000000000001</v>
      </c>
      <c r="I244" s="235"/>
      <c r="J244" s="236">
        <f>ROUND(I244*H244,2)</f>
        <v>0</v>
      </c>
      <c r="K244" s="232" t="s">
        <v>183</v>
      </c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1.0606199999999999</v>
      </c>
      <c r="R244" s="239">
        <f>Q244*H244</f>
        <v>0.083788979999999999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184</v>
      </c>
      <c r="AT244" s="241" t="s">
        <v>179</v>
      </c>
      <c r="AU244" s="241" t="s">
        <v>92</v>
      </c>
      <c r="AY244" s="18" t="s">
        <v>177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184</v>
      </c>
      <c r="BM244" s="241" t="s">
        <v>835</v>
      </c>
    </row>
    <row r="245" s="13" customFormat="1">
      <c r="A245" s="13"/>
      <c r="B245" s="243"/>
      <c r="C245" s="244"/>
      <c r="D245" s="245" t="s">
        <v>186</v>
      </c>
      <c r="E245" s="246" t="s">
        <v>1</v>
      </c>
      <c r="F245" s="247" t="s">
        <v>836</v>
      </c>
      <c r="G245" s="244"/>
      <c r="H245" s="246" t="s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186</v>
      </c>
      <c r="AU245" s="253" t="s">
        <v>92</v>
      </c>
      <c r="AV245" s="13" t="s">
        <v>90</v>
      </c>
      <c r="AW245" s="13" t="s">
        <v>36</v>
      </c>
      <c r="AX245" s="13" t="s">
        <v>83</v>
      </c>
      <c r="AY245" s="253" t="s">
        <v>177</v>
      </c>
    </row>
    <row r="246" s="14" customFormat="1">
      <c r="A246" s="14"/>
      <c r="B246" s="254"/>
      <c r="C246" s="255"/>
      <c r="D246" s="245" t="s">
        <v>186</v>
      </c>
      <c r="E246" s="256" t="s">
        <v>1</v>
      </c>
      <c r="F246" s="257" t="s">
        <v>837</v>
      </c>
      <c r="G246" s="255"/>
      <c r="H246" s="258">
        <v>0.079000000000000001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186</v>
      </c>
      <c r="AU246" s="264" t="s">
        <v>92</v>
      </c>
      <c r="AV246" s="14" t="s">
        <v>92</v>
      </c>
      <c r="AW246" s="14" t="s">
        <v>36</v>
      </c>
      <c r="AX246" s="14" t="s">
        <v>83</v>
      </c>
      <c r="AY246" s="264" t="s">
        <v>177</v>
      </c>
    </row>
    <row r="247" s="15" customFormat="1">
      <c r="A247" s="15"/>
      <c r="B247" s="265"/>
      <c r="C247" s="266"/>
      <c r="D247" s="245" t="s">
        <v>186</v>
      </c>
      <c r="E247" s="267" t="s">
        <v>1</v>
      </c>
      <c r="F247" s="268" t="s">
        <v>190</v>
      </c>
      <c r="G247" s="266"/>
      <c r="H247" s="269">
        <v>0.079000000000000001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186</v>
      </c>
      <c r="AU247" s="275" t="s">
        <v>92</v>
      </c>
      <c r="AV247" s="15" t="s">
        <v>184</v>
      </c>
      <c r="AW247" s="15" t="s">
        <v>36</v>
      </c>
      <c r="AX247" s="15" t="s">
        <v>90</v>
      </c>
      <c r="AY247" s="275" t="s">
        <v>177</v>
      </c>
    </row>
    <row r="248" s="2" customFormat="1" ht="24.15" customHeight="1">
      <c r="A248" s="39"/>
      <c r="B248" s="40"/>
      <c r="C248" s="230" t="s">
        <v>7</v>
      </c>
      <c r="D248" s="230" t="s">
        <v>179</v>
      </c>
      <c r="E248" s="231" t="s">
        <v>838</v>
      </c>
      <c r="F248" s="232" t="s">
        <v>839</v>
      </c>
      <c r="G248" s="233" t="s">
        <v>182</v>
      </c>
      <c r="H248" s="234">
        <v>0.26600000000000001</v>
      </c>
      <c r="I248" s="235"/>
      <c r="J248" s="236">
        <f>ROUND(I248*H248,2)</f>
        <v>0</v>
      </c>
      <c r="K248" s="232" t="s">
        <v>183</v>
      </c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2.47214</v>
      </c>
      <c r="R248" s="239">
        <f>Q248*H248</f>
        <v>0.65758924000000007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184</v>
      </c>
      <c r="AT248" s="241" t="s">
        <v>179</v>
      </c>
      <c r="AU248" s="241" t="s">
        <v>92</v>
      </c>
      <c r="AY248" s="18" t="s">
        <v>177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184</v>
      </c>
      <c r="BM248" s="241" t="s">
        <v>840</v>
      </c>
    </row>
    <row r="249" s="13" customFormat="1">
      <c r="A249" s="13"/>
      <c r="B249" s="243"/>
      <c r="C249" s="244"/>
      <c r="D249" s="245" t="s">
        <v>186</v>
      </c>
      <c r="E249" s="246" t="s">
        <v>1</v>
      </c>
      <c r="F249" s="247" t="s">
        <v>841</v>
      </c>
      <c r="G249" s="244"/>
      <c r="H249" s="246" t="s">
        <v>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186</v>
      </c>
      <c r="AU249" s="253" t="s">
        <v>92</v>
      </c>
      <c r="AV249" s="13" t="s">
        <v>90</v>
      </c>
      <c r="AW249" s="13" t="s">
        <v>36</v>
      </c>
      <c r="AX249" s="13" t="s">
        <v>83</v>
      </c>
      <c r="AY249" s="253" t="s">
        <v>177</v>
      </c>
    </row>
    <row r="250" s="13" customFormat="1">
      <c r="A250" s="13"/>
      <c r="B250" s="243"/>
      <c r="C250" s="244"/>
      <c r="D250" s="245" t="s">
        <v>186</v>
      </c>
      <c r="E250" s="246" t="s">
        <v>1</v>
      </c>
      <c r="F250" s="247" t="s">
        <v>741</v>
      </c>
      <c r="G250" s="244"/>
      <c r="H250" s="246" t="s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186</v>
      </c>
      <c r="AU250" s="253" t="s">
        <v>92</v>
      </c>
      <c r="AV250" s="13" t="s">
        <v>90</v>
      </c>
      <c r="AW250" s="13" t="s">
        <v>36</v>
      </c>
      <c r="AX250" s="13" t="s">
        <v>83</v>
      </c>
      <c r="AY250" s="253" t="s">
        <v>177</v>
      </c>
    </row>
    <row r="251" s="14" customFormat="1">
      <c r="A251" s="14"/>
      <c r="B251" s="254"/>
      <c r="C251" s="255"/>
      <c r="D251" s="245" t="s">
        <v>186</v>
      </c>
      <c r="E251" s="256" t="s">
        <v>1</v>
      </c>
      <c r="F251" s="257" t="s">
        <v>842</v>
      </c>
      <c r="G251" s="255"/>
      <c r="H251" s="258">
        <v>0.26600000000000001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186</v>
      </c>
      <c r="AU251" s="264" t="s">
        <v>92</v>
      </c>
      <c r="AV251" s="14" t="s">
        <v>92</v>
      </c>
      <c r="AW251" s="14" t="s">
        <v>36</v>
      </c>
      <c r="AX251" s="14" t="s">
        <v>83</v>
      </c>
      <c r="AY251" s="264" t="s">
        <v>177</v>
      </c>
    </row>
    <row r="252" s="15" customFormat="1">
      <c r="A252" s="15"/>
      <c r="B252" s="265"/>
      <c r="C252" s="266"/>
      <c r="D252" s="245" t="s">
        <v>186</v>
      </c>
      <c r="E252" s="267" t="s">
        <v>1</v>
      </c>
      <c r="F252" s="268" t="s">
        <v>190</v>
      </c>
      <c r="G252" s="266"/>
      <c r="H252" s="269">
        <v>0.26600000000000001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186</v>
      </c>
      <c r="AU252" s="275" t="s">
        <v>92</v>
      </c>
      <c r="AV252" s="15" t="s">
        <v>184</v>
      </c>
      <c r="AW252" s="15" t="s">
        <v>36</v>
      </c>
      <c r="AX252" s="15" t="s">
        <v>90</v>
      </c>
      <c r="AY252" s="275" t="s">
        <v>177</v>
      </c>
    </row>
    <row r="253" s="2" customFormat="1" ht="33" customHeight="1">
      <c r="A253" s="39"/>
      <c r="B253" s="40"/>
      <c r="C253" s="230" t="s">
        <v>329</v>
      </c>
      <c r="D253" s="230" t="s">
        <v>179</v>
      </c>
      <c r="E253" s="231" t="s">
        <v>843</v>
      </c>
      <c r="F253" s="232" t="s">
        <v>844</v>
      </c>
      <c r="G253" s="233" t="s">
        <v>182</v>
      </c>
      <c r="H253" s="234">
        <v>1.704</v>
      </c>
      <c r="I253" s="235"/>
      <c r="J253" s="236">
        <f>ROUND(I253*H253,2)</f>
        <v>0</v>
      </c>
      <c r="K253" s="232" t="s">
        <v>183</v>
      </c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2.5018699999999998</v>
      </c>
      <c r="R253" s="239">
        <f>Q253*H253</f>
        <v>4.2631864799999999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184</v>
      </c>
      <c r="AT253" s="241" t="s">
        <v>179</v>
      </c>
      <c r="AU253" s="241" t="s">
        <v>92</v>
      </c>
      <c r="AY253" s="18" t="s">
        <v>177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184</v>
      </c>
      <c r="BM253" s="241" t="s">
        <v>845</v>
      </c>
    </row>
    <row r="254" s="13" customFormat="1">
      <c r="A254" s="13"/>
      <c r="B254" s="243"/>
      <c r="C254" s="244"/>
      <c r="D254" s="245" t="s">
        <v>186</v>
      </c>
      <c r="E254" s="246" t="s">
        <v>1</v>
      </c>
      <c r="F254" s="247" t="s">
        <v>846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186</v>
      </c>
      <c r="AU254" s="253" t="s">
        <v>92</v>
      </c>
      <c r="AV254" s="13" t="s">
        <v>90</v>
      </c>
      <c r="AW254" s="13" t="s">
        <v>36</v>
      </c>
      <c r="AX254" s="13" t="s">
        <v>83</v>
      </c>
      <c r="AY254" s="253" t="s">
        <v>177</v>
      </c>
    </row>
    <row r="255" s="13" customFormat="1">
      <c r="A255" s="13"/>
      <c r="B255" s="243"/>
      <c r="C255" s="244"/>
      <c r="D255" s="245" t="s">
        <v>186</v>
      </c>
      <c r="E255" s="246" t="s">
        <v>1</v>
      </c>
      <c r="F255" s="247" t="s">
        <v>741</v>
      </c>
      <c r="G255" s="244"/>
      <c r="H255" s="246" t="s">
        <v>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186</v>
      </c>
      <c r="AU255" s="253" t="s">
        <v>92</v>
      </c>
      <c r="AV255" s="13" t="s">
        <v>90</v>
      </c>
      <c r="AW255" s="13" t="s">
        <v>36</v>
      </c>
      <c r="AX255" s="13" t="s">
        <v>83</v>
      </c>
      <c r="AY255" s="253" t="s">
        <v>177</v>
      </c>
    </row>
    <row r="256" s="14" customFormat="1">
      <c r="A256" s="14"/>
      <c r="B256" s="254"/>
      <c r="C256" s="255"/>
      <c r="D256" s="245" t="s">
        <v>186</v>
      </c>
      <c r="E256" s="256" t="s">
        <v>1</v>
      </c>
      <c r="F256" s="257" t="s">
        <v>847</v>
      </c>
      <c r="G256" s="255"/>
      <c r="H256" s="258">
        <v>1.704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186</v>
      </c>
      <c r="AU256" s="264" t="s">
        <v>92</v>
      </c>
      <c r="AV256" s="14" t="s">
        <v>92</v>
      </c>
      <c r="AW256" s="14" t="s">
        <v>36</v>
      </c>
      <c r="AX256" s="14" t="s">
        <v>83</v>
      </c>
      <c r="AY256" s="264" t="s">
        <v>177</v>
      </c>
    </row>
    <row r="257" s="15" customFormat="1">
      <c r="A257" s="15"/>
      <c r="B257" s="265"/>
      <c r="C257" s="266"/>
      <c r="D257" s="245" t="s">
        <v>186</v>
      </c>
      <c r="E257" s="267" t="s">
        <v>681</v>
      </c>
      <c r="F257" s="268" t="s">
        <v>190</v>
      </c>
      <c r="G257" s="266"/>
      <c r="H257" s="269">
        <v>1.704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186</v>
      </c>
      <c r="AU257" s="275" t="s">
        <v>92</v>
      </c>
      <c r="AV257" s="15" t="s">
        <v>184</v>
      </c>
      <c r="AW257" s="15" t="s">
        <v>36</v>
      </c>
      <c r="AX257" s="15" t="s">
        <v>90</v>
      </c>
      <c r="AY257" s="275" t="s">
        <v>177</v>
      </c>
    </row>
    <row r="258" s="2" customFormat="1" ht="16.5" customHeight="1">
      <c r="A258" s="39"/>
      <c r="B258" s="40"/>
      <c r="C258" s="230" t="s">
        <v>337</v>
      </c>
      <c r="D258" s="230" t="s">
        <v>179</v>
      </c>
      <c r="E258" s="231" t="s">
        <v>848</v>
      </c>
      <c r="F258" s="232" t="s">
        <v>849</v>
      </c>
      <c r="G258" s="233" t="s">
        <v>200</v>
      </c>
      <c r="H258" s="234">
        <v>1.478</v>
      </c>
      <c r="I258" s="235"/>
      <c r="J258" s="236">
        <f>ROUND(I258*H258,2)</f>
        <v>0</v>
      </c>
      <c r="K258" s="232" t="s">
        <v>183</v>
      </c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0.0029399999999999999</v>
      </c>
      <c r="R258" s="239">
        <f>Q258*H258</f>
        <v>0.0043453199999999997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184</v>
      </c>
      <c r="AT258" s="241" t="s">
        <v>179</v>
      </c>
      <c r="AU258" s="241" t="s">
        <v>92</v>
      </c>
      <c r="AY258" s="18" t="s">
        <v>177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184</v>
      </c>
      <c r="BM258" s="241" t="s">
        <v>850</v>
      </c>
    </row>
    <row r="259" s="13" customFormat="1">
      <c r="A259" s="13"/>
      <c r="B259" s="243"/>
      <c r="C259" s="244"/>
      <c r="D259" s="245" t="s">
        <v>186</v>
      </c>
      <c r="E259" s="246" t="s">
        <v>1</v>
      </c>
      <c r="F259" s="247" t="s">
        <v>851</v>
      </c>
      <c r="G259" s="244"/>
      <c r="H259" s="246" t="s">
        <v>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186</v>
      </c>
      <c r="AU259" s="253" t="s">
        <v>92</v>
      </c>
      <c r="AV259" s="13" t="s">
        <v>90</v>
      </c>
      <c r="AW259" s="13" t="s">
        <v>36</v>
      </c>
      <c r="AX259" s="13" t="s">
        <v>83</v>
      </c>
      <c r="AY259" s="253" t="s">
        <v>177</v>
      </c>
    </row>
    <row r="260" s="13" customFormat="1">
      <c r="A260" s="13"/>
      <c r="B260" s="243"/>
      <c r="C260" s="244"/>
      <c r="D260" s="245" t="s">
        <v>186</v>
      </c>
      <c r="E260" s="246" t="s">
        <v>1</v>
      </c>
      <c r="F260" s="247" t="s">
        <v>741</v>
      </c>
      <c r="G260" s="244"/>
      <c r="H260" s="246" t="s">
        <v>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186</v>
      </c>
      <c r="AU260" s="253" t="s">
        <v>92</v>
      </c>
      <c r="AV260" s="13" t="s">
        <v>90</v>
      </c>
      <c r="AW260" s="13" t="s">
        <v>36</v>
      </c>
      <c r="AX260" s="13" t="s">
        <v>83</v>
      </c>
      <c r="AY260" s="253" t="s">
        <v>177</v>
      </c>
    </row>
    <row r="261" s="14" customFormat="1">
      <c r="A261" s="14"/>
      <c r="B261" s="254"/>
      <c r="C261" s="255"/>
      <c r="D261" s="245" t="s">
        <v>186</v>
      </c>
      <c r="E261" s="256" t="s">
        <v>1</v>
      </c>
      <c r="F261" s="257" t="s">
        <v>852</v>
      </c>
      <c r="G261" s="255"/>
      <c r="H261" s="258">
        <v>1.478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186</v>
      </c>
      <c r="AU261" s="264" t="s">
        <v>92</v>
      </c>
      <c r="AV261" s="14" t="s">
        <v>92</v>
      </c>
      <c r="AW261" s="14" t="s">
        <v>36</v>
      </c>
      <c r="AX261" s="14" t="s">
        <v>83</v>
      </c>
      <c r="AY261" s="264" t="s">
        <v>177</v>
      </c>
    </row>
    <row r="262" s="15" customFormat="1">
      <c r="A262" s="15"/>
      <c r="B262" s="265"/>
      <c r="C262" s="266"/>
      <c r="D262" s="245" t="s">
        <v>186</v>
      </c>
      <c r="E262" s="267" t="s">
        <v>1</v>
      </c>
      <c r="F262" s="268" t="s">
        <v>190</v>
      </c>
      <c r="G262" s="266"/>
      <c r="H262" s="269">
        <v>1.478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5" t="s">
        <v>186</v>
      </c>
      <c r="AU262" s="275" t="s">
        <v>92</v>
      </c>
      <c r="AV262" s="15" t="s">
        <v>184</v>
      </c>
      <c r="AW262" s="15" t="s">
        <v>36</v>
      </c>
      <c r="AX262" s="15" t="s">
        <v>90</v>
      </c>
      <c r="AY262" s="275" t="s">
        <v>177</v>
      </c>
    </row>
    <row r="263" s="2" customFormat="1" ht="16.5" customHeight="1">
      <c r="A263" s="39"/>
      <c r="B263" s="40"/>
      <c r="C263" s="230" t="s">
        <v>342</v>
      </c>
      <c r="D263" s="230" t="s">
        <v>179</v>
      </c>
      <c r="E263" s="231" t="s">
        <v>853</v>
      </c>
      <c r="F263" s="232" t="s">
        <v>854</v>
      </c>
      <c r="G263" s="233" t="s">
        <v>200</v>
      </c>
      <c r="H263" s="234">
        <v>1.478</v>
      </c>
      <c r="I263" s="235"/>
      <c r="J263" s="236">
        <f>ROUND(I263*H263,2)</f>
        <v>0</v>
      </c>
      <c r="K263" s="232" t="s">
        <v>183</v>
      </c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184</v>
      </c>
      <c r="AT263" s="241" t="s">
        <v>179</v>
      </c>
      <c r="AU263" s="241" t="s">
        <v>92</v>
      </c>
      <c r="AY263" s="18" t="s">
        <v>177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184</v>
      </c>
      <c r="BM263" s="241" t="s">
        <v>855</v>
      </c>
    </row>
    <row r="264" s="2" customFormat="1" ht="24.15" customHeight="1">
      <c r="A264" s="39"/>
      <c r="B264" s="40"/>
      <c r="C264" s="230" t="s">
        <v>348</v>
      </c>
      <c r="D264" s="230" t="s">
        <v>179</v>
      </c>
      <c r="E264" s="231" t="s">
        <v>856</v>
      </c>
      <c r="F264" s="232" t="s">
        <v>857</v>
      </c>
      <c r="G264" s="233" t="s">
        <v>509</v>
      </c>
      <c r="H264" s="234">
        <v>0.153</v>
      </c>
      <c r="I264" s="235"/>
      <c r="J264" s="236">
        <f>ROUND(I264*H264,2)</f>
        <v>0</v>
      </c>
      <c r="K264" s="232" t="s">
        <v>183</v>
      </c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1.0606199999999999</v>
      </c>
      <c r="R264" s="239">
        <f>Q264*H264</f>
        <v>0.16227485999999999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184</v>
      </c>
      <c r="AT264" s="241" t="s">
        <v>179</v>
      </c>
      <c r="AU264" s="241" t="s">
        <v>92</v>
      </c>
      <c r="AY264" s="18" t="s">
        <v>177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184</v>
      </c>
      <c r="BM264" s="241" t="s">
        <v>858</v>
      </c>
    </row>
    <row r="265" s="13" customFormat="1">
      <c r="A265" s="13"/>
      <c r="B265" s="243"/>
      <c r="C265" s="244"/>
      <c r="D265" s="245" t="s">
        <v>186</v>
      </c>
      <c r="E265" s="246" t="s">
        <v>1</v>
      </c>
      <c r="F265" s="247" t="s">
        <v>859</v>
      </c>
      <c r="G265" s="244"/>
      <c r="H265" s="246" t="s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186</v>
      </c>
      <c r="AU265" s="253" t="s">
        <v>92</v>
      </c>
      <c r="AV265" s="13" t="s">
        <v>90</v>
      </c>
      <c r="AW265" s="13" t="s">
        <v>36</v>
      </c>
      <c r="AX265" s="13" t="s">
        <v>83</v>
      </c>
      <c r="AY265" s="253" t="s">
        <v>177</v>
      </c>
    </row>
    <row r="266" s="14" customFormat="1">
      <c r="A266" s="14"/>
      <c r="B266" s="254"/>
      <c r="C266" s="255"/>
      <c r="D266" s="245" t="s">
        <v>186</v>
      </c>
      <c r="E266" s="256" t="s">
        <v>1</v>
      </c>
      <c r="F266" s="257" t="s">
        <v>860</v>
      </c>
      <c r="G266" s="255"/>
      <c r="H266" s="258">
        <v>0.153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186</v>
      </c>
      <c r="AU266" s="264" t="s">
        <v>92</v>
      </c>
      <c r="AV266" s="14" t="s">
        <v>92</v>
      </c>
      <c r="AW266" s="14" t="s">
        <v>36</v>
      </c>
      <c r="AX266" s="14" t="s">
        <v>83</v>
      </c>
      <c r="AY266" s="264" t="s">
        <v>177</v>
      </c>
    </row>
    <row r="267" s="15" customFormat="1">
      <c r="A267" s="15"/>
      <c r="B267" s="265"/>
      <c r="C267" s="266"/>
      <c r="D267" s="245" t="s">
        <v>186</v>
      </c>
      <c r="E267" s="267" t="s">
        <v>1</v>
      </c>
      <c r="F267" s="268" t="s">
        <v>190</v>
      </c>
      <c r="G267" s="266"/>
      <c r="H267" s="269">
        <v>0.153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186</v>
      </c>
      <c r="AU267" s="275" t="s">
        <v>92</v>
      </c>
      <c r="AV267" s="15" t="s">
        <v>184</v>
      </c>
      <c r="AW267" s="15" t="s">
        <v>36</v>
      </c>
      <c r="AX267" s="15" t="s">
        <v>90</v>
      </c>
      <c r="AY267" s="275" t="s">
        <v>177</v>
      </c>
    </row>
    <row r="268" s="2" customFormat="1" ht="16.5" customHeight="1">
      <c r="A268" s="39"/>
      <c r="B268" s="40"/>
      <c r="C268" s="230" t="s">
        <v>361</v>
      </c>
      <c r="D268" s="230" t="s">
        <v>179</v>
      </c>
      <c r="E268" s="231" t="s">
        <v>861</v>
      </c>
      <c r="F268" s="232" t="s">
        <v>862</v>
      </c>
      <c r="G268" s="233" t="s">
        <v>182</v>
      </c>
      <c r="H268" s="234">
        <v>1.065</v>
      </c>
      <c r="I268" s="235"/>
      <c r="J268" s="236">
        <f>ROUND(I268*H268,2)</f>
        <v>0</v>
      </c>
      <c r="K268" s="232" t="s">
        <v>183</v>
      </c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2.3010199999999998</v>
      </c>
      <c r="R268" s="239">
        <f>Q268*H268</f>
        <v>2.4505862999999999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184</v>
      </c>
      <c r="AT268" s="241" t="s">
        <v>179</v>
      </c>
      <c r="AU268" s="241" t="s">
        <v>92</v>
      </c>
      <c r="AY268" s="18" t="s">
        <v>177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184</v>
      </c>
      <c r="BM268" s="241" t="s">
        <v>863</v>
      </c>
    </row>
    <row r="269" s="13" customFormat="1">
      <c r="A269" s="13"/>
      <c r="B269" s="243"/>
      <c r="C269" s="244"/>
      <c r="D269" s="245" t="s">
        <v>186</v>
      </c>
      <c r="E269" s="246" t="s">
        <v>1</v>
      </c>
      <c r="F269" s="247" t="s">
        <v>864</v>
      </c>
      <c r="G269" s="244"/>
      <c r="H269" s="246" t="s">
        <v>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186</v>
      </c>
      <c r="AU269" s="253" t="s">
        <v>92</v>
      </c>
      <c r="AV269" s="13" t="s">
        <v>90</v>
      </c>
      <c r="AW269" s="13" t="s">
        <v>36</v>
      </c>
      <c r="AX269" s="13" t="s">
        <v>83</v>
      </c>
      <c r="AY269" s="253" t="s">
        <v>177</v>
      </c>
    </row>
    <row r="270" s="14" customFormat="1">
      <c r="A270" s="14"/>
      <c r="B270" s="254"/>
      <c r="C270" s="255"/>
      <c r="D270" s="245" t="s">
        <v>186</v>
      </c>
      <c r="E270" s="256" t="s">
        <v>1</v>
      </c>
      <c r="F270" s="257" t="s">
        <v>865</v>
      </c>
      <c r="G270" s="255"/>
      <c r="H270" s="258">
        <v>1.065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4" t="s">
        <v>186</v>
      </c>
      <c r="AU270" s="264" t="s">
        <v>92</v>
      </c>
      <c r="AV270" s="14" t="s">
        <v>92</v>
      </c>
      <c r="AW270" s="14" t="s">
        <v>36</v>
      </c>
      <c r="AX270" s="14" t="s">
        <v>83</v>
      </c>
      <c r="AY270" s="264" t="s">
        <v>177</v>
      </c>
    </row>
    <row r="271" s="15" customFormat="1">
      <c r="A271" s="15"/>
      <c r="B271" s="265"/>
      <c r="C271" s="266"/>
      <c r="D271" s="245" t="s">
        <v>186</v>
      </c>
      <c r="E271" s="267" t="s">
        <v>1</v>
      </c>
      <c r="F271" s="268" t="s">
        <v>190</v>
      </c>
      <c r="G271" s="266"/>
      <c r="H271" s="269">
        <v>1.065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5" t="s">
        <v>186</v>
      </c>
      <c r="AU271" s="275" t="s">
        <v>92</v>
      </c>
      <c r="AV271" s="15" t="s">
        <v>184</v>
      </c>
      <c r="AW271" s="15" t="s">
        <v>36</v>
      </c>
      <c r="AX271" s="15" t="s">
        <v>90</v>
      </c>
      <c r="AY271" s="275" t="s">
        <v>177</v>
      </c>
    </row>
    <row r="272" s="2" customFormat="1" ht="24.15" customHeight="1">
      <c r="A272" s="39"/>
      <c r="B272" s="40"/>
      <c r="C272" s="230" t="s">
        <v>369</v>
      </c>
      <c r="D272" s="230" t="s">
        <v>179</v>
      </c>
      <c r="E272" s="231" t="s">
        <v>866</v>
      </c>
      <c r="F272" s="232" t="s">
        <v>867</v>
      </c>
      <c r="G272" s="233" t="s">
        <v>398</v>
      </c>
      <c r="H272" s="234">
        <v>17.75</v>
      </c>
      <c r="I272" s="235"/>
      <c r="J272" s="236">
        <f>ROUND(I272*H272,2)</f>
        <v>0</v>
      </c>
      <c r="K272" s="232" t="s">
        <v>183</v>
      </c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0.00072999999999999996</v>
      </c>
      <c r="R272" s="239">
        <f>Q272*H272</f>
        <v>0.012957499999999999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184</v>
      </c>
      <c r="AT272" s="241" t="s">
        <v>179</v>
      </c>
      <c r="AU272" s="241" t="s">
        <v>92</v>
      </c>
      <c r="AY272" s="18" t="s">
        <v>177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184</v>
      </c>
      <c r="BM272" s="241" t="s">
        <v>868</v>
      </c>
    </row>
    <row r="273" s="13" customFormat="1">
      <c r="A273" s="13"/>
      <c r="B273" s="243"/>
      <c r="C273" s="244"/>
      <c r="D273" s="245" t="s">
        <v>186</v>
      </c>
      <c r="E273" s="246" t="s">
        <v>1</v>
      </c>
      <c r="F273" s="247" t="s">
        <v>869</v>
      </c>
      <c r="G273" s="244"/>
      <c r="H273" s="246" t="s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186</v>
      </c>
      <c r="AU273" s="253" t="s">
        <v>92</v>
      </c>
      <c r="AV273" s="13" t="s">
        <v>90</v>
      </c>
      <c r="AW273" s="13" t="s">
        <v>36</v>
      </c>
      <c r="AX273" s="13" t="s">
        <v>83</v>
      </c>
      <c r="AY273" s="253" t="s">
        <v>177</v>
      </c>
    </row>
    <row r="274" s="14" customFormat="1">
      <c r="A274" s="14"/>
      <c r="B274" s="254"/>
      <c r="C274" s="255"/>
      <c r="D274" s="245" t="s">
        <v>186</v>
      </c>
      <c r="E274" s="256" t="s">
        <v>1</v>
      </c>
      <c r="F274" s="257" t="s">
        <v>870</v>
      </c>
      <c r="G274" s="255"/>
      <c r="H274" s="258">
        <v>17.75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186</v>
      </c>
      <c r="AU274" s="264" t="s">
        <v>92</v>
      </c>
      <c r="AV274" s="14" t="s">
        <v>92</v>
      </c>
      <c r="AW274" s="14" t="s">
        <v>36</v>
      </c>
      <c r="AX274" s="14" t="s">
        <v>83</v>
      </c>
      <c r="AY274" s="264" t="s">
        <v>177</v>
      </c>
    </row>
    <row r="275" s="15" customFormat="1">
      <c r="A275" s="15"/>
      <c r="B275" s="265"/>
      <c r="C275" s="266"/>
      <c r="D275" s="245" t="s">
        <v>186</v>
      </c>
      <c r="E275" s="267" t="s">
        <v>705</v>
      </c>
      <c r="F275" s="268" t="s">
        <v>190</v>
      </c>
      <c r="G275" s="266"/>
      <c r="H275" s="269">
        <v>17.75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186</v>
      </c>
      <c r="AU275" s="275" t="s">
        <v>92</v>
      </c>
      <c r="AV275" s="15" t="s">
        <v>184</v>
      </c>
      <c r="AW275" s="15" t="s">
        <v>36</v>
      </c>
      <c r="AX275" s="15" t="s">
        <v>90</v>
      </c>
      <c r="AY275" s="275" t="s">
        <v>177</v>
      </c>
    </row>
    <row r="276" s="2" customFormat="1" ht="44.25" customHeight="1">
      <c r="A276" s="39"/>
      <c r="B276" s="40"/>
      <c r="C276" s="230" t="s">
        <v>375</v>
      </c>
      <c r="D276" s="230" t="s">
        <v>179</v>
      </c>
      <c r="E276" s="231" t="s">
        <v>871</v>
      </c>
      <c r="F276" s="232" t="s">
        <v>872</v>
      </c>
      <c r="G276" s="233" t="s">
        <v>182</v>
      </c>
      <c r="H276" s="234">
        <v>2.1299999999999999</v>
      </c>
      <c r="I276" s="235"/>
      <c r="J276" s="236">
        <f>ROUND(I276*H276,2)</f>
        <v>0</v>
      </c>
      <c r="K276" s="232" t="s">
        <v>183</v>
      </c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184</v>
      </c>
      <c r="AT276" s="241" t="s">
        <v>179</v>
      </c>
      <c r="AU276" s="241" t="s">
        <v>92</v>
      </c>
      <c r="AY276" s="18" t="s">
        <v>177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184</v>
      </c>
      <c r="BM276" s="241" t="s">
        <v>873</v>
      </c>
    </row>
    <row r="277" s="13" customFormat="1">
      <c r="A277" s="13"/>
      <c r="B277" s="243"/>
      <c r="C277" s="244"/>
      <c r="D277" s="245" t="s">
        <v>186</v>
      </c>
      <c r="E277" s="246" t="s">
        <v>1</v>
      </c>
      <c r="F277" s="247" t="s">
        <v>874</v>
      </c>
      <c r="G277" s="244"/>
      <c r="H277" s="246" t="s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186</v>
      </c>
      <c r="AU277" s="253" t="s">
        <v>92</v>
      </c>
      <c r="AV277" s="13" t="s">
        <v>90</v>
      </c>
      <c r="AW277" s="13" t="s">
        <v>36</v>
      </c>
      <c r="AX277" s="13" t="s">
        <v>83</v>
      </c>
      <c r="AY277" s="253" t="s">
        <v>177</v>
      </c>
    </row>
    <row r="278" s="14" customFormat="1">
      <c r="A278" s="14"/>
      <c r="B278" s="254"/>
      <c r="C278" s="255"/>
      <c r="D278" s="245" t="s">
        <v>186</v>
      </c>
      <c r="E278" s="256" t="s">
        <v>1</v>
      </c>
      <c r="F278" s="257" t="s">
        <v>875</v>
      </c>
      <c r="G278" s="255"/>
      <c r="H278" s="258">
        <v>2.1299999999999999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186</v>
      </c>
      <c r="AU278" s="264" t="s">
        <v>92</v>
      </c>
      <c r="AV278" s="14" t="s">
        <v>92</v>
      </c>
      <c r="AW278" s="14" t="s">
        <v>36</v>
      </c>
      <c r="AX278" s="14" t="s">
        <v>83</v>
      </c>
      <c r="AY278" s="264" t="s">
        <v>177</v>
      </c>
    </row>
    <row r="279" s="15" customFormat="1">
      <c r="A279" s="15"/>
      <c r="B279" s="265"/>
      <c r="C279" s="266"/>
      <c r="D279" s="245" t="s">
        <v>186</v>
      </c>
      <c r="E279" s="267" t="s">
        <v>1</v>
      </c>
      <c r="F279" s="268" t="s">
        <v>190</v>
      </c>
      <c r="G279" s="266"/>
      <c r="H279" s="269">
        <v>2.1299999999999999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186</v>
      </c>
      <c r="AU279" s="275" t="s">
        <v>92</v>
      </c>
      <c r="AV279" s="15" t="s">
        <v>184</v>
      </c>
      <c r="AW279" s="15" t="s">
        <v>36</v>
      </c>
      <c r="AX279" s="15" t="s">
        <v>90</v>
      </c>
      <c r="AY279" s="275" t="s">
        <v>177</v>
      </c>
    </row>
    <row r="280" s="2" customFormat="1" ht="37.8" customHeight="1">
      <c r="A280" s="39"/>
      <c r="B280" s="40"/>
      <c r="C280" s="230" t="s">
        <v>382</v>
      </c>
      <c r="D280" s="230" t="s">
        <v>179</v>
      </c>
      <c r="E280" s="231" t="s">
        <v>876</v>
      </c>
      <c r="F280" s="232" t="s">
        <v>877</v>
      </c>
      <c r="G280" s="233" t="s">
        <v>200</v>
      </c>
      <c r="H280" s="234">
        <v>24.850000000000001</v>
      </c>
      <c r="I280" s="235"/>
      <c r="J280" s="236">
        <f>ROUND(I280*H280,2)</f>
        <v>0</v>
      </c>
      <c r="K280" s="232" t="s">
        <v>183</v>
      </c>
      <c r="L280" s="45"/>
      <c r="M280" s="237" t="s">
        <v>1</v>
      </c>
      <c r="N280" s="238" t="s">
        <v>48</v>
      </c>
      <c r="O280" s="92"/>
      <c r="P280" s="239">
        <f>O280*H280</f>
        <v>0</v>
      </c>
      <c r="Q280" s="239">
        <v>0.00017000000000000001</v>
      </c>
      <c r="R280" s="239">
        <f>Q280*H280</f>
        <v>0.0042245000000000008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184</v>
      </c>
      <c r="AT280" s="241" t="s">
        <v>179</v>
      </c>
      <c r="AU280" s="241" t="s">
        <v>92</v>
      </c>
      <c r="AY280" s="18" t="s">
        <v>177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90</v>
      </c>
      <c r="BK280" s="242">
        <f>ROUND(I280*H280,2)</f>
        <v>0</v>
      </c>
      <c r="BL280" s="18" t="s">
        <v>184</v>
      </c>
      <c r="BM280" s="241" t="s">
        <v>878</v>
      </c>
    </row>
    <row r="281" s="13" customFormat="1">
      <c r="A281" s="13"/>
      <c r="B281" s="243"/>
      <c r="C281" s="244"/>
      <c r="D281" s="245" t="s">
        <v>186</v>
      </c>
      <c r="E281" s="246" t="s">
        <v>1</v>
      </c>
      <c r="F281" s="247" t="s">
        <v>879</v>
      </c>
      <c r="G281" s="244"/>
      <c r="H281" s="246" t="s">
        <v>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186</v>
      </c>
      <c r="AU281" s="253" t="s">
        <v>92</v>
      </c>
      <c r="AV281" s="13" t="s">
        <v>90</v>
      </c>
      <c r="AW281" s="13" t="s">
        <v>36</v>
      </c>
      <c r="AX281" s="13" t="s">
        <v>83</v>
      </c>
      <c r="AY281" s="253" t="s">
        <v>177</v>
      </c>
    </row>
    <row r="282" s="14" customFormat="1">
      <c r="A282" s="14"/>
      <c r="B282" s="254"/>
      <c r="C282" s="255"/>
      <c r="D282" s="245" t="s">
        <v>186</v>
      </c>
      <c r="E282" s="256" t="s">
        <v>1</v>
      </c>
      <c r="F282" s="257" t="s">
        <v>880</v>
      </c>
      <c r="G282" s="255"/>
      <c r="H282" s="258">
        <v>24.850000000000001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4" t="s">
        <v>186</v>
      </c>
      <c r="AU282" s="264" t="s">
        <v>92</v>
      </c>
      <c r="AV282" s="14" t="s">
        <v>92</v>
      </c>
      <c r="AW282" s="14" t="s">
        <v>36</v>
      </c>
      <c r="AX282" s="14" t="s">
        <v>83</v>
      </c>
      <c r="AY282" s="264" t="s">
        <v>177</v>
      </c>
    </row>
    <row r="283" s="15" customFormat="1">
      <c r="A283" s="15"/>
      <c r="B283" s="265"/>
      <c r="C283" s="266"/>
      <c r="D283" s="245" t="s">
        <v>186</v>
      </c>
      <c r="E283" s="267" t="s">
        <v>1</v>
      </c>
      <c r="F283" s="268" t="s">
        <v>190</v>
      </c>
      <c r="G283" s="266"/>
      <c r="H283" s="269">
        <v>24.850000000000001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5" t="s">
        <v>186</v>
      </c>
      <c r="AU283" s="275" t="s">
        <v>92</v>
      </c>
      <c r="AV283" s="15" t="s">
        <v>184</v>
      </c>
      <c r="AW283" s="15" t="s">
        <v>36</v>
      </c>
      <c r="AX283" s="15" t="s">
        <v>90</v>
      </c>
      <c r="AY283" s="275" t="s">
        <v>177</v>
      </c>
    </row>
    <row r="284" s="2" customFormat="1" ht="24.15" customHeight="1">
      <c r="A284" s="39"/>
      <c r="B284" s="40"/>
      <c r="C284" s="291" t="s">
        <v>389</v>
      </c>
      <c r="D284" s="291" t="s">
        <v>881</v>
      </c>
      <c r="E284" s="292" t="s">
        <v>882</v>
      </c>
      <c r="F284" s="293" t="s">
        <v>883</v>
      </c>
      <c r="G284" s="294" t="s">
        <v>200</v>
      </c>
      <c r="H284" s="295">
        <v>27.335000000000001</v>
      </c>
      <c r="I284" s="296"/>
      <c r="J284" s="297">
        <f>ROUND(I284*H284,2)</f>
        <v>0</v>
      </c>
      <c r="K284" s="293" t="s">
        <v>183</v>
      </c>
      <c r="L284" s="298"/>
      <c r="M284" s="299" t="s">
        <v>1</v>
      </c>
      <c r="N284" s="300" t="s">
        <v>48</v>
      </c>
      <c r="O284" s="92"/>
      <c r="P284" s="239">
        <f>O284*H284</f>
        <v>0</v>
      </c>
      <c r="Q284" s="239">
        <v>0.00029999999999999997</v>
      </c>
      <c r="R284" s="239">
        <f>Q284*H284</f>
        <v>0.0082004999999999995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236</v>
      </c>
      <c r="AT284" s="241" t="s">
        <v>881</v>
      </c>
      <c r="AU284" s="241" t="s">
        <v>92</v>
      </c>
      <c r="AY284" s="18" t="s">
        <v>177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184</v>
      </c>
      <c r="BM284" s="241" t="s">
        <v>884</v>
      </c>
    </row>
    <row r="285" s="14" customFormat="1">
      <c r="A285" s="14"/>
      <c r="B285" s="254"/>
      <c r="C285" s="255"/>
      <c r="D285" s="245" t="s">
        <v>186</v>
      </c>
      <c r="E285" s="255"/>
      <c r="F285" s="257" t="s">
        <v>885</v>
      </c>
      <c r="G285" s="255"/>
      <c r="H285" s="258">
        <v>27.335000000000001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186</v>
      </c>
      <c r="AU285" s="264" t="s">
        <v>92</v>
      </c>
      <c r="AV285" s="14" t="s">
        <v>92</v>
      </c>
      <c r="AW285" s="14" t="s">
        <v>4</v>
      </c>
      <c r="AX285" s="14" t="s">
        <v>90</v>
      </c>
      <c r="AY285" s="264" t="s">
        <v>177</v>
      </c>
    </row>
    <row r="286" s="2" customFormat="1" ht="16.5" customHeight="1">
      <c r="A286" s="39"/>
      <c r="B286" s="40"/>
      <c r="C286" s="230" t="s">
        <v>395</v>
      </c>
      <c r="D286" s="230" t="s">
        <v>179</v>
      </c>
      <c r="E286" s="231" t="s">
        <v>886</v>
      </c>
      <c r="F286" s="232" t="s">
        <v>887</v>
      </c>
      <c r="G286" s="233" t="s">
        <v>888</v>
      </c>
      <c r="H286" s="234">
        <v>2</v>
      </c>
      <c r="I286" s="235"/>
      <c r="J286" s="236">
        <f>ROUND(I286*H286,2)</f>
        <v>0</v>
      </c>
      <c r="K286" s="232" t="s">
        <v>1</v>
      </c>
      <c r="L286" s="45"/>
      <c r="M286" s="237" t="s">
        <v>1</v>
      </c>
      <c r="N286" s="238" t="s">
        <v>48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184</v>
      </c>
      <c r="AT286" s="241" t="s">
        <v>179</v>
      </c>
      <c r="AU286" s="241" t="s">
        <v>92</v>
      </c>
      <c r="AY286" s="18" t="s">
        <v>177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90</v>
      </c>
      <c r="BK286" s="242">
        <f>ROUND(I286*H286,2)</f>
        <v>0</v>
      </c>
      <c r="BL286" s="18" t="s">
        <v>184</v>
      </c>
      <c r="BM286" s="241" t="s">
        <v>889</v>
      </c>
    </row>
    <row r="287" s="2" customFormat="1" ht="24.15" customHeight="1">
      <c r="A287" s="39"/>
      <c r="B287" s="40"/>
      <c r="C287" s="230" t="s">
        <v>402</v>
      </c>
      <c r="D287" s="230" t="s">
        <v>179</v>
      </c>
      <c r="E287" s="231" t="s">
        <v>890</v>
      </c>
      <c r="F287" s="232" t="s">
        <v>891</v>
      </c>
      <c r="G287" s="233" t="s">
        <v>888</v>
      </c>
      <c r="H287" s="234">
        <v>1</v>
      </c>
      <c r="I287" s="235"/>
      <c r="J287" s="236">
        <f>ROUND(I287*H287,2)</f>
        <v>0</v>
      </c>
      <c r="K287" s="232" t="s">
        <v>1</v>
      </c>
      <c r="L287" s="45"/>
      <c r="M287" s="237" t="s">
        <v>1</v>
      </c>
      <c r="N287" s="238" t="s">
        <v>48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184</v>
      </c>
      <c r="AT287" s="241" t="s">
        <v>179</v>
      </c>
      <c r="AU287" s="241" t="s">
        <v>92</v>
      </c>
      <c r="AY287" s="18" t="s">
        <v>177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184</v>
      </c>
      <c r="BM287" s="241" t="s">
        <v>892</v>
      </c>
    </row>
    <row r="288" s="2" customFormat="1" ht="21.75" customHeight="1">
      <c r="A288" s="39"/>
      <c r="B288" s="40"/>
      <c r="C288" s="230" t="s">
        <v>408</v>
      </c>
      <c r="D288" s="230" t="s">
        <v>179</v>
      </c>
      <c r="E288" s="231" t="s">
        <v>893</v>
      </c>
      <c r="F288" s="232" t="s">
        <v>894</v>
      </c>
      <c r="G288" s="233" t="s">
        <v>888</v>
      </c>
      <c r="H288" s="234">
        <v>1</v>
      </c>
      <c r="I288" s="235"/>
      <c r="J288" s="236">
        <f>ROUND(I288*H288,2)</f>
        <v>0</v>
      </c>
      <c r="K288" s="232" t="s">
        <v>1</v>
      </c>
      <c r="L288" s="45"/>
      <c r="M288" s="237" t="s">
        <v>1</v>
      </c>
      <c r="N288" s="238" t="s">
        <v>48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184</v>
      </c>
      <c r="AT288" s="241" t="s">
        <v>179</v>
      </c>
      <c r="AU288" s="241" t="s">
        <v>92</v>
      </c>
      <c r="AY288" s="18" t="s">
        <v>177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90</v>
      </c>
      <c r="BK288" s="242">
        <f>ROUND(I288*H288,2)</f>
        <v>0</v>
      </c>
      <c r="BL288" s="18" t="s">
        <v>184</v>
      </c>
      <c r="BM288" s="241" t="s">
        <v>895</v>
      </c>
    </row>
    <row r="289" s="12" customFormat="1" ht="22.8" customHeight="1">
      <c r="A289" s="12"/>
      <c r="B289" s="214"/>
      <c r="C289" s="215"/>
      <c r="D289" s="216" t="s">
        <v>82</v>
      </c>
      <c r="E289" s="228" t="s">
        <v>100</v>
      </c>
      <c r="F289" s="228" t="s">
        <v>896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SUM(P290:P511)</f>
        <v>0</v>
      </c>
      <c r="Q289" s="222"/>
      <c r="R289" s="223">
        <f>SUM(R290:R511)</f>
        <v>36.863118060000005</v>
      </c>
      <c r="S289" s="222"/>
      <c r="T289" s="224">
        <f>SUM(T290:T511)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90</v>
      </c>
      <c r="AT289" s="226" t="s">
        <v>82</v>
      </c>
      <c r="AU289" s="226" t="s">
        <v>90</v>
      </c>
      <c r="AY289" s="225" t="s">
        <v>177</v>
      </c>
      <c r="BK289" s="227">
        <f>SUM(BK290:BK511)</f>
        <v>0</v>
      </c>
    </row>
    <row r="290" s="2" customFormat="1" ht="37.8" customHeight="1">
      <c r="A290" s="39"/>
      <c r="B290" s="40"/>
      <c r="C290" s="230" t="s">
        <v>413</v>
      </c>
      <c r="D290" s="230" t="s">
        <v>179</v>
      </c>
      <c r="E290" s="231" t="s">
        <v>897</v>
      </c>
      <c r="F290" s="232" t="s">
        <v>898</v>
      </c>
      <c r="G290" s="233" t="s">
        <v>298</v>
      </c>
      <c r="H290" s="234">
        <v>5</v>
      </c>
      <c r="I290" s="235"/>
      <c r="J290" s="236">
        <f>ROUND(I290*H290,2)</f>
        <v>0</v>
      </c>
      <c r="K290" s="232" t="s">
        <v>183</v>
      </c>
      <c r="L290" s="45"/>
      <c r="M290" s="237" t="s">
        <v>1</v>
      </c>
      <c r="N290" s="238" t="s">
        <v>48</v>
      </c>
      <c r="O290" s="92"/>
      <c r="P290" s="239">
        <f>O290*H290</f>
        <v>0</v>
      </c>
      <c r="Q290" s="239">
        <v>0.12021</v>
      </c>
      <c r="R290" s="239">
        <f>Q290*H290</f>
        <v>0.60104999999999997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184</v>
      </c>
      <c r="AT290" s="241" t="s">
        <v>179</v>
      </c>
      <c r="AU290" s="241" t="s">
        <v>92</v>
      </c>
      <c r="AY290" s="18" t="s">
        <v>177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90</v>
      </c>
      <c r="BK290" s="242">
        <f>ROUND(I290*H290,2)</f>
        <v>0</v>
      </c>
      <c r="BL290" s="18" t="s">
        <v>184</v>
      </c>
      <c r="BM290" s="241" t="s">
        <v>899</v>
      </c>
    </row>
    <row r="291" s="13" customFormat="1">
      <c r="A291" s="13"/>
      <c r="B291" s="243"/>
      <c r="C291" s="244"/>
      <c r="D291" s="245" t="s">
        <v>186</v>
      </c>
      <c r="E291" s="246" t="s">
        <v>1</v>
      </c>
      <c r="F291" s="247" t="s">
        <v>900</v>
      </c>
      <c r="G291" s="244"/>
      <c r="H291" s="246" t="s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186</v>
      </c>
      <c r="AU291" s="253" t="s">
        <v>92</v>
      </c>
      <c r="AV291" s="13" t="s">
        <v>90</v>
      </c>
      <c r="AW291" s="13" t="s">
        <v>36</v>
      </c>
      <c r="AX291" s="13" t="s">
        <v>83</v>
      </c>
      <c r="AY291" s="253" t="s">
        <v>177</v>
      </c>
    </row>
    <row r="292" s="13" customFormat="1">
      <c r="A292" s="13"/>
      <c r="B292" s="243"/>
      <c r="C292" s="244"/>
      <c r="D292" s="245" t="s">
        <v>186</v>
      </c>
      <c r="E292" s="246" t="s">
        <v>1</v>
      </c>
      <c r="F292" s="247" t="s">
        <v>203</v>
      </c>
      <c r="G292" s="244"/>
      <c r="H292" s="246" t="s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186</v>
      </c>
      <c r="AU292" s="253" t="s">
        <v>92</v>
      </c>
      <c r="AV292" s="13" t="s">
        <v>90</v>
      </c>
      <c r="AW292" s="13" t="s">
        <v>36</v>
      </c>
      <c r="AX292" s="13" t="s">
        <v>83</v>
      </c>
      <c r="AY292" s="253" t="s">
        <v>177</v>
      </c>
    </row>
    <row r="293" s="14" customFormat="1">
      <c r="A293" s="14"/>
      <c r="B293" s="254"/>
      <c r="C293" s="255"/>
      <c r="D293" s="245" t="s">
        <v>186</v>
      </c>
      <c r="E293" s="256" t="s">
        <v>1</v>
      </c>
      <c r="F293" s="257" t="s">
        <v>214</v>
      </c>
      <c r="G293" s="255"/>
      <c r="H293" s="258">
        <v>5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186</v>
      </c>
      <c r="AU293" s="264" t="s">
        <v>92</v>
      </c>
      <c r="AV293" s="14" t="s">
        <v>92</v>
      </c>
      <c r="AW293" s="14" t="s">
        <v>36</v>
      </c>
      <c r="AX293" s="14" t="s">
        <v>83</v>
      </c>
      <c r="AY293" s="264" t="s">
        <v>177</v>
      </c>
    </row>
    <row r="294" s="15" customFormat="1">
      <c r="A294" s="15"/>
      <c r="B294" s="265"/>
      <c r="C294" s="266"/>
      <c r="D294" s="245" t="s">
        <v>186</v>
      </c>
      <c r="E294" s="267" t="s">
        <v>1</v>
      </c>
      <c r="F294" s="268" t="s">
        <v>190</v>
      </c>
      <c r="G294" s="266"/>
      <c r="H294" s="269">
        <v>5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5" t="s">
        <v>186</v>
      </c>
      <c r="AU294" s="275" t="s">
        <v>92</v>
      </c>
      <c r="AV294" s="15" t="s">
        <v>184</v>
      </c>
      <c r="AW294" s="15" t="s">
        <v>36</v>
      </c>
      <c r="AX294" s="15" t="s">
        <v>90</v>
      </c>
      <c r="AY294" s="275" t="s">
        <v>177</v>
      </c>
    </row>
    <row r="295" s="2" customFormat="1" ht="37.8" customHeight="1">
      <c r="A295" s="39"/>
      <c r="B295" s="40"/>
      <c r="C295" s="230" t="s">
        <v>422</v>
      </c>
      <c r="D295" s="230" t="s">
        <v>179</v>
      </c>
      <c r="E295" s="231" t="s">
        <v>901</v>
      </c>
      <c r="F295" s="232" t="s">
        <v>902</v>
      </c>
      <c r="G295" s="233" t="s">
        <v>182</v>
      </c>
      <c r="H295" s="234">
        <v>1.133</v>
      </c>
      <c r="I295" s="235"/>
      <c r="J295" s="236">
        <f>ROUND(I295*H295,2)</f>
        <v>0</v>
      </c>
      <c r="K295" s="232" t="s">
        <v>183</v>
      </c>
      <c r="L295" s="45"/>
      <c r="M295" s="237" t="s">
        <v>1</v>
      </c>
      <c r="N295" s="238" t="s">
        <v>48</v>
      </c>
      <c r="O295" s="92"/>
      <c r="P295" s="239">
        <f>O295*H295</f>
        <v>0</v>
      </c>
      <c r="Q295" s="239">
        <v>1.8775</v>
      </c>
      <c r="R295" s="239">
        <f>Q295*H295</f>
        <v>2.1272074999999999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184</v>
      </c>
      <c r="AT295" s="241" t="s">
        <v>179</v>
      </c>
      <c r="AU295" s="241" t="s">
        <v>92</v>
      </c>
      <c r="AY295" s="18" t="s">
        <v>177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90</v>
      </c>
      <c r="BK295" s="242">
        <f>ROUND(I295*H295,2)</f>
        <v>0</v>
      </c>
      <c r="BL295" s="18" t="s">
        <v>184</v>
      </c>
      <c r="BM295" s="241" t="s">
        <v>903</v>
      </c>
    </row>
    <row r="296" s="13" customFormat="1">
      <c r="A296" s="13"/>
      <c r="B296" s="243"/>
      <c r="C296" s="244"/>
      <c r="D296" s="245" t="s">
        <v>186</v>
      </c>
      <c r="E296" s="246" t="s">
        <v>1</v>
      </c>
      <c r="F296" s="247" t="s">
        <v>904</v>
      </c>
      <c r="G296" s="244"/>
      <c r="H296" s="246" t="s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186</v>
      </c>
      <c r="AU296" s="253" t="s">
        <v>92</v>
      </c>
      <c r="AV296" s="13" t="s">
        <v>90</v>
      </c>
      <c r="AW296" s="13" t="s">
        <v>36</v>
      </c>
      <c r="AX296" s="13" t="s">
        <v>83</v>
      </c>
      <c r="AY296" s="253" t="s">
        <v>177</v>
      </c>
    </row>
    <row r="297" s="13" customFormat="1">
      <c r="A297" s="13"/>
      <c r="B297" s="243"/>
      <c r="C297" s="244"/>
      <c r="D297" s="245" t="s">
        <v>186</v>
      </c>
      <c r="E297" s="246" t="s">
        <v>1</v>
      </c>
      <c r="F297" s="247" t="s">
        <v>203</v>
      </c>
      <c r="G297" s="244"/>
      <c r="H297" s="246" t="s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186</v>
      </c>
      <c r="AU297" s="253" t="s">
        <v>92</v>
      </c>
      <c r="AV297" s="13" t="s">
        <v>90</v>
      </c>
      <c r="AW297" s="13" t="s">
        <v>36</v>
      </c>
      <c r="AX297" s="13" t="s">
        <v>83</v>
      </c>
      <c r="AY297" s="253" t="s">
        <v>177</v>
      </c>
    </row>
    <row r="298" s="14" customFormat="1">
      <c r="A298" s="14"/>
      <c r="B298" s="254"/>
      <c r="C298" s="255"/>
      <c r="D298" s="245" t="s">
        <v>186</v>
      </c>
      <c r="E298" s="256" t="s">
        <v>1</v>
      </c>
      <c r="F298" s="257" t="s">
        <v>905</v>
      </c>
      <c r="G298" s="255"/>
      <c r="H298" s="258">
        <v>0.28799999999999998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186</v>
      </c>
      <c r="AU298" s="264" t="s">
        <v>92</v>
      </c>
      <c r="AV298" s="14" t="s">
        <v>92</v>
      </c>
      <c r="AW298" s="14" t="s">
        <v>36</v>
      </c>
      <c r="AX298" s="14" t="s">
        <v>83</v>
      </c>
      <c r="AY298" s="264" t="s">
        <v>177</v>
      </c>
    </row>
    <row r="299" s="14" customFormat="1">
      <c r="A299" s="14"/>
      <c r="B299" s="254"/>
      <c r="C299" s="255"/>
      <c r="D299" s="245" t="s">
        <v>186</v>
      </c>
      <c r="E299" s="256" t="s">
        <v>1</v>
      </c>
      <c r="F299" s="257" t="s">
        <v>906</v>
      </c>
      <c r="G299" s="255"/>
      <c r="H299" s="258">
        <v>0.028000000000000001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186</v>
      </c>
      <c r="AU299" s="264" t="s">
        <v>92</v>
      </c>
      <c r="AV299" s="14" t="s">
        <v>92</v>
      </c>
      <c r="AW299" s="14" t="s">
        <v>36</v>
      </c>
      <c r="AX299" s="14" t="s">
        <v>83</v>
      </c>
      <c r="AY299" s="264" t="s">
        <v>177</v>
      </c>
    </row>
    <row r="300" s="13" customFormat="1">
      <c r="A300" s="13"/>
      <c r="B300" s="243"/>
      <c r="C300" s="244"/>
      <c r="D300" s="245" t="s">
        <v>186</v>
      </c>
      <c r="E300" s="246" t="s">
        <v>1</v>
      </c>
      <c r="F300" s="247" t="s">
        <v>205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186</v>
      </c>
      <c r="AU300" s="253" t="s">
        <v>92</v>
      </c>
      <c r="AV300" s="13" t="s">
        <v>90</v>
      </c>
      <c r="AW300" s="13" t="s">
        <v>36</v>
      </c>
      <c r="AX300" s="13" t="s">
        <v>83</v>
      </c>
      <c r="AY300" s="253" t="s">
        <v>177</v>
      </c>
    </row>
    <row r="301" s="14" customFormat="1">
      <c r="A301" s="14"/>
      <c r="B301" s="254"/>
      <c r="C301" s="255"/>
      <c r="D301" s="245" t="s">
        <v>186</v>
      </c>
      <c r="E301" s="256" t="s">
        <v>1</v>
      </c>
      <c r="F301" s="257" t="s">
        <v>907</v>
      </c>
      <c r="G301" s="255"/>
      <c r="H301" s="258">
        <v>0.497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186</v>
      </c>
      <c r="AU301" s="264" t="s">
        <v>92</v>
      </c>
      <c r="AV301" s="14" t="s">
        <v>92</v>
      </c>
      <c r="AW301" s="14" t="s">
        <v>36</v>
      </c>
      <c r="AX301" s="14" t="s">
        <v>83</v>
      </c>
      <c r="AY301" s="264" t="s">
        <v>177</v>
      </c>
    </row>
    <row r="302" s="14" customFormat="1">
      <c r="A302" s="14"/>
      <c r="B302" s="254"/>
      <c r="C302" s="255"/>
      <c r="D302" s="245" t="s">
        <v>186</v>
      </c>
      <c r="E302" s="256" t="s">
        <v>1</v>
      </c>
      <c r="F302" s="257" t="s">
        <v>908</v>
      </c>
      <c r="G302" s="255"/>
      <c r="H302" s="258">
        <v>-0.39900000000000002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186</v>
      </c>
      <c r="AU302" s="264" t="s">
        <v>92</v>
      </c>
      <c r="AV302" s="14" t="s">
        <v>92</v>
      </c>
      <c r="AW302" s="14" t="s">
        <v>36</v>
      </c>
      <c r="AX302" s="14" t="s">
        <v>83</v>
      </c>
      <c r="AY302" s="264" t="s">
        <v>177</v>
      </c>
    </row>
    <row r="303" s="14" customFormat="1">
      <c r="A303" s="14"/>
      <c r="B303" s="254"/>
      <c r="C303" s="255"/>
      <c r="D303" s="245" t="s">
        <v>186</v>
      </c>
      <c r="E303" s="256" t="s">
        <v>1</v>
      </c>
      <c r="F303" s="257" t="s">
        <v>909</v>
      </c>
      <c r="G303" s="255"/>
      <c r="H303" s="258">
        <v>0.77200000000000002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186</v>
      </c>
      <c r="AU303" s="264" t="s">
        <v>92</v>
      </c>
      <c r="AV303" s="14" t="s">
        <v>92</v>
      </c>
      <c r="AW303" s="14" t="s">
        <v>36</v>
      </c>
      <c r="AX303" s="14" t="s">
        <v>83</v>
      </c>
      <c r="AY303" s="264" t="s">
        <v>177</v>
      </c>
    </row>
    <row r="304" s="14" customFormat="1">
      <c r="A304" s="14"/>
      <c r="B304" s="254"/>
      <c r="C304" s="255"/>
      <c r="D304" s="245" t="s">
        <v>186</v>
      </c>
      <c r="E304" s="256" t="s">
        <v>1</v>
      </c>
      <c r="F304" s="257" t="s">
        <v>910</v>
      </c>
      <c r="G304" s="255"/>
      <c r="H304" s="258">
        <v>-0.65500000000000003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186</v>
      </c>
      <c r="AU304" s="264" t="s">
        <v>92</v>
      </c>
      <c r="AV304" s="14" t="s">
        <v>92</v>
      </c>
      <c r="AW304" s="14" t="s">
        <v>36</v>
      </c>
      <c r="AX304" s="14" t="s">
        <v>83</v>
      </c>
      <c r="AY304" s="264" t="s">
        <v>177</v>
      </c>
    </row>
    <row r="305" s="14" customFormat="1">
      <c r="A305" s="14"/>
      <c r="B305" s="254"/>
      <c r="C305" s="255"/>
      <c r="D305" s="245" t="s">
        <v>186</v>
      </c>
      <c r="E305" s="256" t="s">
        <v>1</v>
      </c>
      <c r="F305" s="257" t="s">
        <v>911</v>
      </c>
      <c r="G305" s="255"/>
      <c r="H305" s="258">
        <v>0.27600000000000002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186</v>
      </c>
      <c r="AU305" s="264" t="s">
        <v>92</v>
      </c>
      <c r="AV305" s="14" t="s">
        <v>92</v>
      </c>
      <c r="AW305" s="14" t="s">
        <v>36</v>
      </c>
      <c r="AX305" s="14" t="s">
        <v>83</v>
      </c>
      <c r="AY305" s="264" t="s">
        <v>177</v>
      </c>
    </row>
    <row r="306" s="14" customFormat="1">
      <c r="A306" s="14"/>
      <c r="B306" s="254"/>
      <c r="C306" s="255"/>
      <c r="D306" s="245" t="s">
        <v>186</v>
      </c>
      <c r="E306" s="256" t="s">
        <v>1</v>
      </c>
      <c r="F306" s="257" t="s">
        <v>912</v>
      </c>
      <c r="G306" s="255"/>
      <c r="H306" s="258">
        <v>0.17000000000000001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186</v>
      </c>
      <c r="AU306" s="264" t="s">
        <v>92</v>
      </c>
      <c r="AV306" s="14" t="s">
        <v>92</v>
      </c>
      <c r="AW306" s="14" t="s">
        <v>36</v>
      </c>
      <c r="AX306" s="14" t="s">
        <v>83</v>
      </c>
      <c r="AY306" s="264" t="s">
        <v>177</v>
      </c>
    </row>
    <row r="307" s="14" customFormat="1">
      <c r="A307" s="14"/>
      <c r="B307" s="254"/>
      <c r="C307" s="255"/>
      <c r="D307" s="245" t="s">
        <v>186</v>
      </c>
      <c r="E307" s="256" t="s">
        <v>1</v>
      </c>
      <c r="F307" s="257" t="s">
        <v>913</v>
      </c>
      <c r="G307" s="255"/>
      <c r="H307" s="258">
        <v>0.317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186</v>
      </c>
      <c r="AU307" s="264" t="s">
        <v>92</v>
      </c>
      <c r="AV307" s="14" t="s">
        <v>92</v>
      </c>
      <c r="AW307" s="14" t="s">
        <v>36</v>
      </c>
      <c r="AX307" s="14" t="s">
        <v>83</v>
      </c>
      <c r="AY307" s="264" t="s">
        <v>177</v>
      </c>
    </row>
    <row r="308" s="14" customFormat="1">
      <c r="A308" s="14"/>
      <c r="B308" s="254"/>
      <c r="C308" s="255"/>
      <c r="D308" s="245" t="s">
        <v>186</v>
      </c>
      <c r="E308" s="256" t="s">
        <v>1</v>
      </c>
      <c r="F308" s="257" t="s">
        <v>914</v>
      </c>
      <c r="G308" s="255"/>
      <c r="H308" s="258">
        <v>-0.27300000000000002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4" t="s">
        <v>186</v>
      </c>
      <c r="AU308" s="264" t="s">
        <v>92</v>
      </c>
      <c r="AV308" s="14" t="s">
        <v>92</v>
      </c>
      <c r="AW308" s="14" t="s">
        <v>36</v>
      </c>
      <c r="AX308" s="14" t="s">
        <v>83</v>
      </c>
      <c r="AY308" s="264" t="s">
        <v>177</v>
      </c>
    </row>
    <row r="309" s="14" customFormat="1">
      <c r="A309" s="14"/>
      <c r="B309" s="254"/>
      <c r="C309" s="255"/>
      <c r="D309" s="245" t="s">
        <v>186</v>
      </c>
      <c r="E309" s="256" t="s">
        <v>1</v>
      </c>
      <c r="F309" s="257" t="s">
        <v>915</v>
      </c>
      <c r="G309" s="255"/>
      <c r="H309" s="258">
        <v>0.42399999999999999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186</v>
      </c>
      <c r="AU309" s="264" t="s">
        <v>92</v>
      </c>
      <c r="AV309" s="14" t="s">
        <v>92</v>
      </c>
      <c r="AW309" s="14" t="s">
        <v>36</v>
      </c>
      <c r="AX309" s="14" t="s">
        <v>83</v>
      </c>
      <c r="AY309" s="264" t="s">
        <v>177</v>
      </c>
    </row>
    <row r="310" s="14" customFormat="1">
      <c r="A310" s="14"/>
      <c r="B310" s="254"/>
      <c r="C310" s="255"/>
      <c r="D310" s="245" t="s">
        <v>186</v>
      </c>
      <c r="E310" s="256" t="s">
        <v>1</v>
      </c>
      <c r="F310" s="257" t="s">
        <v>916</v>
      </c>
      <c r="G310" s="255"/>
      <c r="H310" s="258">
        <v>-0.312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186</v>
      </c>
      <c r="AU310" s="264" t="s">
        <v>92</v>
      </c>
      <c r="AV310" s="14" t="s">
        <v>92</v>
      </c>
      <c r="AW310" s="14" t="s">
        <v>36</v>
      </c>
      <c r="AX310" s="14" t="s">
        <v>83</v>
      </c>
      <c r="AY310" s="264" t="s">
        <v>177</v>
      </c>
    </row>
    <row r="311" s="15" customFormat="1">
      <c r="A311" s="15"/>
      <c r="B311" s="265"/>
      <c r="C311" s="266"/>
      <c r="D311" s="245" t="s">
        <v>186</v>
      </c>
      <c r="E311" s="267" t="s">
        <v>1</v>
      </c>
      <c r="F311" s="268" t="s">
        <v>190</v>
      </c>
      <c r="G311" s="266"/>
      <c r="H311" s="269">
        <v>1.133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186</v>
      </c>
      <c r="AU311" s="275" t="s">
        <v>92</v>
      </c>
      <c r="AV311" s="15" t="s">
        <v>184</v>
      </c>
      <c r="AW311" s="15" t="s">
        <v>36</v>
      </c>
      <c r="AX311" s="15" t="s">
        <v>90</v>
      </c>
      <c r="AY311" s="275" t="s">
        <v>177</v>
      </c>
    </row>
    <row r="312" s="2" customFormat="1" ht="37.8" customHeight="1">
      <c r="A312" s="39"/>
      <c r="B312" s="40"/>
      <c r="C312" s="230" t="s">
        <v>427</v>
      </c>
      <c r="D312" s="230" t="s">
        <v>179</v>
      </c>
      <c r="E312" s="231" t="s">
        <v>917</v>
      </c>
      <c r="F312" s="232" t="s">
        <v>918</v>
      </c>
      <c r="G312" s="233" t="s">
        <v>182</v>
      </c>
      <c r="H312" s="234">
        <v>8.4890000000000008</v>
      </c>
      <c r="I312" s="235"/>
      <c r="J312" s="236">
        <f>ROUND(I312*H312,2)</f>
        <v>0</v>
      </c>
      <c r="K312" s="232" t="s">
        <v>183</v>
      </c>
      <c r="L312" s="45"/>
      <c r="M312" s="237" t="s">
        <v>1</v>
      </c>
      <c r="N312" s="238" t="s">
        <v>48</v>
      </c>
      <c r="O312" s="92"/>
      <c r="P312" s="239">
        <f>O312*H312</f>
        <v>0</v>
      </c>
      <c r="Q312" s="239">
        <v>1.8775</v>
      </c>
      <c r="R312" s="239">
        <f>Q312*H312</f>
        <v>15.938097500000001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184</v>
      </c>
      <c r="AT312" s="241" t="s">
        <v>179</v>
      </c>
      <c r="AU312" s="241" t="s">
        <v>92</v>
      </c>
      <c r="AY312" s="18" t="s">
        <v>177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90</v>
      </c>
      <c r="BK312" s="242">
        <f>ROUND(I312*H312,2)</f>
        <v>0</v>
      </c>
      <c r="BL312" s="18" t="s">
        <v>184</v>
      </c>
      <c r="BM312" s="241" t="s">
        <v>919</v>
      </c>
    </row>
    <row r="313" s="13" customFormat="1">
      <c r="A313" s="13"/>
      <c r="B313" s="243"/>
      <c r="C313" s="244"/>
      <c r="D313" s="245" t="s">
        <v>186</v>
      </c>
      <c r="E313" s="246" t="s">
        <v>1</v>
      </c>
      <c r="F313" s="247" t="s">
        <v>904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186</v>
      </c>
      <c r="AU313" s="253" t="s">
        <v>92</v>
      </c>
      <c r="AV313" s="13" t="s">
        <v>90</v>
      </c>
      <c r="AW313" s="13" t="s">
        <v>36</v>
      </c>
      <c r="AX313" s="13" t="s">
        <v>83</v>
      </c>
      <c r="AY313" s="253" t="s">
        <v>177</v>
      </c>
    </row>
    <row r="314" s="13" customFormat="1">
      <c r="A314" s="13"/>
      <c r="B314" s="243"/>
      <c r="C314" s="244"/>
      <c r="D314" s="245" t="s">
        <v>186</v>
      </c>
      <c r="E314" s="246" t="s">
        <v>1</v>
      </c>
      <c r="F314" s="247" t="s">
        <v>203</v>
      </c>
      <c r="G314" s="244"/>
      <c r="H314" s="246" t="s">
        <v>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186</v>
      </c>
      <c r="AU314" s="253" t="s">
        <v>92</v>
      </c>
      <c r="AV314" s="13" t="s">
        <v>90</v>
      </c>
      <c r="AW314" s="13" t="s">
        <v>36</v>
      </c>
      <c r="AX314" s="13" t="s">
        <v>83</v>
      </c>
      <c r="AY314" s="253" t="s">
        <v>177</v>
      </c>
    </row>
    <row r="315" s="14" customFormat="1">
      <c r="A315" s="14"/>
      <c r="B315" s="254"/>
      <c r="C315" s="255"/>
      <c r="D315" s="245" t="s">
        <v>186</v>
      </c>
      <c r="E315" s="256" t="s">
        <v>1</v>
      </c>
      <c r="F315" s="257" t="s">
        <v>920</v>
      </c>
      <c r="G315" s="255"/>
      <c r="H315" s="258">
        <v>1.393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186</v>
      </c>
      <c r="AU315" s="264" t="s">
        <v>92</v>
      </c>
      <c r="AV315" s="14" t="s">
        <v>92</v>
      </c>
      <c r="AW315" s="14" t="s">
        <v>36</v>
      </c>
      <c r="AX315" s="14" t="s">
        <v>83</v>
      </c>
      <c r="AY315" s="264" t="s">
        <v>177</v>
      </c>
    </row>
    <row r="316" s="14" customFormat="1">
      <c r="A316" s="14"/>
      <c r="B316" s="254"/>
      <c r="C316" s="255"/>
      <c r="D316" s="245" t="s">
        <v>186</v>
      </c>
      <c r="E316" s="256" t="s">
        <v>1</v>
      </c>
      <c r="F316" s="257" t="s">
        <v>921</v>
      </c>
      <c r="G316" s="255"/>
      <c r="H316" s="258">
        <v>0.161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4" t="s">
        <v>186</v>
      </c>
      <c r="AU316" s="264" t="s">
        <v>92</v>
      </c>
      <c r="AV316" s="14" t="s">
        <v>92</v>
      </c>
      <c r="AW316" s="14" t="s">
        <v>36</v>
      </c>
      <c r="AX316" s="14" t="s">
        <v>83</v>
      </c>
      <c r="AY316" s="264" t="s">
        <v>177</v>
      </c>
    </row>
    <row r="317" s="14" customFormat="1">
      <c r="A317" s="14"/>
      <c r="B317" s="254"/>
      <c r="C317" s="255"/>
      <c r="D317" s="245" t="s">
        <v>186</v>
      </c>
      <c r="E317" s="256" t="s">
        <v>1</v>
      </c>
      <c r="F317" s="257" t="s">
        <v>922</v>
      </c>
      <c r="G317" s="255"/>
      <c r="H317" s="258">
        <v>0.56599999999999995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4" t="s">
        <v>186</v>
      </c>
      <c r="AU317" s="264" t="s">
        <v>92</v>
      </c>
      <c r="AV317" s="14" t="s">
        <v>92</v>
      </c>
      <c r="AW317" s="14" t="s">
        <v>36</v>
      </c>
      <c r="AX317" s="14" t="s">
        <v>83</v>
      </c>
      <c r="AY317" s="264" t="s">
        <v>177</v>
      </c>
    </row>
    <row r="318" s="14" customFormat="1">
      <c r="A318" s="14"/>
      <c r="B318" s="254"/>
      <c r="C318" s="255"/>
      <c r="D318" s="245" t="s">
        <v>186</v>
      </c>
      <c r="E318" s="256" t="s">
        <v>1</v>
      </c>
      <c r="F318" s="257" t="s">
        <v>923</v>
      </c>
      <c r="G318" s="255"/>
      <c r="H318" s="258">
        <v>-0.27700000000000002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186</v>
      </c>
      <c r="AU318" s="264" t="s">
        <v>92</v>
      </c>
      <c r="AV318" s="14" t="s">
        <v>92</v>
      </c>
      <c r="AW318" s="14" t="s">
        <v>36</v>
      </c>
      <c r="AX318" s="14" t="s">
        <v>83</v>
      </c>
      <c r="AY318" s="264" t="s">
        <v>177</v>
      </c>
    </row>
    <row r="319" s="14" customFormat="1">
      <c r="A319" s="14"/>
      <c r="B319" s="254"/>
      <c r="C319" s="255"/>
      <c r="D319" s="245" t="s">
        <v>186</v>
      </c>
      <c r="E319" s="256" t="s">
        <v>1</v>
      </c>
      <c r="F319" s="257" t="s">
        <v>924</v>
      </c>
      <c r="G319" s="255"/>
      <c r="H319" s="258">
        <v>0.17999999999999999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186</v>
      </c>
      <c r="AU319" s="264" t="s">
        <v>92</v>
      </c>
      <c r="AV319" s="14" t="s">
        <v>92</v>
      </c>
      <c r="AW319" s="14" t="s">
        <v>36</v>
      </c>
      <c r="AX319" s="14" t="s">
        <v>83</v>
      </c>
      <c r="AY319" s="264" t="s">
        <v>177</v>
      </c>
    </row>
    <row r="320" s="14" customFormat="1">
      <c r="A320" s="14"/>
      <c r="B320" s="254"/>
      <c r="C320" s="255"/>
      <c r="D320" s="245" t="s">
        <v>186</v>
      </c>
      <c r="E320" s="256" t="s">
        <v>1</v>
      </c>
      <c r="F320" s="257" t="s">
        <v>925</v>
      </c>
      <c r="G320" s="255"/>
      <c r="H320" s="258">
        <v>0.53800000000000003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4" t="s">
        <v>186</v>
      </c>
      <c r="AU320" s="264" t="s">
        <v>92</v>
      </c>
      <c r="AV320" s="14" t="s">
        <v>92</v>
      </c>
      <c r="AW320" s="14" t="s">
        <v>36</v>
      </c>
      <c r="AX320" s="14" t="s">
        <v>83</v>
      </c>
      <c r="AY320" s="264" t="s">
        <v>177</v>
      </c>
    </row>
    <row r="321" s="14" customFormat="1">
      <c r="A321" s="14"/>
      <c r="B321" s="254"/>
      <c r="C321" s="255"/>
      <c r="D321" s="245" t="s">
        <v>186</v>
      </c>
      <c r="E321" s="256" t="s">
        <v>1</v>
      </c>
      <c r="F321" s="257" t="s">
        <v>926</v>
      </c>
      <c r="G321" s="255"/>
      <c r="H321" s="258">
        <v>-0.23999999999999999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4" t="s">
        <v>186</v>
      </c>
      <c r="AU321" s="264" t="s">
        <v>92</v>
      </c>
      <c r="AV321" s="14" t="s">
        <v>92</v>
      </c>
      <c r="AW321" s="14" t="s">
        <v>36</v>
      </c>
      <c r="AX321" s="14" t="s">
        <v>83</v>
      </c>
      <c r="AY321" s="264" t="s">
        <v>177</v>
      </c>
    </row>
    <row r="322" s="13" customFormat="1">
      <c r="A322" s="13"/>
      <c r="B322" s="243"/>
      <c r="C322" s="244"/>
      <c r="D322" s="245" t="s">
        <v>186</v>
      </c>
      <c r="E322" s="246" t="s">
        <v>1</v>
      </c>
      <c r="F322" s="247" t="s">
        <v>205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186</v>
      </c>
      <c r="AU322" s="253" t="s">
        <v>92</v>
      </c>
      <c r="AV322" s="13" t="s">
        <v>90</v>
      </c>
      <c r="AW322" s="13" t="s">
        <v>36</v>
      </c>
      <c r="AX322" s="13" t="s">
        <v>83</v>
      </c>
      <c r="AY322" s="253" t="s">
        <v>177</v>
      </c>
    </row>
    <row r="323" s="14" customFormat="1">
      <c r="A323" s="14"/>
      <c r="B323" s="254"/>
      <c r="C323" s="255"/>
      <c r="D323" s="245" t="s">
        <v>186</v>
      </c>
      <c r="E323" s="256" t="s">
        <v>1</v>
      </c>
      <c r="F323" s="257" t="s">
        <v>927</v>
      </c>
      <c r="G323" s="255"/>
      <c r="H323" s="258">
        <v>1.5189999999999999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186</v>
      </c>
      <c r="AU323" s="264" t="s">
        <v>92</v>
      </c>
      <c r="AV323" s="14" t="s">
        <v>92</v>
      </c>
      <c r="AW323" s="14" t="s">
        <v>36</v>
      </c>
      <c r="AX323" s="14" t="s">
        <v>83</v>
      </c>
      <c r="AY323" s="264" t="s">
        <v>177</v>
      </c>
    </row>
    <row r="324" s="14" customFormat="1">
      <c r="A324" s="14"/>
      <c r="B324" s="254"/>
      <c r="C324" s="255"/>
      <c r="D324" s="245" t="s">
        <v>186</v>
      </c>
      <c r="E324" s="256" t="s">
        <v>1</v>
      </c>
      <c r="F324" s="257" t="s">
        <v>928</v>
      </c>
      <c r="G324" s="255"/>
      <c r="H324" s="258">
        <v>3.258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4" t="s">
        <v>186</v>
      </c>
      <c r="AU324" s="264" t="s">
        <v>92</v>
      </c>
      <c r="AV324" s="14" t="s">
        <v>92</v>
      </c>
      <c r="AW324" s="14" t="s">
        <v>36</v>
      </c>
      <c r="AX324" s="14" t="s">
        <v>83</v>
      </c>
      <c r="AY324" s="264" t="s">
        <v>177</v>
      </c>
    </row>
    <row r="325" s="14" customFormat="1">
      <c r="A325" s="14"/>
      <c r="B325" s="254"/>
      <c r="C325" s="255"/>
      <c r="D325" s="245" t="s">
        <v>186</v>
      </c>
      <c r="E325" s="256" t="s">
        <v>1</v>
      </c>
      <c r="F325" s="257" t="s">
        <v>929</v>
      </c>
      <c r="G325" s="255"/>
      <c r="H325" s="258">
        <v>0.52500000000000002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186</v>
      </c>
      <c r="AU325" s="264" t="s">
        <v>92</v>
      </c>
      <c r="AV325" s="14" t="s">
        <v>92</v>
      </c>
      <c r="AW325" s="14" t="s">
        <v>36</v>
      </c>
      <c r="AX325" s="14" t="s">
        <v>83</v>
      </c>
      <c r="AY325" s="264" t="s">
        <v>177</v>
      </c>
    </row>
    <row r="326" s="14" customFormat="1">
      <c r="A326" s="14"/>
      <c r="B326" s="254"/>
      <c r="C326" s="255"/>
      <c r="D326" s="245" t="s">
        <v>186</v>
      </c>
      <c r="E326" s="256" t="s">
        <v>1</v>
      </c>
      <c r="F326" s="257" t="s">
        <v>930</v>
      </c>
      <c r="G326" s="255"/>
      <c r="H326" s="258">
        <v>-0.28399999999999997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186</v>
      </c>
      <c r="AU326" s="264" t="s">
        <v>92</v>
      </c>
      <c r="AV326" s="14" t="s">
        <v>92</v>
      </c>
      <c r="AW326" s="14" t="s">
        <v>36</v>
      </c>
      <c r="AX326" s="14" t="s">
        <v>83</v>
      </c>
      <c r="AY326" s="264" t="s">
        <v>177</v>
      </c>
    </row>
    <row r="327" s="14" customFormat="1">
      <c r="A327" s="14"/>
      <c r="B327" s="254"/>
      <c r="C327" s="255"/>
      <c r="D327" s="245" t="s">
        <v>186</v>
      </c>
      <c r="E327" s="256" t="s">
        <v>1</v>
      </c>
      <c r="F327" s="257" t="s">
        <v>931</v>
      </c>
      <c r="G327" s="255"/>
      <c r="H327" s="258">
        <v>0.73999999999999999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186</v>
      </c>
      <c r="AU327" s="264" t="s">
        <v>92</v>
      </c>
      <c r="AV327" s="14" t="s">
        <v>92</v>
      </c>
      <c r="AW327" s="14" t="s">
        <v>36</v>
      </c>
      <c r="AX327" s="14" t="s">
        <v>83</v>
      </c>
      <c r="AY327" s="264" t="s">
        <v>177</v>
      </c>
    </row>
    <row r="328" s="14" customFormat="1">
      <c r="A328" s="14"/>
      <c r="B328" s="254"/>
      <c r="C328" s="255"/>
      <c r="D328" s="245" t="s">
        <v>186</v>
      </c>
      <c r="E328" s="256" t="s">
        <v>1</v>
      </c>
      <c r="F328" s="257" t="s">
        <v>932</v>
      </c>
      <c r="G328" s="255"/>
      <c r="H328" s="258">
        <v>-0.47899999999999998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186</v>
      </c>
      <c r="AU328" s="264" t="s">
        <v>92</v>
      </c>
      <c r="AV328" s="14" t="s">
        <v>92</v>
      </c>
      <c r="AW328" s="14" t="s">
        <v>36</v>
      </c>
      <c r="AX328" s="14" t="s">
        <v>83</v>
      </c>
      <c r="AY328" s="264" t="s">
        <v>177</v>
      </c>
    </row>
    <row r="329" s="14" customFormat="1">
      <c r="A329" s="14"/>
      <c r="B329" s="254"/>
      <c r="C329" s="255"/>
      <c r="D329" s="245" t="s">
        <v>186</v>
      </c>
      <c r="E329" s="256" t="s">
        <v>1</v>
      </c>
      <c r="F329" s="257" t="s">
        <v>933</v>
      </c>
      <c r="G329" s="255"/>
      <c r="H329" s="258">
        <v>1.9950000000000001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186</v>
      </c>
      <c r="AU329" s="264" t="s">
        <v>92</v>
      </c>
      <c r="AV329" s="14" t="s">
        <v>92</v>
      </c>
      <c r="AW329" s="14" t="s">
        <v>36</v>
      </c>
      <c r="AX329" s="14" t="s">
        <v>83</v>
      </c>
      <c r="AY329" s="264" t="s">
        <v>177</v>
      </c>
    </row>
    <row r="330" s="14" customFormat="1">
      <c r="A330" s="14"/>
      <c r="B330" s="254"/>
      <c r="C330" s="255"/>
      <c r="D330" s="245" t="s">
        <v>186</v>
      </c>
      <c r="E330" s="256" t="s">
        <v>1</v>
      </c>
      <c r="F330" s="257" t="s">
        <v>934</v>
      </c>
      <c r="G330" s="255"/>
      <c r="H330" s="258">
        <v>-1.1060000000000001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186</v>
      </c>
      <c r="AU330" s="264" t="s">
        <v>92</v>
      </c>
      <c r="AV330" s="14" t="s">
        <v>92</v>
      </c>
      <c r="AW330" s="14" t="s">
        <v>36</v>
      </c>
      <c r="AX330" s="14" t="s">
        <v>83</v>
      </c>
      <c r="AY330" s="264" t="s">
        <v>177</v>
      </c>
    </row>
    <row r="331" s="15" customFormat="1">
      <c r="A331" s="15"/>
      <c r="B331" s="265"/>
      <c r="C331" s="266"/>
      <c r="D331" s="245" t="s">
        <v>186</v>
      </c>
      <c r="E331" s="267" t="s">
        <v>1</v>
      </c>
      <c r="F331" s="268" t="s">
        <v>190</v>
      </c>
      <c r="G331" s="266"/>
      <c r="H331" s="269">
        <v>8.4890000000000008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186</v>
      </c>
      <c r="AU331" s="275" t="s">
        <v>92</v>
      </c>
      <c r="AV331" s="15" t="s">
        <v>184</v>
      </c>
      <c r="AW331" s="15" t="s">
        <v>36</v>
      </c>
      <c r="AX331" s="15" t="s">
        <v>90</v>
      </c>
      <c r="AY331" s="275" t="s">
        <v>177</v>
      </c>
    </row>
    <row r="332" s="2" customFormat="1" ht="24.15" customHeight="1">
      <c r="A332" s="39"/>
      <c r="B332" s="40"/>
      <c r="C332" s="230" t="s">
        <v>440</v>
      </c>
      <c r="D332" s="230" t="s">
        <v>179</v>
      </c>
      <c r="E332" s="231" t="s">
        <v>935</v>
      </c>
      <c r="F332" s="232" t="s">
        <v>936</v>
      </c>
      <c r="G332" s="233" t="s">
        <v>182</v>
      </c>
      <c r="H332" s="234">
        <v>0.29999999999999999</v>
      </c>
      <c r="I332" s="235"/>
      <c r="J332" s="236">
        <f>ROUND(I332*H332,2)</f>
        <v>0</v>
      </c>
      <c r="K332" s="232" t="s">
        <v>183</v>
      </c>
      <c r="L332" s="45"/>
      <c r="M332" s="237" t="s">
        <v>1</v>
      </c>
      <c r="N332" s="238" t="s">
        <v>48</v>
      </c>
      <c r="O332" s="92"/>
      <c r="P332" s="239">
        <f>O332*H332</f>
        <v>0</v>
      </c>
      <c r="Q332" s="239">
        <v>1.9085000000000001</v>
      </c>
      <c r="R332" s="239">
        <f>Q332*H332</f>
        <v>0.57255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184</v>
      </c>
      <c r="AT332" s="241" t="s">
        <v>179</v>
      </c>
      <c r="AU332" s="241" t="s">
        <v>92</v>
      </c>
      <c r="AY332" s="18" t="s">
        <v>177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90</v>
      </c>
      <c r="BK332" s="242">
        <f>ROUND(I332*H332,2)</f>
        <v>0</v>
      </c>
      <c r="BL332" s="18" t="s">
        <v>184</v>
      </c>
      <c r="BM332" s="241" t="s">
        <v>937</v>
      </c>
    </row>
    <row r="333" s="13" customFormat="1">
      <c r="A333" s="13"/>
      <c r="B333" s="243"/>
      <c r="C333" s="244"/>
      <c r="D333" s="245" t="s">
        <v>186</v>
      </c>
      <c r="E333" s="246" t="s">
        <v>1</v>
      </c>
      <c r="F333" s="247" t="s">
        <v>938</v>
      </c>
      <c r="G333" s="244"/>
      <c r="H333" s="246" t="s">
        <v>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186</v>
      </c>
      <c r="AU333" s="253" t="s">
        <v>92</v>
      </c>
      <c r="AV333" s="13" t="s">
        <v>90</v>
      </c>
      <c r="AW333" s="13" t="s">
        <v>36</v>
      </c>
      <c r="AX333" s="13" t="s">
        <v>83</v>
      </c>
      <c r="AY333" s="253" t="s">
        <v>177</v>
      </c>
    </row>
    <row r="334" s="13" customFormat="1">
      <c r="A334" s="13"/>
      <c r="B334" s="243"/>
      <c r="C334" s="244"/>
      <c r="D334" s="245" t="s">
        <v>186</v>
      </c>
      <c r="E334" s="246" t="s">
        <v>1</v>
      </c>
      <c r="F334" s="247" t="s">
        <v>490</v>
      </c>
      <c r="G334" s="244"/>
      <c r="H334" s="246" t="s">
        <v>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186</v>
      </c>
      <c r="AU334" s="253" t="s">
        <v>92</v>
      </c>
      <c r="AV334" s="13" t="s">
        <v>90</v>
      </c>
      <c r="AW334" s="13" t="s">
        <v>36</v>
      </c>
      <c r="AX334" s="13" t="s">
        <v>83</v>
      </c>
      <c r="AY334" s="253" t="s">
        <v>177</v>
      </c>
    </row>
    <row r="335" s="14" customFormat="1">
      <c r="A335" s="14"/>
      <c r="B335" s="254"/>
      <c r="C335" s="255"/>
      <c r="D335" s="245" t="s">
        <v>186</v>
      </c>
      <c r="E335" s="256" t="s">
        <v>1</v>
      </c>
      <c r="F335" s="257" t="s">
        <v>939</v>
      </c>
      <c r="G335" s="255"/>
      <c r="H335" s="258">
        <v>0.29999999999999999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186</v>
      </c>
      <c r="AU335" s="264" t="s">
        <v>92</v>
      </c>
      <c r="AV335" s="14" t="s">
        <v>92</v>
      </c>
      <c r="AW335" s="14" t="s">
        <v>36</v>
      </c>
      <c r="AX335" s="14" t="s">
        <v>83</v>
      </c>
      <c r="AY335" s="264" t="s">
        <v>177</v>
      </c>
    </row>
    <row r="336" s="15" customFormat="1">
      <c r="A336" s="15"/>
      <c r="B336" s="265"/>
      <c r="C336" s="266"/>
      <c r="D336" s="245" t="s">
        <v>186</v>
      </c>
      <c r="E336" s="267" t="s">
        <v>1</v>
      </c>
      <c r="F336" s="268" t="s">
        <v>190</v>
      </c>
      <c r="G336" s="266"/>
      <c r="H336" s="269">
        <v>0.29999999999999999</v>
      </c>
      <c r="I336" s="270"/>
      <c r="J336" s="266"/>
      <c r="K336" s="266"/>
      <c r="L336" s="271"/>
      <c r="M336" s="272"/>
      <c r="N336" s="273"/>
      <c r="O336" s="273"/>
      <c r="P336" s="273"/>
      <c r="Q336" s="273"/>
      <c r="R336" s="273"/>
      <c r="S336" s="273"/>
      <c r="T336" s="27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5" t="s">
        <v>186</v>
      </c>
      <c r="AU336" s="275" t="s">
        <v>92</v>
      </c>
      <c r="AV336" s="15" t="s">
        <v>184</v>
      </c>
      <c r="AW336" s="15" t="s">
        <v>36</v>
      </c>
      <c r="AX336" s="15" t="s">
        <v>90</v>
      </c>
      <c r="AY336" s="275" t="s">
        <v>177</v>
      </c>
    </row>
    <row r="337" s="2" customFormat="1" ht="37.8" customHeight="1">
      <c r="A337" s="39"/>
      <c r="B337" s="40"/>
      <c r="C337" s="230" t="s">
        <v>454</v>
      </c>
      <c r="D337" s="230" t="s">
        <v>179</v>
      </c>
      <c r="E337" s="231" t="s">
        <v>940</v>
      </c>
      <c r="F337" s="232" t="s">
        <v>941</v>
      </c>
      <c r="G337" s="233" t="s">
        <v>509</v>
      </c>
      <c r="H337" s="234">
        <v>0.47199999999999998</v>
      </c>
      <c r="I337" s="235"/>
      <c r="J337" s="236">
        <f>ROUND(I337*H337,2)</f>
        <v>0</v>
      </c>
      <c r="K337" s="232" t="s">
        <v>183</v>
      </c>
      <c r="L337" s="45"/>
      <c r="M337" s="237" t="s">
        <v>1</v>
      </c>
      <c r="N337" s="238" t="s">
        <v>48</v>
      </c>
      <c r="O337" s="92"/>
      <c r="P337" s="239">
        <f>O337*H337</f>
        <v>0</v>
      </c>
      <c r="Q337" s="239">
        <v>0.019539999999999998</v>
      </c>
      <c r="R337" s="239">
        <f>Q337*H337</f>
        <v>0.0092228799999999993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184</v>
      </c>
      <c r="AT337" s="241" t="s">
        <v>179</v>
      </c>
      <c r="AU337" s="241" t="s">
        <v>92</v>
      </c>
      <c r="AY337" s="18" t="s">
        <v>177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90</v>
      </c>
      <c r="BK337" s="242">
        <f>ROUND(I337*H337,2)</f>
        <v>0</v>
      </c>
      <c r="BL337" s="18" t="s">
        <v>184</v>
      </c>
      <c r="BM337" s="241" t="s">
        <v>942</v>
      </c>
    </row>
    <row r="338" s="2" customFormat="1" ht="21.75" customHeight="1">
      <c r="A338" s="39"/>
      <c r="B338" s="40"/>
      <c r="C338" s="291" t="s">
        <v>461</v>
      </c>
      <c r="D338" s="291" t="s">
        <v>881</v>
      </c>
      <c r="E338" s="292" t="s">
        <v>943</v>
      </c>
      <c r="F338" s="293" t="s">
        <v>944</v>
      </c>
      <c r="G338" s="294" t="s">
        <v>509</v>
      </c>
      <c r="H338" s="295">
        <v>0.086999999999999994</v>
      </c>
      <c r="I338" s="296"/>
      <c r="J338" s="297">
        <f>ROUND(I338*H338,2)</f>
        <v>0</v>
      </c>
      <c r="K338" s="293" t="s">
        <v>183</v>
      </c>
      <c r="L338" s="298"/>
      <c r="M338" s="299" t="s">
        <v>1</v>
      </c>
      <c r="N338" s="300" t="s">
        <v>48</v>
      </c>
      <c r="O338" s="92"/>
      <c r="P338" s="239">
        <f>O338*H338</f>
        <v>0</v>
      </c>
      <c r="Q338" s="239">
        <v>1</v>
      </c>
      <c r="R338" s="239">
        <f>Q338*H338</f>
        <v>0.086999999999999994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236</v>
      </c>
      <c r="AT338" s="241" t="s">
        <v>881</v>
      </c>
      <c r="AU338" s="241" t="s">
        <v>92</v>
      </c>
      <c r="AY338" s="18" t="s">
        <v>177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90</v>
      </c>
      <c r="BK338" s="242">
        <f>ROUND(I338*H338,2)</f>
        <v>0</v>
      </c>
      <c r="BL338" s="18" t="s">
        <v>184</v>
      </c>
      <c r="BM338" s="241" t="s">
        <v>945</v>
      </c>
    </row>
    <row r="339" s="13" customFormat="1">
      <c r="A339" s="13"/>
      <c r="B339" s="243"/>
      <c r="C339" s="244"/>
      <c r="D339" s="245" t="s">
        <v>186</v>
      </c>
      <c r="E339" s="246" t="s">
        <v>1</v>
      </c>
      <c r="F339" s="247" t="s">
        <v>946</v>
      </c>
      <c r="G339" s="244"/>
      <c r="H339" s="246" t="s">
        <v>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186</v>
      </c>
      <c r="AU339" s="253" t="s">
        <v>92</v>
      </c>
      <c r="AV339" s="13" t="s">
        <v>90</v>
      </c>
      <c r="AW339" s="13" t="s">
        <v>36</v>
      </c>
      <c r="AX339" s="13" t="s">
        <v>83</v>
      </c>
      <c r="AY339" s="253" t="s">
        <v>177</v>
      </c>
    </row>
    <row r="340" s="13" customFormat="1">
      <c r="A340" s="13"/>
      <c r="B340" s="243"/>
      <c r="C340" s="244"/>
      <c r="D340" s="245" t="s">
        <v>186</v>
      </c>
      <c r="E340" s="246" t="s">
        <v>1</v>
      </c>
      <c r="F340" s="247" t="s">
        <v>205</v>
      </c>
      <c r="G340" s="244"/>
      <c r="H340" s="246" t="s">
        <v>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186</v>
      </c>
      <c r="AU340" s="253" t="s">
        <v>92</v>
      </c>
      <c r="AV340" s="13" t="s">
        <v>90</v>
      </c>
      <c r="AW340" s="13" t="s">
        <v>36</v>
      </c>
      <c r="AX340" s="13" t="s">
        <v>83</v>
      </c>
      <c r="AY340" s="253" t="s">
        <v>177</v>
      </c>
    </row>
    <row r="341" s="14" customFormat="1">
      <c r="A341" s="14"/>
      <c r="B341" s="254"/>
      <c r="C341" s="255"/>
      <c r="D341" s="245" t="s">
        <v>186</v>
      </c>
      <c r="E341" s="256" t="s">
        <v>1</v>
      </c>
      <c r="F341" s="257" t="s">
        <v>947</v>
      </c>
      <c r="G341" s="255"/>
      <c r="H341" s="258">
        <v>0.017999999999999999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4" t="s">
        <v>186</v>
      </c>
      <c r="AU341" s="264" t="s">
        <v>92</v>
      </c>
      <c r="AV341" s="14" t="s">
        <v>92</v>
      </c>
      <c r="AW341" s="14" t="s">
        <v>36</v>
      </c>
      <c r="AX341" s="14" t="s">
        <v>83</v>
      </c>
      <c r="AY341" s="264" t="s">
        <v>177</v>
      </c>
    </row>
    <row r="342" s="14" customFormat="1">
      <c r="A342" s="14"/>
      <c r="B342" s="254"/>
      <c r="C342" s="255"/>
      <c r="D342" s="245" t="s">
        <v>186</v>
      </c>
      <c r="E342" s="256" t="s">
        <v>1</v>
      </c>
      <c r="F342" s="257" t="s">
        <v>947</v>
      </c>
      <c r="G342" s="255"/>
      <c r="H342" s="258">
        <v>0.017999999999999999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186</v>
      </c>
      <c r="AU342" s="264" t="s">
        <v>92</v>
      </c>
      <c r="AV342" s="14" t="s">
        <v>92</v>
      </c>
      <c r="AW342" s="14" t="s">
        <v>36</v>
      </c>
      <c r="AX342" s="14" t="s">
        <v>83</v>
      </c>
      <c r="AY342" s="264" t="s">
        <v>177</v>
      </c>
    </row>
    <row r="343" s="14" customFormat="1">
      <c r="A343" s="14"/>
      <c r="B343" s="254"/>
      <c r="C343" s="255"/>
      <c r="D343" s="245" t="s">
        <v>186</v>
      </c>
      <c r="E343" s="256" t="s">
        <v>1</v>
      </c>
      <c r="F343" s="257" t="s">
        <v>948</v>
      </c>
      <c r="G343" s="255"/>
      <c r="H343" s="258">
        <v>0.042999999999999997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186</v>
      </c>
      <c r="AU343" s="264" t="s">
        <v>92</v>
      </c>
      <c r="AV343" s="14" t="s">
        <v>92</v>
      </c>
      <c r="AW343" s="14" t="s">
        <v>36</v>
      </c>
      <c r="AX343" s="14" t="s">
        <v>83</v>
      </c>
      <c r="AY343" s="264" t="s">
        <v>177</v>
      </c>
    </row>
    <row r="344" s="15" customFormat="1">
      <c r="A344" s="15"/>
      <c r="B344" s="265"/>
      <c r="C344" s="266"/>
      <c r="D344" s="245" t="s">
        <v>186</v>
      </c>
      <c r="E344" s="267" t="s">
        <v>1</v>
      </c>
      <c r="F344" s="268" t="s">
        <v>190</v>
      </c>
      <c r="G344" s="266"/>
      <c r="H344" s="269">
        <v>0.079000000000000001</v>
      </c>
      <c r="I344" s="270"/>
      <c r="J344" s="266"/>
      <c r="K344" s="266"/>
      <c r="L344" s="271"/>
      <c r="M344" s="272"/>
      <c r="N344" s="273"/>
      <c r="O344" s="273"/>
      <c r="P344" s="273"/>
      <c r="Q344" s="273"/>
      <c r="R344" s="273"/>
      <c r="S344" s="273"/>
      <c r="T344" s="27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5" t="s">
        <v>186</v>
      </c>
      <c r="AU344" s="275" t="s">
        <v>92</v>
      </c>
      <c r="AV344" s="15" t="s">
        <v>184</v>
      </c>
      <c r="AW344" s="15" t="s">
        <v>36</v>
      </c>
      <c r="AX344" s="15" t="s">
        <v>90</v>
      </c>
      <c r="AY344" s="275" t="s">
        <v>177</v>
      </c>
    </row>
    <row r="345" s="14" customFormat="1">
      <c r="A345" s="14"/>
      <c r="B345" s="254"/>
      <c r="C345" s="255"/>
      <c r="D345" s="245" t="s">
        <v>186</v>
      </c>
      <c r="E345" s="255"/>
      <c r="F345" s="257" t="s">
        <v>949</v>
      </c>
      <c r="G345" s="255"/>
      <c r="H345" s="258">
        <v>0.086999999999999994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186</v>
      </c>
      <c r="AU345" s="264" t="s">
        <v>92</v>
      </c>
      <c r="AV345" s="14" t="s">
        <v>92</v>
      </c>
      <c r="AW345" s="14" t="s">
        <v>4</v>
      </c>
      <c r="AX345" s="14" t="s">
        <v>90</v>
      </c>
      <c r="AY345" s="264" t="s">
        <v>177</v>
      </c>
    </row>
    <row r="346" s="2" customFormat="1" ht="24.15" customHeight="1">
      <c r="A346" s="39"/>
      <c r="B346" s="40"/>
      <c r="C346" s="291" t="s">
        <v>465</v>
      </c>
      <c r="D346" s="291" t="s">
        <v>881</v>
      </c>
      <c r="E346" s="292" t="s">
        <v>950</v>
      </c>
      <c r="F346" s="293" t="s">
        <v>951</v>
      </c>
      <c r="G346" s="294" t="s">
        <v>509</v>
      </c>
      <c r="H346" s="295">
        <v>0.129</v>
      </c>
      <c r="I346" s="296"/>
      <c r="J346" s="297">
        <f>ROUND(I346*H346,2)</f>
        <v>0</v>
      </c>
      <c r="K346" s="293" t="s">
        <v>183</v>
      </c>
      <c r="L346" s="298"/>
      <c r="M346" s="299" t="s">
        <v>1</v>
      </c>
      <c r="N346" s="300" t="s">
        <v>48</v>
      </c>
      <c r="O346" s="92"/>
      <c r="P346" s="239">
        <f>O346*H346</f>
        <v>0</v>
      </c>
      <c r="Q346" s="239">
        <v>1</v>
      </c>
      <c r="R346" s="239">
        <f>Q346*H346</f>
        <v>0.129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236</v>
      </c>
      <c r="AT346" s="241" t="s">
        <v>881</v>
      </c>
      <c r="AU346" s="241" t="s">
        <v>92</v>
      </c>
      <c r="AY346" s="18" t="s">
        <v>177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90</v>
      </c>
      <c r="BK346" s="242">
        <f>ROUND(I346*H346,2)</f>
        <v>0</v>
      </c>
      <c r="BL346" s="18" t="s">
        <v>184</v>
      </c>
      <c r="BM346" s="241" t="s">
        <v>952</v>
      </c>
    </row>
    <row r="347" s="13" customFormat="1">
      <c r="A347" s="13"/>
      <c r="B347" s="243"/>
      <c r="C347" s="244"/>
      <c r="D347" s="245" t="s">
        <v>186</v>
      </c>
      <c r="E347" s="246" t="s">
        <v>1</v>
      </c>
      <c r="F347" s="247" t="s">
        <v>953</v>
      </c>
      <c r="G347" s="244"/>
      <c r="H347" s="246" t="s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186</v>
      </c>
      <c r="AU347" s="253" t="s">
        <v>92</v>
      </c>
      <c r="AV347" s="13" t="s">
        <v>90</v>
      </c>
      <c r="AW347" s="13" t="s">
        <v>36</v>
      </c>
      <c r="AX347" s="13" t="s">
        <v>83</v>
      </c>
      <c r="AY347" s="253" t="s">
        <v>177</v>
      </c>
    </row>
    <row r="348" s="13" customFormat="1">
      <c r="A348" s="13"/>
      <c r="B348" s="243"/>
      <c r="C348" s="244"/>
      <c r="D348" s="245" t="s">
        <v>186</v>
      </c>
      <c r="E348" s="246" t="s">
        <v>1</v>
      </c>
      <c r="F348" s="247" t="s">
        <v>205</v>
      </c>
      <c r="G348" s="244"/>
      <c r="H348" s="246" t="s">
        <v>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186</v>
      </c>
      <c r="AU348" s="253" t="s">
        <v>92</v>
      </c>
      <c r="AV348" s="13" t="s">
        <v>90</v>
      </c>
      <c r="AW348" s="13" t="s">
        <v>36</v>
      </c>
      <c r="AX348" s="13" t="s">
        <v>83</v>
      </c>
      <c r="AY348" s="253" t="s">
        <v>177</v>
      </c>
    </row>
    <row r="349" s="14" customFormat="1">
      <c r="A349" s="14"/>
      <c r="B349" s="254"/>
      <c r="C349" s="255"/>
      <c r="D349" s="245" t="s">
        <v>186</v>
      </c>
      <c r="E349" s="256" t="s">
        <v>1</v>
      </c>
      <c r="F349" s="257" t="s">
        <v>954</v>
      </c>
      <c r="G349" s="255"/>
      <c r="H349" s="258">
        <v>0.032000000000000001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4" t="s">
        <v>186</v>
      </c>
      <c r="AU349" s="264" t="s">
        <v>92</v>
      </c>
      <c r="AV349" s="14" t="s">
        <v>92</v>
      </c>
      <c r="AW349" s="14" t="s">
        <v>36</v>
      </c>
      <c r="AX349" s="14" t="s">
        <v>83</v>
      </c>
      <c r="AY349" s="264" t="s">
        <v>177</v>
      </c>
    </row>
    <row r="350" s="14" customFormat="1">
      <c r="A350" s="14"/>
      <c r="B350" s="254"/>
      <c r="C350" s="255"/>
      <c r="D350" s="245" t="s">
        <v>186</v>
      </c>
      <c r="E350" s="256" t="s">
        <v>1</v>
      </c>
      <c r="F350" s="257" t="s">
        <v>955</v>
      </c>
      <c r="G350" s="255"/>
      <c r="H350" s="258">
        <v>0.063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4" t="s">
        <v>186</v>
      </c>
      <c r="AU350" s="264" t="s">
        <v>92</v>
      </c>
      <c r="AV350" s="14" t="s">
        <v>92</v>
      </c>
      <c r="AW350" s="14" t="s">
        <v>36</v>
      </c>
      <c r="AX350" s="14" t="s">
        <v>83</v>
      </c>
      <c r="AY350" s="264" t="s">
        <v>177</v>
      </c>
    </row>
    <row r="351" s="14" customFormat="1">
      <c r="A351" s="14"/>
      <c r="B351" s="254"/>
      <c r="C351" s="255"/>
      <c r="D351" s="245" t="s">
        <v>186</v>
      </c>
      <c r="E351" s="256" t="s">
        <v>1</v>
      </c>
      <c r="F351" s="257" t="s">
        <v>956</v>
      </c>
      <c r="G351" s="255"/>
      <c r="H351" s="258">
        <v>0.021999999999999999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186</v>
      </c>
      <c r="AU351" s="264" t="s">
        <v>92</v>
      </c>
      <c r="AV351" s="14" t="s">
        <v>92</v>
      </c>
      <c r="AW351" s="14" t="s">
        <v>36</v>
      </c>
      <c r="AX351" s="14" t="s">
        <v>83</v>
      </c>
      <c r="AY351" s="264" t="s">
        <v>177</v>
      </c>
    </row>
    <row r="352" s="15" customFormat="1">
      <c r="A352" s="15"/>
      <c r="B352" s="265"/>
      <c r="C352" s="266"/>
      <c r="D352" s="245" t="s">
        <v>186</v>
      </c>
      <c r="E352" s="267" t="s">
        <v>1</v>
      </c>
      <c r="F352" s="268" t="s">
        <v>190</v>
      </c>
      <c r="G352" s="266"/>
      <c r="H352" s="269">
        <v>0.11700000000000001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186</v>
      </c>
      <c r="AU352" s="275" t="s">
        <v>92</v>
      </c>
      <c r="AV352" s="15" t="s">
        <v>184</v>
      </c>
      <c r="AW352" s="15" t="s">
        <v>36</v>
      </c>
      <c r="AX352" s="15" t="s">
        <v>90</v>
      </c>
      <c r="AY352" s="275" t="s">
        <v>177</v>
      </c>
    </row>
    <row r="353" s="14" customFormat="1">
      <c r="A353" s="14"/>
      <c r="B353" s="254"/>
      <c r="C353" s="255"/>
      <c r="D353" s="245" t="s">
        <v>186</v>
      </c>
      <c r="E353" s="255"/>
      <c r="F353" s="257" t="s">
        <v>957</v>
      </c>
      <c r="G353" s="255"/>
      <c r="H353" s="258">
        <v>0.129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186</v>
      </c>
      <c r="AU353" s="264" t="s">
        <v>92</v>
      </c>
      <c r="AV353" s="14" t="s">
        <v>92</v>
      </c>
      <c r="AW353" s="14" t="s">
        <v>4</v>
      </c>
      <c r="AX353" s="14" t="s">
        <v>90</v>
      </c>
      <c r="AY353" s="264" t="s">
        <v>177</v>
      </c>
    </row>
    <row r="354" s="2" customFormat="1" ht="24.15" customHeight="1">
      <c r="A354" s="39"/>
      <c r="B354" s="40"/>
      <c r="C354" s="291" t="s">
        <v>469</v>
      </c>
      <c r="D354" s="291" t="s">
        <v>881</v>
      </c>
      <c r="E354" s="292" t="s">
        <v>958</v>
      </c>
      <c r="F354" s="293" t="s">
        <v>959</v>
      </c>
      <c r="G354" s="294" t="s">
        <v>509</v>
      </c>
      <c r="H354" s="295">
        <v>0.16600000000000001</v>
      </c>
      <c r="I354" s="296"/>
      <c r="J354" s="297">
        <f>ROUND(I354*H354,2)</f>
        <v>0</v>
      </c>
      <c r="K354" s="293" t="s">
        <v>183</v>
      </c>
      <c r="L354" s="298"/>
      <c r="M354" s="299" t="s">
        <v>1</v>
      </c>
      <c r="N354" s="300" t="s">
        <v>48</v>
      </c>
      <c r="O354" s="92"/>
      <c r="P354" s="239">
        <f>O354*H354</f>
        <v>0</v>
      </c>
      <c r="Q354" s="239">
        <v>1</v>
      </c>
      <c r="R354" s="239">
        <f>Q354*H354</f>
        <v>0.16600000000000001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236</v>
      </c>
      <c r="AT354" s="241" t="s">
        <v>881</v>
      </c>
      <c r="AU354" s="241" t="s">
        <v>92</v>
      </c>
      <c r="AY354" s="18" t="s">
        <v>177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90</v>
      </c>
      <c r="BK354" s="242">
        <f>ROUND(I354*H354,2)</f>
        <v>0</v>
      </c>
      <c r="BL354" s="18" t="s">
        <v>184</v>
      </c>
      <c r="BM354" s="241" t="s">
        <v>960</v>
      </c>
    </row>
    <row r="355" s="13" customFormat="1">
      <c r="A355" s="13"/>
      <c r="B355" s="243"/>
      <c r="C355" s="244"/>
      <c r="D355" s="245" t="s">
        <v>186</v>
      </c>
      <c r="E355" s="246" t="s">
        <v>1</v>
      </c>
      <c r="F355" s="247" t="s">
        <v>961</v>
      </c>
      <c r="G355" s="244"/>
      <c r="H355" s="246" t="s">
        <v>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186</v>
      </c>
      <c r="AU355" s="253" t="s">
        <v>92</v>
      </c>
      <c r="AV355" s="13" t="s">
        <v>90</v>
      </c>
      <c r="AW355" s="13" t="s">
        <v>36</v>
      </c>
      <c r="AX355" s="13" t="s">
        <v>83</v>
      </c>
      <c r="AY355" s="253" t="s">
        <v>177</v>
      </c>
    </row>
    <row r="356" s="13" customFormat="1">
      <c r="A356" s="13"/>
      <c r="B356" s="243"/>
      <c r="C356" s="244"/>
      <c r="D356" s="245" t="s">
        <v>186</v>
      </c>
      <c r="E356" s="246" t="s">
        <v>1</v>
      </c>
      <c r="F356" s="247" t="s">
        <v>203</v>
      </c>
      <c r="G356" s="244"/>
      <c r="H356" s="246" t="s">
        <v>1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186</v>
      </c>
      <c r="AU356" s="253" t="s">
        <v>92</v>
      </c>
      <c r="AV356" s="13" t="s">
        <v>90</v>
      </c>
      <c r="AW356" s="13" t="s">
        <v>36</v>
      </c>
      <c r="AX356" s="13" t="s">
        <v>83</v>
      </c>
      <c r="AY356" s="253" t="s">
        <v>177</v>
      </c>
    </row>
    <row r="357" s="14" customFormat="1">
      <c r="A357" s="14"/>
      <c r="B357" s="254"/>
      <c r="C357" s="255"/>
      <c r="D357" s="245" t="s">
        <v>186</v>
      </c>
      <c r="E357" s="256" t="s">
        <v>1</v>
      </c>
      <c r="F357" s="257" t="s">
        <v>962</v>
      </c>
      <c r="G357" s="255"/>
      <c r="H357" s="258">
        <v>0.078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186</v>
      </c>
      <c r="AU357" s="264" t="s">
        <v>92</v>
      </c>
      <c r="AV357" s="14" t="s">
        <v>92</v>
      </c>
      <c r="AW357" s="14" t="s">
        <v>36</v>
      </c>
      <c r="AX357" s="14" t="s">
        <v>83</v>
      </c>
      <c r="AY357" s="264" t="s">
        <v>177</v>
      </c>
    </row>
    <row r="358" s="14" customFormat="1">
      <c r="A358" s="14"/>
      <c r="B358" s="254"/>
      <c r="C358" s="255"/>
      <c r="D358" s="245" t="s">
        <v>186</v>
      </c>
      <c r="E358" s="256" t="s">
        <v>1</v>
      </c>
      <c r="F358" s="257" t="s">
        <v>963</v>
      </c>
      <c r="G358" s="255"/>
      <c r="H358" s="258">
        <v>0.072999999999999995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186</v>
      </c>
      <c r="AU358" s="264" t="s">
        <v>92</v>
      </c>
      <c r="AV358" s="14" t="s">
        <v>92</v>
      </c>
      <c r="AW358" s="14" t="s">
        <v>36</v>
      </c>
      <c r="AX358" s="14" t="s">
        <v>83</v>
      </c>
      <c r="AY358" s="264" t="s">
        <v>177</v>
      </c>
    </row>
    <row r="359" s="15" customFormat="1">
      <c r="A359" s="15"/>
      <c r="B359" s="265"/>
      <c r="C359" s="266"/>
      <c r="D359" s="245" t="s">
        <v>186</v>
      </c>
      <c r="E359" s="267" t="s">
        <v>1</v>
      </c>
      <c r="F359" s="268" t="s">
        <v>190</v>
      </c>
      <c r="G359" s="266"/>
      <c r="H359" s="269">
        <v>0.151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5" t="s">
        <v>186</v>
      </c>
      <c r="AU359" s="275" t="s">
        <v>92</v>
      </c>
      <c r="AV359" s="15" t="s">
        <v>184</v>
      </c>
      <c r="AW359" s="15" t="s">
        <v>36</v>
      </c>
      <c r="AX359" s="15" t="s">
        <v>90</v>
      </c>
      <c r="AY359" s="275" t="s">
        <v>177</v>
      </c>
    </row>
    <row r="360" s="14" customFormat="1">
      <c r="A360" s="14"/>
      <c r="B360" s="254"/>
      <c r="C360" s="255"/>
      <c r="D360" s="245" t="s">
        <v>186</v>
      </c>
      <c r="E360" s="255"/>
      <c r="F360" s="257" t="s">
        <v>964</v>
      </c>
      <c r="G360" s="255"/>
      <c r="H360" s="258">
        <v>0.16600000000000001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186</v>
      </c>
      <c r="AU360" s="264" t="s">
        <v>92</v>
      </c>
      <c r="AV360" s="14" t="s">
        <v>92</v>
      </c>
      <c r="AW360" s="14" t="s">
        <v>4</v>
      </c>
      <c r="AX360" s="14" t="s">
        <v>90</v>
      </c>
      <c r="AY360" s="264" t="s">
        <v>177</v>
      </c>
    </row>
    <row r="361" s="2" customFormat="1" ht="21.75" customHeight="1">
      <c r="A361" s="39"/>
      <c r="B361" s="40"/>
      <c r="C361" s="291" t="s">
        <v>473</v>
      </c>
      <c r="D361" s="291" t="s">
        <v>881</v>
      </c>
      <c r="E361" s="292" t="s">
        <v>965</v>
      </c>
      <c r="F361" s="293" t="s">
        <v>966</v>
      </c>
      <c r="G361" s="294" t="s">
        <v>509</v>
      </c>
      <c r="H361" s="295">
        <v>0.13800000000000001</v>
      </c>
      <c r="I361" s="296"/>
      <c r="J361" s="297">
        <f>ROUND(I361*H361,2)</f>
        <v>0</v>
      </c>
      <c r="K361" s="293" t="s">
        <v>183</v>
      </c>
      <c r="L361" s="298"/>
      <c r="M361" s="299" t="s">
        <v>1</v>
      </c>
      <c r="N361" s="300" t="s">
        <v>48</v>
      </c>
      <c r="O361" s="92"/>
      <c r="P361" s="239">
        <f>O361*H361</f>
        <v>0</v>
      </c>
      <c r="Q361" s="239">
        <v>1</v>
      </c>
      <c r="R361" s="239">
        <f>Q361*H361</f>
        <v>0.13800000000000001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236</v>
      </c>
      <c r="AT361" s="241" t="s">
        <v>881</v>
      </c>
      <c r="AU361" s="241" t="s">
        <v>92</v>
      </c>
      <c r="AY361" s="18" t="s">
        <v>177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90</v>
      </c>
      <c r="BK361" s="242">
        <f>ROUND(I361*H361,2)</f>
        <v>0</v>
      </c>
      <c r="BL361" s="18" t="s">
        <v>184</v>
      </c>
      <c r="BM361" s="241" t="s">
        <v>967</v>
      </c>
    </row>
    <row r="362" s="13" customFormat="1">
      <c r="A362" s="13"/>
      <c r="B362" s="243"/>
      <c r="C362" s="244"/>
      <c r="D362" s="245" t="s">
        <v>186</v>
      </c>
      <c r="E362" s="246" t="s">
        <v>1</v>
      </c>
      <c r="F362" s="247" t="s">
        <v>968</v>
      </c>
      <c r="G362" s="244"/>
      <c r="H362" s="246" t="s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186</v>
      </c>
      <c r="AU362" s="253" t="s">
        <v>92</v>
      </c>
      <c r="AV362" s="13" t="s">
        <v>90</v>
      </c>
      <c r="AW362" s="13" t="s">
        <v>36</v>
      </c>
      <c r="AX362" s="13" t="s">
        <v>83</v>
      </c>
      <c r="AY362" s="253" t="s">
        <v>177</v>
      </c>
    </row>
    <row r="363" s="13" customFormat="1">
      <c r="A363" s="13"/>
      <c r="B363" s="243"/>
      <c r="C363" s="244"/>
      <c r="D363" s="245" t="s">
        <v>186</v>
      </c>
      <c r="E363" s="246" t="s">
        <v>1</v>
      </c>
      <c r="F363" s="247" t="s">
        <v>205</v>
      </c>
      <c r="G363" s="244"/>
      <c r="H363" s="246" t="s">
        <v>1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186</v>
      </c>
      <c r="AU363" s="253" t="s">
        <v>92</v>
      </c>
      <c r="AV363" s="13" t="s">
        <v>90</v>
      </c>
      <c r="AW363" s="13" t="s">
        <v>36</v>
      </c>
      <c r="AX363" s="13" t="s">
        <v>83</v>
      </c>
      <c r="AY363" s="253" t="s">
        <v>177</v>
      </c>
    </row>
    <row r="364" s="14" customFormat="1">
      <c r="A364" s="14"/>
      <c r="B364" s="254"/>
      <c r="C364" s="255"/>
      <c r="D364" s="245" t="s">
        <v>186</v>
      </c>
      <c r="E364" s="256" t="s">
        <v>1</v>
      </c>
      <c r="F364" s="257" t="s">
        <v>969</v>
      </c>
      <c r="G364" s="255"/>
      <c r="H364" s="258">
        <v>0.125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4" t="s">
        <v>186</v>
      </c>
      <c r="AU364" s="264" t="s">
        <v>92</v>
      </c>
      <c r="AV364" s="14" t="s">
        <v>92</v>
      </c>
      <c r="AW364" s="14" t="s">
        <v>36</v>
      </c>
      <c r="AX364" s="14" t="s">
        <v>83</v>
      </c>
      <c r="AY364" s="264" t="s">
        <v>177</v>
      </c>
    </row>
    <row r="365" s="15" customFormat="1">
      <c r="A365" s="15"/>
      <c r="B365" s="265"/>
      <c r="C365" s="266"/>
      <c r="D365" s="245" t="s">
        <v>186</v>
      </c>
      <c r="E365" s="267" t="s">
        <v>1</v>
      </c>
      <c r="F365" s="268" t="s">
        <v>190</v>
      </c>
      <c r="G365" s="266"/>
      <c r="H365" s="269">
        <v>0.125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186</v>
      </c>
      <c r="AU365" s="275" t="s">
        <v>92</v>
      </c>
      <c r="AV365" s="15" t="s">
        <v>184</v>
      </c>
      <c r="AW365" s="15" t="s">
        <v>36</v>
      </c>
      <c r="AX365" s="15" t="s">
        <v>90</v>
      </c>
      <c r="AY365" s="275" t="s">
        <v>177</v>
      </c>
    </row>
    <row r="366" s="14" customFormat="1">
      <c r="A366" s="14"/>
      <c r="B366" s="254"/>
      <c r="C366" s="255"/>
      <c r="D366" s="245" t="s">
        <v>186</v>
      </c>
      <c r="E366" s="255"/>
      <c r="F366" s="257" t="s">
        <v>970</v>
      </c>
      <c r="G366" s="255"/>
      <c r="H366" s="258">
        <v>0.13800000000000001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4" t="s">
        <v>186</v>
      </c>
      <c r="AU366" s="264" t="s">
        <v>92</v>
      </c>
      <c r="AV366" s="14" t="s">
        <v>92</v>
      </c>
      <c r="AW366" s="14" t="s">
        <v>4</v>
      </c>
      <c r="AX366" s="14" t="s">
        <v>90</v>
      </c>
      <c r="AY366" s="264" t="s">
        <v>177</v>
      </c>
    </row>
    <row r="367" s="2" customFormat="1" ht="37.8" customHeight="1">
      <c r="A367" s="39"/>
      <c r="B367" s="40"/>
      <c r="C367" s="230" t="s">
        <v>484</v>
      </c>
      <c r="D367" s="230" t="s">
        <v>179</v>
      </c>
      <c r="E367" s="231" t="s">
        <v>971</v>
      </c>
      <c r="F367" s="232" t="s">
        <v>972</v>
      </c>
      <c r="G367" s="233" t="s">
        <v>509</v>
      </c>
      <c r="H367" s="234">
        <v>0.47099999999999997</v>
      </c>
      <c r="I367" s="235"/>
      <c r="J367" s="236">
        <f>ROUND(I367*H367,2)</f>
        <v>0</v>
      </c>
      <c r="K367" s="232" t="s">
        <v>183</v>
      </c>
      <c r="L367" s="45"/>
      <c r="M367" s="237" t="s">
        <v>1</v>
      </c>
      <c r="N367" s="238" t="s">
        <v>48</v>
      </c>
      <c r="O367" s="92"/>
      <c r="P367" s="239">
        <f>O367*H367</f>
        <v>0</v>
      </c>
      <c r="Q367" s="239">
        <v>0.017090000000000001</v>
      </c>
      <c r="R367" s="239">
        <f>Q367*H367</f>
        <v>0.00804939</v>
      </c>
      <c r="S367" s="239">
        <v>0</v>
      </c>
      <c r="T367" s="24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184</v>
      </c>
      <c r="AT367" s="241" t="s">
        <v>179</v>
      </c>
      <c r="AU367" s="241" t="s">
        <v>92</v>
      </c>
      <c r="AY367" s="18" t="s">
        <v>177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90</v>
      </c>
      <c r="BK367" s="242">
        <f>ROUND(I367*H367,2)</f>
        <v>0</v>
      </c>
      <c r="BL367" s="18" t="s">
        <v>184</v>
      </c>
      <c r="BM367" s="241" t="s">
        <v>973</v>
      </c>
    </row>
    <row r="368" s="2" customFormat="1" ht="24.15" customHeight="1">
      <c r="A368" s="39"/>
      <c r="B368" s="40"/>
      <c r="C368" s="291" t="s">
        <v>506</v>
      </c>
      <c r="D368" s="291" t="s">
        <v>881</v>
      </c>
      <c r="E368" s="292" t="s">
        <v>974</v>
      </c>
      <c r="F368" s="293" t="s">
        <v>975</v>
      </c>
      <c r="G368" s="294" t="s">
        <v>509</v>
      </c>
      <c r="H368" s="295">
        <v>0.029000000000000001</v>
      </c>
      <c r="I368" s="296"/>
      <c r="J368" s="297">
        <f>ROUND(I368*H368,2)</f>
        <v>0</v>
      </c>
      <c r="K368" s="293" t="s">
        <v>183</v>
      </c>
      <c r="L368" s="298"/>
      <c r="M368" s="299" t="s">
        <v>1</v>
      </c>
      <c r="N368" s="300" t="s">
        <v>48</v>
      </c>
      <c r="O368" s="92"/>
      <c r="P368" s="239">
        <f>O368*H368</f>
        <v>0</v>
      </c>
      <c r="Q368" s="239">
        <v>1</v>
      </c>
      <c r="R368" s="239">
        <f>Q368*H368</f>
        <v>0.029000000000000001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236</v>
      </c>
      <c r="AT368" s="241" t="s">
        <v>881</v>
      </c>
      <c r="AU368" s="241" t="s">
        <v>92</v>
      </c>
      <c r="AY368" s="18" t="s">
        <v>177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90</v>
      </c>
      <c r="BK368" s="242">
        <f>ROUND(I368*H368,2)</f>
        <v>0</v>
      </c>
      <c r="BL368" s="18" t="s">
        <v>184</v>
      </c>
      <c r="BM368" s="241" t="s">
        <v>976</v>
      </c>
    </row>
    <row r="369" s="13" customFormat="1">
      <c r="A369" s="13"/>
      <c r="B369" s="243"/>
      <c r="C369" s="244"/>
      <c r="D369" s="245" t="s">
        <v>186</v>
      </c>
      <c r="E369" s="246" t="s">
        <v>1</v>
      </c>
      <c r="F369" s="247" t="s">
        <v>977</v>
      </c>
      <c r="G369" s="244"/>
      <c r="H369" s="246" t="s">
        <v>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186</v>
      </c>
      <c r="AU369" s="253" t="s">
        <v>92</v>
      </c>
      <c r="AV369" s="13" t="s">
        <v>90</v>
      </c>
      <c r="AW369" s="13" t="s">
        <v>36</v>
      </c>
      <c r="AX369" s="13" t="s">
        <v>83</v>
      </c>
      <c r="AY369" s="253" t="s">
        <v>177</v>
      </c>
    </row>
    <row r="370" s="13" customFormat="1">
      <c r="A370" s="13"/>
      <c r="B370" s="243"/>
      <c r="C370" s="244"/>
      <c r="D370" s="245" t="s">
        <v>186</v>
      </c>
      <c r="E370" s="246" t="s">
        <v>1</v>
      </c>
      <c r="F370" s="247" t="s">
        <v>203</v>
      </c>
      <c r="G370" s="244"/>
      <c r="H370" s="246" t="s">
        <v>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186</v>
      </c>
      <c r="AU370" s="253" t="s">
        <v>92</v>
      </c>
      <c r="AV370" s="13" t="s">
        <v>90</v>
      </c>
      <c r="AW370" s="13" t="s">
        <v>36</v>
      </c>
      <c r="AX370" s="13" t="s">
        <v>83</v>
      </c>
      <c r="AY370" s="253" t="s">
        <v>177</v>
      </c>
    </row>
    <row r="371" s="14" customFormat="1">
      <c r="A371" s="14"/>
      <c r="B371" s="254"/>
      <c r="C371" s="255"/>
      <c r="D371" s="245" t="s">
        <v>186</v>
      </c>
      <c r="E371" s="256" t="s">
        <v>1</v>
      </c>
      <c r="F371" s="257" t="s">
        <v>978</v>
      </c>
      <c r="G371" s="255"/>
      <c r="H371" s="258">
        <v>0.025999999999999999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186</v>
      </c>
      <c r="AU371" s="264" t="s">
        <v>92</v>
      </c>
      <c r="AV371" s="14" t="s">
        <v>92</v>
      </c>
      <c r="AW371" s="14" t="s">
        <v>36</v>
      </c>
      <c r="AX371" s="14" t="s">
        <v>83</v>
      </c>
      <c r="AY371" s="264" t="s">
        <v>177</v>
      </c>
    </row>
    <row r="372" s="15" customFormat="1">
      <c r="A372" s="15"/>
      <c r="B372" s="265"/>
      <c r="C372" s="266"/>
      <c r="D372" s="245" t="s">
        <v>186</v>
      </c>
      <c r="E372" s="267" t="s">
        <v>1</v>
      </c>
      <c r="F372" s="268" t="s">
        <v>190</v>
      </c>
      <c r="G372" s="266"/>
      <c r="H372" s="269">
        <v>0.025999999999999999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186</v>
      </c>
      <c r="AU372" s="275" t="s">
        <v>92</v>
      </c>
      <c r="AV372" s="15" t="s">
        <v>184</v>
      </c>
      <c r="AW372" s="15" t="s">
        <v>36</v>
      </c>
      <c r="AX372" s="15" t="s">
        <v>90</v>
      </c>
      <c r="AY372" s="275" t="s">
        <v>177</v>
      </c>
    </row>
    <row r="373" s="14" customFormat="1">
      <c r="A373" s="14"/>
      <c r="B373" s="254"/>
      <c r="C373" s="255"/>
      <c r="D373" s="245" t="s">
        <v>186</v>
      </c>
      <c r="E373" s="255"/>
      <c r="F373" s="257" t="s">
        <v>979</v>
      </c>
      <c r="G373" s="255"/>
      <c r="H373" s="258">
        <v>0.029000000000000001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186</v>
      </c>
      <c r="AU373" s="264" t="s">
        <v>92</v>
      </c>
      <c r="AV373" s="14" t="s">
        <v>92</v>
      </c>
      <c r="AW373" s="14" t="s">
        <v>4</v>
      </c>
      <c r="AX373" s="14" t="s">
        <v>90</v>
      </c>
      <c r="AY373" s="264" t="s">
        <v>177</v>
      </c>
    </row>
    <row r="374" s="2" customFormat="1" ht="24.15" customHeight="1">
      <c r="A374" s="39"/>
      <c r="B374" s="40"/>
      <c r="C374" s="291" t="s">
        <v>511</v>
      </c>
      <c r="D374" s="291" t="s">
        <v>881</v>
      </c>
      <c r="E374" s="292" t="s">
        <v>980</v>
      </c>
      <c r="F374" s="293" t="s">
        <v>981</v>
      </c>
      <c r="G374" s="294" t="s">
        <v>509</v>
      </c>
      <c r="H374" s="295">
        <v>0.12</v>
      </c>
      <c r="I374" s="296"/>
      <c r="J374" s="297">
        <f>ROUND(I374*H374,2)</f>
        <v>0</v>
      </c>
      <c r="K374" s="293" t="s">
        <v>183</v>
      </c>
      <c r="L374" s="298"/>
      <c r="M374" s="299" t="s">
        <v>1</v>
      </c>
      <c r="N374" s="300" t="s">
        <v>48</v>
      </c>
      <c r="O374" s="92"/>
      <c r="P374" s="239">
        <f>O374*H374</f>
        <v>0</v>
      </c>
      <c r="Q374" s="239">
        <v>1</v>
      </c>
      <c r="R374" s="239">
        <f>Q374*H374</f>
        <v>0.12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236</v>
      </c>
      <c r="AT374" s="241" t="s">
        <v>881</v>
      </c>
      <c r="AU374" s="241" t="s">
        <v>92</v>
      </c>
      <c r="AY374" s="18" t="s">
        <v>177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90</v>
      </c>
      <c r="BK374" s="242">
        <f>ROUND(I374*H374,2)</f>
        <v>0</v>
      </c>
      <c r="BL374" s="18" t="s">
        <v>184</v>
      </c>
      <c r="BM374" s="241" t="s">
        <v>982</v>
      </c>
    </row>
    <row r="375" s="13" customFormat="1">
      <c r="A375" s="13"/>
      <c r="B375" s="243"/>
      <c r="C375" s="244"/>
      <c r="D375" s="245" t="s">
        <v>186</v>
      </c>
      <c r="E375" s="246" t="s">
        <v>1</v>
      </c>
      <c r="F375" s="247" t="s">
        <v>983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186</v>
      </c>
      <c r="AU375" s="253" t="s">
        <v>92</v>
      </c>
      <c r="AV375" s="13" t="s">
        <v>90</v>
      </c>
      <c r="AW375" s="13" t="s">
        <v>36</v>
      </c>
      <c r="AX375" s="13" t="s">
        <v>83</v>
      </c>
      <c r="AY375" s="253" t="s">
        <v>177</v>
      </c>
    </row>
    <row r="376" s="13" customFormat="1">
      <c r="A376" s="13"/>
      <c r="B376" s="243"/>
      <c r="C376" s="244"/>
      <c r="D376" s="245" t="s">
        <v>186</v>
      </c>
      <c r="E376" s="246" t="s">
        <v>1</v>
      </c>
      <c r="F376" s="247" t="s">
        <v>205</v>
      </c>
      <c r="G376" s="244"/>
      <c r="H376" s="246" t="s">
        <v>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186</v>
      </c>
      <c r="AU376" s="253" t="s">
        <v>92</v>
      </c>
      <c r="AV376" s="13" t="s">
        <v>90</v>
      </c>
      <c r="AW376" s="13" t="s">
        <v>36</v>
      </c>
      <c r="AX376" s="13" t="s">
        <v>83</v>
      </c>
      <c r="AY376" s="253" t="s">
        <v>177</v>
      </c>
    </row>
    <row r="377" s="14" customFormat="1">
      <c r="A377" s="14"/>
      <c r="B377" s="254"/>
      <c r="C377" s="255"/>
      <c r="D377" s="245" t="s">
        <v>186</v>
      </c>
      <c r="E377" s="256" t="s">
        <v>1</v>
      </c>
      <c r="F377" s="257" t="s">
        <v>984</v>
      </c>
      <c r="G377" s="255"/>
      <c r="H377" s="258">
        <v>0.109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4" t="s">
        <v>186</v>
      </c>
      <c r="AU377" s="264" t="s">
        <v>92</v>
      </c>
      <c r="AV377" s="14" t="s">
        <v>92</v>
      </c>
      <c r="AW377" s="14" t="s">
        <v>36</v>
      </c>
      <c r="AX377" s="14" t="s">
        <v>83</v>
      </c>
      <c r="AY377" s="264" t="s">
        <v>177</v>
      </c>
    </row>
    <row r="378" s="15" customFormat="1">
      <c r="A378" s="15"/>
      <c r="B378" s="265"/>
      <c r="C378" s="266"/>
      <c r="D378" s="245" t="s">
        <v>186</v>
      </c>
      <c r="E378" s="267" t="s">
        <v>1</v>
      </c>
      <c r="F378" s="268" t="s">
        <v>190</v>
      </c>
      <c r="G378" s="266"/>
      <c r="H378" s="269">
        <v>0.109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5" t="s">
        <v>186</v>
      </c>
      <c r="AU378" s="275" t="s">
        <v>92</v>
      </c>
      <c r="AV378" s="15" t="s">
        <v>184</v>
      </c>
      <c r="AW378" s="15" t="s">
        <v>36</v>
      </c>
      <c r="AX378" s="15" t="s">
        <v>90</v>
      </c>
      <c r="AY378" s="275" t="s">
        <v>177</v>
      </c>
    </row>
    <row r="379" s="14" customFormat="1">
      <c r="A379" s="14"/>
      <c r="B379" s="254"/>
      <c r="C379" s="255"/>
      <c r="D379" s="245" t="s">
        <v>186</v>
      </c>
      <c r="E379" s="255"/>
      <c r="F379" s="257" t="s">
        <v>985</v>
      </c>
      <c r="G379" s="255"/>
      <c r="H379" s="258">
        <v>0.12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186</v>
      </c>
      <c r="AU379" s="264" t="s">
        <v>92</v>
      </c>
      <c r="AV379" s="14" t="s">
        <v>92</v>
      </c>
      <c r="AW379" s="14" t="s">
        <v>4</v>
      </c>
      <c r="AX379" s="14" t="s">
        <v>90</v>
      </c>
      <c r="AY379" s="264" t="s">
        <v>177</v>
      </c>
    </row>
    <row r="380" s="2" customFormat="1" ht="24.15" customHeight="1">
      <c r="A380" s="39"/>
      <c r="B380" s="40"/>
      <c r="C380" s="291" t="s">
        <v>515</v>
      </c>
      <c r="D380" s="291" t="s">
        <v>881</v>
      </c>
      <c r="E380" s="292" t="s">
        <v>986</v>
      </c>
      <c r="F380" s="293" t="s">
        <v>987</v>
      </c>
      <c r="G380" s="294" t="s">
        <v>509</v>
      </c>
      <c r="H380" s="295">
        <v>0.37</v>
      </c>
      <c r="I380" s="296"/>
      <c r="J380" s="297">
        <f>ROUND(I380*H380,2)</f>
        <v>0</v>
      </c>
      <c r="K380" s="293" t="s">
        <v>183</v>
      </c>
      <c r="L380" s="298"/>
      <c r="M380" s="299" t="s">
        <v>1</v>
      </c>
      <c r="N380" s="300" t="s">
        <v>48</v>
      </c>
      <c r="O380" s="92"/>
      <c r="P380" s="239">
        <f>O380*H380</f>
        <v>0</v>
      </c>
      <c r="Q380" s="239">
        <v>1</v>
      </c>
      <c r="R380" s="239">
        <f>Q380*H380</f>
        <v>0.37</v>
      </c>
      <c r="S380" s="239">
        <v>0</v>
      </c>
      <c r="T380" s="24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236</v>
      </c>
      <c r="AT380" s="241" t="s">
        <v>881</v>
      </c>
      <c r="AU380" s="241" t="s">
        <v>92</v>
      </c>
      <c r="AY380" s="18" t="s">
        <v>177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90</v>
      </c>
      <c r="BK380" s="242">
        <f>ROUND(I380*H380,2)</f>
        <v>0</v>
      </c>
      <c r="BL380" s="18" t="s">
        <v>184</v>
      </c>
      <c r="BM380" s="241" t="s">
        <v>988</v>
      </c>
    </row>
    <row r="381" s="13" customFormat="1">
      <c r="A381" s="13"/>
      <c r="B381" s="243"/>
      <c r="C381" s="244"/>
      <c r="D381" s="245" t="s">
        <v>186</v>
      </c>
      <c r="E381" s="246" t="s">
        <v>1</v>
      </c>
      <c r="F381" s="247" t="s">
        <v>989</v>
      </c>
      <c r="G381" s="244"/>
      <c r="H381" s="246" t="s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186</v>
      </c>
      <c r="AU381" s="253" t="s">
        <v>92</v>
      </c>
      <c r="AV381" s="13" t="s">
        <v>90</v>
      </c>
      <c r="AW381" s="13" t="s">
        <v>36</v>
      </c>
      <c r="AX381" s="13" t="s">
        <v>83</v>
      </c>
      <c r="AY381" s="253" t="s">
        <v>177</v>
      </c>
    </row>
    <row r="382" s="13" customFormat="1">
      <c r="A382" s="13"/>
      <c r="B382" s="243"/>
      <c r="C382" s="244"/>
      <c r="D382" s="245" t="s">
        <v>186</v>
      </c>
      <c r="E382" s="246" t="s">
        <v>1</v>
      </c>
      <c r="F382" s="247" t="s">
        <v>203</v>
      </c>
      <c r="G382" s="244"/>
      <c r="H382" s="246" t="s">
        <v>1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186</v>
      </c>
      <c r="AU382" s="253" t="s">
        <v>92</v>
      </c>
      <c r="AV382" s="13" t="s">
        <v>90</v>
      </c>
      <c r="AW382" s="13" t="s">
        <v>36</v>
      </c>
      <c r="AX382" s="13" t="s">
        <v>83</v>
      </c>
      <c r="AY382" s="253" t="s">
        <v>177</v>
      </c>
    </row>
    <row r="383" s="14" customFormat="1">
      <c r="A383" s="14"/>
      <c r="B383" s="254"/>
      <c r="C383" s="255"/>
      <c r="D383" s="245" t="s">
        <v>186</v>
      </c>
      <c r="E383" s="256" t="s">
        <v>1</v>
      </c>
      <c r="F383" s="257" t="s">
        <v>990</v>
      </c>
      <c r="G383" s="255"/>
      <c r="H383" s="258">
        <v>0.113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186</v>
      </c>
      <c r="AU383" s="264" t="s">
        <v>92</v>
      </c>
      <c r="AV383" s="14" t="s">
        <v>92</v>
      </c>
      <c r="AW383" s="14" t="s">
        <v>36</v>
      </c>
      <c r="AX383" s="14" t="s">
        <v>83</v>
      </c>
      <c r="AY383" s="264" t="s">
        <v>177</v>
      </c>
    </row>
    <row r="384" s="14" customFormat="1">
      <c r="A384" s="14"/>
      <c r="B384" s="254"/>
      <c r="C384" s="255"/>
      <c r="D384" s="245" t="s">
        <v>186</v>
      </c>
      <c r="E384" s="256" t="s">
        <v>1</v>
      </c>
      <c r="F384" s="257" t="s">
        <v>991</v>
      </c>
      <c r="G384" s="255"/>
      <c r="H384" s="258">
        <v>0.079000000000000001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4" t="s">
        <v>186</v>
      </c>
      <c r="AU384" s="264" t="s">
        <v>92</v>
      </c>
      <c r="AV384" s="14" t="s">
        <v>92</v>
      </c>
      <c r="AW384" s="14" t="s">
        <v>36</v>
      </c>
      <c r="AX384" s="14" t="s">
        <v>83</v>
      </c>
      <c r="AY384" s="264" t="s">
        <v>177</v>
      </c>
    </row>
    <row r="385" s="13" customFormat="1">
      <c r="A385" s="13"/>
      <c r="B385" s="243"/>
      <c r="C385" s="244"/>
      <c r="D385" s="245" t="s">
        <v>186</v>
      </c>
      <c r="E385" s="246" t="s">
        <v>1</v>
      </c>
      <c r="F385" s="247" t="s">
        <v>205</v>
      </c>
      <c r="G385" s="244"/>
      <c r="H385" s="246" t="s">
        <v>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186</v>
      </c>
      <c r="AU385" s="253" t="s">
        <v>92</v>
      </c>
      <c r="AV385" s="13" t="s">
        <v>90</v>
      </c>
      <c r="AW385" s="13" t="s">
        <v>36</v>
      </c>
      <c r="AX385" s="13" t="s">
        <v>83</v>
      </c>
      <c r="AY385" s="253" t="s">
        <v>177</v>
      </c>
    </row>
    <row r="386" s="14" customFormat="1">
      <c r="A386" s="14"/>
      <c r="B386" s="254"/>
      <c r="C386" s="255"/>
      <c r="D386" s="245" t="s">
        <v>186</v>
      </c>
      <c r="E386" s="256" t="s">
        <v>1</v>
      </c>
      <c r="F386" s="257" t="s">
        <v>992</v>
      </c>
      <c r="G386" s="255"/>
      <c r="H386" s="258">
        <v>0.14399999999999999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186</v>
      </c>
      <c r="AU386" s="264" t="s">
        <v>92</v>
      </c>
      <c r="AV386" s="14" t="s">
        <v>92</v>
      </c>
      <c r="AW386" s="14" t="s">
        <v>36</v>
      </c>
      <c r="AX386" s="14" t="s">
        <v>83</v>
      </c>
      <c r="AY386" s="264" t="s">
        <v>177</v>
      </c>
    </row>
    <row r="387" s="15" customFormat="1">
      <c r="A387" s="15"/>
      <c r="B387" s="265"/>
      <c r="C387" s="266"/>
      <c r="D387" s="245" t="s">
        <v>186</v>
      </c>
      <c r="E387" s="267" t="s">
        <v>1</v>
      </c>
      <c r="F387" s="268" t="s">
        <v>190</v>
      </c>
      <c r="G387" s="266"/>
      <c r="H387" s="269">
        <v>0.33600000000000002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5" t="s">
        <v>186</v>
      </c>
      <c r="AU387" s="275" t="s">
        <v>92</v>
      </c>
      <c r="AV387" s="15" t="s">
        <v>184</v>
      </c>
      <c r="AW387" s="15" t="s">
        <v>36</v>
      </c>
      <c r="AX387" s="15" t="s">
        <v>90</v>
      </c>
      <c r="AY387" s="275" t="s">
        <v>177</v>
      </c>
    </row>
    <row r="388" s="14" customFormat="1">
      <c r="A388" s="14"/>
      <c r="B388" s="254"/>
      <c r="C388" s="255"/>
      <c r="D388" s="245" t="s">
        <v>186</v>
      </c>
      <c r="E388" s="255"/>
      <c r="F388" s="257" t="s">
        <v>993</v>
      </c>
      <c r="G388" s="255"/>
      <c r="H388" s="258">
        <v>0.37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4" t="s">
        <v>186</v>
      </c>
      <c r="AU388" s="264" t="s">
        <v>92</v>
      </c>
      <c r="AV388" s="14" t="s">
        <v>92</v>
      </c>
      <c r="AW388" s="14" t="s">
        <v>4</v>
      </c>
      <c r="AX388" s="14" t="s">
        <v>90</v>
      </c>
      <c r="AY388" s="264" t="s">
        <v>177</v>
      </c>
    </row>
    <row r="389" s="2" customFormat="1" ht="21.75" customHeight="1">
      <c r="A389" s="39"/>
      <c r="B389" s="40"/>
      <c r="C389" s="230" t="s">
        <v>519</v>
      </c>
      <c r="D389" s="230" t="s">
        <v>179</v>
      </c>
      <c r="E389" s="231" t="s">
        <v>994</v>
      </c>
      <c r="F389" s="232" t="s">
        <v>995</v>
      </c>
      <c r="G389" s="233" t="s">
        <v>182</v>
      </c>
      <c r="H389" s="234">
        <v>1.512</v>
      </c>
      <c r="I389" s="235"/>
      <c r="J389" s="236">
        <f>ROUND(I389*H389,2)</f>
        <v>0</v>
      </c>
      <c r="K389" s="232" t="s">
        <v>183</v>
      </c>
      <c r="L389" s="45"/>
      <c r="M389" s="237" t="s">
        <v>1</v>
      </c>
      <c r="N389" s="238" t="s">
        <v>48</v>
      </c>
      <c r="O389" s="92"/>
      <c r="P389" s="239">
        <f>O389*H389</f>
        <v>0</v>
      </c>
      <c r="Q389" s="239">
        <v>2.5018799999999999</v>
      </c>
      <c r="R389" s="239">
        <f>Q389*H389</f>
        <v>3.7828425599999997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184</v>
      </c>
      <c r="AT389" s="241" t="s">
        <v>179</v>
      </c>
      <c r="AU389" s="241" t="s">
        <v>92</v>
      </c>
      <c r="AY389" s="18" t="s">
        <v>177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90</v>
      </c>
      <c r="BK389" s="242">
        <f>ROUND(I389*H389,2)</f>
        <v>0</v>
      </c>
      <c r="BL389" s="18" t="s">
        <v>184</v>
      </c>
      <c r="BM389" s="241" t="s">
        <v>996</v>
      </c>
    </row>
    <row r="390" s="13" customFormat="1">
      <c r="A390" s="13"/>
      <c r="B390" s="243"/>
      <c r="C390" s="244"/>
      <c r="D390" s="245" t="s">
        <v>186</v>
      </c>
      <c r="E390" s="246" t="s">
        <v>1</v>
      </c>
      <c r="F390" s="247" t="s">
        <v>997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186</v>
      </c>
      <c r="AU390" s="253" t="s">
        <v>92</v>
      </c>
      <c r="AV390" s="13" t="s">
        <v>90</v>
      </c>
      <c r="AW390" s="13" t="s">
        <v>36</v>
      </c>
      <c r="AX390" s="13" t="s">
        <v>83</v>
      </c>
      <c r="AY390" s="253" t="s">
        <v>177</v>
      </c>
    </row>
    <row r="391" s="13" customFormat="1">
      <c r="A391" s="13"/>
      <c r="B391" s="243"/>
      <c r="C391" s="244"/>
      <c r="D391" s="245" t="s">
        <v>186</v>
      </c>
      <c r="E391" s="246" t="s">
        <v>1</v>
      </c>
      <c r="F391" s="247" t="s">
        <v>203</v>
      </c>
      <c r="G391" s="244"/>
      <c r="H391" s="246" t="s">
        <v>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186</v>
      </c>
      <c r="AU391" s="253" t="s">
        <v>92</v>
      </c>
      <c r="AV391" s="13" t="s">
        <v>90</v>
      </c>
      <c r="AW391" s="13" t="s">
        <v>36</v>
      </c>
      <c r="AX391" s="13" t="s">
        <v>83</v>
      </c>
      <c r="AY391" s="253" t="s">
        <v>177</v>
      </c>
    </row>
    <row r="392" s="14" customFormat="1">
      <c r="A392" s="14"/>
      <c r="B392" s="254"/>
      <c r="C392" s="255"/>
      <c r="D392" s="245" t="s">
        <v>186</v>
      </c>
      <c r="E392" s="256" t="s">
        <v>1</v>
      </c>
      <c r="F392" s="257" t="s">
        <v>998</v>
      </c>
      <c r="G392" s="255"/>
      <c r="H392" s="258">
        <v>0.16500000000000001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186</v>
      </c>
      <c r="AU392" s="264" t="s">
        <v>92</v>
      </c>
      <c r="AV392" s="14" t="s">
        <v>92</v>
      </c>
      <c r="AW392" s="14" t="s">
        <v>36</v>
      </c>
      <c r="AX392" s="14" t="s">
        <v>83</v>
      </c>
      <c r="AY392" s="264" t="s">
        <v>177</v>
      </c>
    </row>
    <row r="393" s="14" customFormat="1">
      <c r="A393" s="14"/>
      <c r="B393" s="254"/>
      <c r="C393" s="255"/>
      <c r="D393" s="245" t="s">
        <v>186</v>
      </c>
      <c r="E393" s="256" t="s">
        <v>1</v>
      </c>
      <c r="F393" s="257" t="s">
        <v>999</v>
      </c>
      <c r="G393" s="255"/>
      <c r="H393" s="258">
        <v>0.078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186</v>
      </c>
      <c r="AU393" s="264" t="s">
        <v>92</v>
      </c>
      <c r="AV393" s="14" t="s">
        <v>92</v>
      </c>
      <c r="AW393" s="14" t="s">
        <v>36</v>
      </c>
      <c r="AX393" s="14" t="s">
        <v>83</v>
      </c>
      <c r="AY393" s="264" t="s">
        <v>177</v>
      </c>
    </row>
    <row r="394" s="14" customFormat="1">
      <c r="A394" s="14"/>
      <c r="B394" s="254"/>
      <c r="C394" s="255"/>
      <c r="D394" s="245" t="s">
        <v>186</v>
      </c>
      <c r="E394" s="256" t="s">
        <v>1</v>
      </c>
      <c r="F394" s="257" t="s">
        <v>1000</v>
      </c>
      <c r="G394" s="255"/>
      <c r="H394" s="258">
        <v>0.083000000000000004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186</v>
      </c>
      <c r="AU394" s="264" t="s">
        <v>92</v>
      </c>
      <c r="AV394" s="14" t="s">
        <v>92</v>
      </c>
      <c r="AW394" s="14" t="s">
        <v>36</v>
      </c>
      <c r="AX394" s="14" t="s">
        <v>83</v>
      </c>
      <c r="AY394" s="264" t="s">
        <v>177</v>
      </c>
    </row>
    <row r="395" s="14" customFormat="1">
      <c r="A395" s="14"/>
      <c r="B395" s="254"/>
      <c r="C395" s="255"/>
      <c r="D395" s="245" t="s">
        <v>186</v>
      </c>
      <c r="E395" s="256" t="s">
        <v>1</v>
      </c>
      <c r="F395" s="257" t="s">
        <v>1001</v>
      </c>
      <c r="G395" s="255"/>
      <c r="H395" s="258">
        <v>0.029000000000000001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186</v>
      </c>
      <c r="AU395" s="264" t="s">
        <v>92</v>
      </c>
      <c r="AV395" s="14" t="s">
        <v>92</v>
      </c>
      <c r="AW395" s="14" t="s">
        <v>36</v>
      </c>
      <c r="AX395" s="14" t="s">
        <v>83</v>
      </c>
      <c r="AY395" s="264" t="s">
        <v>177</v>
      </c>
    </row>
    <row r="396" s="14" customFormat="1">
      <c r="A396" s="14"/>
      <c r="B396" s="254"/>
      <c r="C396" s="255"/>
      <c r="D396" s="245" t="s">
        <v>186</v>
      </c>
      <c r="E396" s="256" t="s">
        <v>1</v>
      </c>
      <c r="F396" s="257" t="s">
        <v>1002</v>
      </c>
      <c r="G396" s="255"/>
      <c r="H396" s="258">
        <v>0.13300000000000001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186</v>
      </c>
      <c r="AU396" s="264" t="s">
        <v>92</v>
      </c>
      <c r="AV396" s="14" t="s">
        <v>92</v>
      </c>
      <c r="AW396" s="14" t="s">
        <v>36</v>
      </c>
      <c r="AX396" s="14" t="s">
        <v>83</v>
      </c>
      <c r="AY396" s="264" t="s">
        <v>177</v>
      </c>
    </row>
    <row r="397" s="13" customFormat="1">
      <c r="A397" s="13"/>
      <c r="B397" s="243"/>
      <c r="C397" s="244"/>
      <c r="D397" s="245" t="s">
        <v>186</v>
      </c>
      <c r="E397" s="246" t="s">
        <v>1</v>
      </c>
      <c r="F397" s="247" t="s">
        <v>205</v>
      </c>
      <c r="G397" s="244"/>
      <c r="H397" s="246" t="s">
        <v>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186</v>
      </c>
      <c r="AU397" s="253" t="s">
        <v>92</v>
      </c>
      <c r="AV397" s="13" t="s">
        <v>90</v>
      </c>
      <c r="AW397" s="13" t="s">
        <v>36</v>
      </c>
      <c r="AX397" s="13" t="s">
        <v>83</v>
      </c>
      <c r="AY397" s="253" t="s">
        <v>177</v>
      </c>
    </row>
    <row r="398" s="14" customFormat="1">
      <c r="A398" s="14"/>
      <c r="B398" s="254"/>
      <c r="C398" s="255"/>
      <c r="D398" s="245" t="s">
        <v>186</v>
      </c>
      <c r="E398" s="256" t="s">
        <v>1</v>
      </c>
      <c r="F398" s="257" t="s">
        <v>1003</v>
      </c>
      <c r="G398" s="255"/>
      <c r="H398" s="258">
        <v>0.13100000000000001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4" t="s">
        <v>186</v>
      </c>
      <c r="AU398" s="264" t="s">
        <v>92</v>
      </c>
      <c r="AV398" s="14" t="s">
        <v>92</v>
      </c>
      <c r="AW398" s="14" t="s">
        <v>36</v>
      </c>
      <c r="AX398" s="14" t="s">
        <v>83</v>
      </c>
      <c r="AY398" s="264" t="s">
        <v>177</v>
      </c>
    </row>
    <row r="399" s="14" customFormat="1">
      <c r="A399" s="14"/>
      <c r="B399" s="254"/>
      <c r="C399" s="255"/>
      <c r="D399" s="245" t="s">
        <v>186</v>
      </c>
      <c r="E399" s="256" t="s">
        <v>1</v>
      </c>
      <c r="F399" s="257" t="s">
        <v>1004</v>
      </c>
      <c r="G399" s="255"/>
      <c r="H399" s="258">
        <v>0.161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186</v>
      </c>
      <c r="AU399" s="264" t="s">
        <v>92</v>
      </c>
      <c r="AV399" s="14" t="s">
        <v>92</v>
      </c>
      <c r="AW399" s="14" t="s">
        <v>36</v>
      </c>
      <c r="AX399" s="14" t="s">
        <v>83</v>
      </c>
      <c r="AY399" s="264" t="s">
        <v>177</v>
      </c>
    </row>
    <row r="400" s="14" customFormat="1">
      <c r="A400" s="14"/>
      <c r="B400" s="254"/>
      <c r="C400" s="255"/>
      <c r="D400" s="245" t="s">
        <v>186</v>
      </c>
      <c r="E400" s="256" t="s">
        <v>1</v>
      </c>
      <c r="F400" s="257" t="s">
        <v>1005</v>
      </c>
      <c r="G400" s="255"/>
      <c r="H400" s="258">
        <v>0.068000000000000005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186</v>
      </c>
      <c r="AU400" s="264" t="s">
        <v>92</v>
      </c>
      <c r="AV400" s="14" t="s">
        <v>92</v>
      </c>
      <c r="AW400" s="14" t="s">
        <v>36</v>
      </c>
      <c r="AX400" s="14" t="s">
        <v>83</v>
      </c>
      <c r="AY400" s="264" t="s">
        <v>177</v>
      </c>
    </row>
    <row r="401" s="14" customFormat="1">
      <c r="A401" s="14"/>
      <c r="B401" s="254"/>
      <c r="C401" s="255"/>
      <c r="D401" s="245" t="s">
        <v>186</v>
      </c>
      <c r="E401" s="256" t="s">
        <v>1</v>
      </c>
      <c r="F401" s="257" t="s">
        <v>1006</v>
      </c>
      <c r="G401" s="255"/>
      <c r="H401" s="258">
        <v>0.14299999999999999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186</v>
      </c>
      <c r="AU401" s="264" t="s">
        <v>92</v>
      </c>
      <c r="AV401" s="14" t="s">
        <v>92</v>
      </c>
      <c r="AW401" s="14" t="s">
        <v>36</v>
      </c>
      <c r="AX401" s="14" t="s">
        <v>83</v>
      </c>
      <c r="AY401" s="264" t="s">
        <v>177</v>
      </c>
    </row>
    <row r="402" s="14" customFormat="1">
      <c r="A402" s="14"/>
      <c r="B402" s="254"/>
      <c r="C402" s="255"/>
      <c r="D402" s="245" t="s">
        <v>186</v>
      </c>
      <c r="E402" s="256" t="s">
        <v>1</v>
      </c>
      <c r="F402" s="257" t="s">
        <v>1007</v>
      </c>
      <c r="G402" s="255"/>
      <c r="H402" s="258">
        <v>0.043999999999999997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186</v>
      </c>
      <c r="AU402" s="264" t="s">
        <v>92</v>
      </c>
      <c r="AV402" s="14" t="s">
        <v>92</v>
      </c>
      <c r="AW402" s="14" t="s">
        <v>36</v>
      </c>
      <c r="AX402" s="14" t="s">
        <v>83</v>
      </c>
      <c r="AY402" s="264" t="s">
        <v>177</v>
      </c>
    </row>
    <row r="403" s="14" customFormat="1">
      <c r="A403" s="14"/>
      <c r="B403" s="254"/>
      <c r="C403" s="255"/>
      <c r="D403" s="245" t="s">
        <v>186</v>
      </c>
      <c r="E403" s="256" t="s">
        <v>1</v>
      </c>
      <c r="F403" s="257" t="s">
        <v>1008</v>
      </c>
      <c r="G403" s="255"/>
      <c r="H403" s="258">
        <v>0.29799999999999999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186</v>
      </c>
      <c r="AU403" s="264" t="s">
        <v>92</v>
      </c>
      <c r="AV403" s="14" t="s">
        <v>92</v>
      </c>
      <c r="AW403" s="14" t="s">
        <v>36</v>
      </c>
      <c r="AX403" s="14" t="s">
        <v>83</v>
      </c>
      <c r="AY403" s="264" t="s">
        <v>177</v>
      </c>
    </row>
    <row r="404" s="14" customFormat="1">
      <c r="A404" s="14"/>
      <c r="B404" s="254"/>
      <c r="C404" s="255"/>
      <c r="D404" s="245" t="s">
        <v>186</v>
      </c>
      <c r="E404" s="256" t="s">
        <v>1</v>
      </c>
      <c r="F404" s="257" t="s">
        <v>1009</v>
      </c>
      <c r="G404" s="255"/>
      <c r="H404" s="258">
        <v>0.032000000000000001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186</v>
      </c>
      <c r="AU404" s="264" t="s">
        <v>92</v>
      </c>
      <c r="AV404" s="14" t="s">
        <v>92</v>
      </c>
      <c r="AW404" s="14" t="s">
        <v>36</v>
      </c>
      <c r="AX404" s="14" t="s">
        <v>83</v>
      </c>
      <c r="AY404" s="264" t="s">
        <v>177</v>
      </c>
    </row>
    <row r="405" s="14" customFormat="1">
      <c r="A405" s="14"/>
      <c r="B405" s="254"/>
      <c r="C405" s="255"/>
      <c r="D405" s="245" t="s">
        <v>186</v>
      </c>
      <c r="E405" s="256" t="s">
        <v>1</v>
      </c>
      <c r="F405" s="257" t="s">
        <v>1010</v>
      </c>
      <c r="G405" s="255"/>
      <c r="H405" s="258">
        <v>0.034000000000000002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186</v>
      </c>
      <c r="AU405" s="264" t="s">
        <v>92</v>
      </c>
      <c r="AV405" s="14" t="s">
        <v>92</v>
      </c>
      <c r="AW405" s="14" t="s">
        <v>36</v>
      </c>
      <c r="AX405" s="14" t="s">
        <v>83</v>
      </c>
      <c r="AY405" s="264" t="s">
        <v>177</v>
      </c>
    </row>
    <row r="406" s="14" customFormat="1">
      <c r="A406" s="14"/>
      <c r="B406" s="254"/>
      <c r="C406" s="255"/>
      <c r="D406" s="245" t="s">
        <v>186</v>
      </c>
      <c r="E406" s="256" t="s">
        <v>1</v>
      </c>
      <c r="F406" s="257" t="s">
        <v>1011</v>
      </c>
      <c r="G406" s="255"/>
      <c r="H406" s="258">
        <v>0.113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186</v>
      </c>
      <c r="AU406" s="264" t="s">
        <v>92</v>
      </c>
      <c r="AV406" s="14" t="s">
        <v>92</v>
      </c>
      <c r="AW406" s="14" t="s">
        <v>36</v>
      </c>
      <c r="AX406" s="14" t="s">
        <v>83</v>
      </c>
      <c r="AY406" s="264" t="s">
        <v>177</v>
      </c>
    </row>
    <row r="407" s="15" customFormat="1">
      <c r="A407" s="15"/>
      <c r="B407" s="265"/>
      <c r="C407" s="266"/>
      <c r="D407" s="245" t="s">
        <v>186</v>
      </c>
      <c r="E407" s="267" t="s">
        <v>1</v>
      </c>
      <c r="F407" s="268" t="s">
        <v>190</v>
      </c>
      <c r="G407" s="266"/>
      <c r="H407" s="269">
        <v>1.512</v>
      </c>
      <c r="I407" s="270"/>
      <c r="J407" s="266"/>
      <c r="K407" s="266"/>
      <c r="L407" s="271"/>
      <c r="M407" s="272"/>
      <c r="N407" s="273"/>
      <c r="O407" s="273"/>
      <c r="P407" s="273"/>
      <c r="Q407" s="273"/>
      <c r="R407" s="273"/>
      <c r="S407" s="273"/>
      <c r="T407" s="27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5" t="s">
        <v>186</v>
      </c>
      <c r="AU407" s="275" t="s">
        <v>92</v>
      </c>
      <c r="AV407" s="15" t="s">
        <v>184</v>
      </c>
      <c r="AW407" s="15" t="s">
        <v>36</v>
      </c>
      <c r="AX407" s="15" t="s">
        <v>90</v>
      </c>
      <c r="AY407" s="275" t="s">
        <v>177</v>
      </c>
    </row>
    <row r="408" s="2" customFormat="1" ht="55.5" customHeight="1">
      <c r="A408" s="39"/>
      <c r="B408" s="40"/>
      <c r="C408" s="230" t="s">
        <v>523</v>
      </c>
      <c r="D408" s="230" t="s">
        <v>179</v>
      </c>
      <c r="E408" s="231" t="s">
        <v>1012</v>
      </c>
      <c r="F408" s="232" t="s">
        <v>1013</v>
      </c>
      <c r="G408" s="233" t="s">
        <v>200</v>
      </c>
      <c r="H408" s="234">
        <v>17.326000000000001</v>
      </c>
      <c r="I408" s="235"/>
      <c r="J408" s="236">
        <f>ROUND(I408*H408,2)</f>
        <v>0</v>
      </c>
      <c r="K408" s="232" t="s">
        <v>183</v>
      </c>
      <c r="L408" s="45"/>
      <c r="M408" s="237" t="s">
        <v>1</v>
      </c>
      <c r="N408" s="238" t="s">
        <v>48</v>
      </c>
      <c r="O408" s="92"/>
      <c r="P408" s="239">
        <f>O408*H408</f>
        <v>0</v>
      </c>
      <c r="Q408" s="239">
        <v>0.01409</v>
      </c>
      <c r="R408" s="239">
        <f>Q408*H408</f>
        <v>0.24412334000000002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184</v>
      </c>
      <c r="AT408" s="241" t="s">
        <v>179</v>
      </c>
      <c r="AU408" s="241" t="s">
        <v>92</v>
      </c>
      <c r="AY408" s="18" t="s">
        <v>177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90</v>
      </c>
      <c r="BK408" s="242">
        <f>ROUND(I408*H408,2)</f>
        <v>0</v>
      </c>
      <c r="BL408" s="18" t="s">
        <v>184</v>
      </c>
      <c r="BM408" s="241" t="s">
        <v>1014</v>
      </c>
    </row>
    <row r="409" s="13" customFormat="1">
      <c r="A409" s="13"/>
      <c r="B409" s="243"/>
      <c r="C409" s="244"/>
      <c r="D409" s="245" t="s">
        <v>186</v>
      </c>
      <c r="E409" s="246" t="s">
        <v>1</v>
      </c>
      <c r="F409" s="247" t="s">
        <v>1015</v>
      </c>
      <c r="G409" s="244"/>
      <c r="H409" s="246" t="s">
        <v>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186</v>
      </c>
      <c r="AU409" s="253" t="s">
        <v>92</v>
      </c>
      <c r="AV409" s="13" t="s">
        <v>90</v>
      </c>
      <c r="AW409" s="13" t="s">
        <v>36</v>
      </c>
      <c r="AX409" s="13" t="s">
        <v>83</v>
      </c>
      <c r="AY409" s="253" t="s">
        <v>177</v>
      </c>
    </row>
    <row r="410" s="13" customFormat="1">
      <c r="A410" s="13"/>
      <c r="B410" s="243"/>
      <c r="C410" s="244"/>
      <c r="D410" s="245" t="s">
        <v>186</v>
      </c>
      <c r="E410" s="246" t="s">
        <v>1</v>
      </c>
      <c r="F410" s="247" t="s">
        <v>203</v>
      </c>
      <c r="G410" s="244"/>
      <c r="H410" s="246" t="s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186</v>
      </c>
      <c r="AU410" s="253" t="s">
        <v>92</v>
      </c>
      <c r="AV410" s="13" t="s">
        <v>90</v>
      </c>
      <c r="AW410" s="13" t="s">
        <v>36</v>
      </c>
      <c r="AX410" s="13" t="s">
        <v>83</v>
      </c>
      <c r="AY410" s="253" t="s">
        <v>177</v>
      </c>
    </row>
    <row r="411" s="14" customFormat="1">
      <c r="A411" s="14"/>
      <c r="B411" s="254"/>
      <c r="C411" s="255"/>
      <c r="D411" s="245" t="s">
        <v>186</v>
      </c>
      <c r="E411" s="256" t="s">
        <v>1</v>
      </c>
      <c r="F411" s="257" t="s">
        <v>1016</v>
      </c>
      <c r="G411" s="255"/>
      <c r="H411" s="258">
        <v>1.8580000000000001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186</v>
      </c>
      <c r="AU411" s="264" t="s">
        <v>92</v>
      </c>
      <c r="AV411" s="14" t="s">
        <v>92</v>
      </c>
      <c r="AW411" s="14" t="s">
        <v>36</v>
      </c>
      <c r="AX411" s="14" t="s">
        <v>83</v>
      </c>
      <c r="AY411" s="264" t="s">
        <v>177</v>
      </c>
    </row>
    <row r="412" s="14" customFormat="1">
      <c r="A412" s="14"/>
      <c r="B412" s="254"/>
      <c r="C412" s="255"/>
      <c r="D412" s="245" t="s">
        <v>186</v>
      </c>
      <c r="E412" s="256" t="s">
        <v>1</v>
      </c>
      <c r="F412" s="257" t="s">
        <v>1017</v>
      </c>
      <c r="G412" s="255"/>
      <c r="H412" s="258">
        <v>1.05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186</v>
      </c>
      <c r="AU412" s="264" t="s">
        <v>92</v>
      </c>
      <c r="AV412" s="14" t="s">
        <v>92</v>
      </c>
      <c r="AW412" s="14" t="s">
        <v>36</v>
      </c>
      <c r="AX412" s="14" t="s">
        <v>83</v>
      </c>
      <c r="AY412" s="264" t="s">
        <v>177</v>
      </c>
    </row>
    <row r="413" s="14" customFormat="1">
      <c r="A413" s="14"/>
      <c r="B413" s="254"/>
      <c r="C413" s="255"/>
      <c r="D413" s="245" t="s">
        <v>186</v>
      </c>
      <c r="E413" s="256" t="s">
        <v>1</v>
      </c>
      <c r="F413" s="257" t="s">
        <v>1018</v>
      </c>
      <c r="G413" s="255"/>
      <c r="H413" s="258">
        <v>1.05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186</v>
      </c>
      <c r="AU413" s="264" t="s">
        <v>92</v>
      </c>
      <c r="AV413" s="14" t="s">
        <v>92</v>
      </c>
      <c r="AW413" s="14" t="s">
        <v>36</v>
      </c>
      <c r="AX413" s="14" t="s">
        <v>83</v>
      </c>
      <c r="AY413" s="264" t="s">
        <v>177</v>
      </c>
    </row>
    <row r="414" s="14" customFormat="1">
      <c r="A414" s="14"/>
      <c r="B414" s="254"/>
      <c r="C414" s="255"/>
      <c r="D414" s="245" t="s">
        <v>186</v>
      </c>
      <c r="E414" s="256" t="s">
        <v>1</v>
      </c>
      <c r="F414" s="257" t="s">
        <v>1019</v>
      </c>
      <c r="G414" s="255"/>
      <c r="H414" s="258">
        <v>0.46800000000000003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186</v>
      </c>
      <c r="AU414" s="264" t="s">
        <v>92</v>
      </c>
      <c r="AV414" s="14" t="s">
        <v>92</v>
      </c>
      <c r="AW414" s="14" t="s">
        <v>36</v>
      </c>
      <c r="AX414" s="14" t="s">
        <v>83</v>
      </c>
      <c r="AY414" s="264" t="s">
        <v>177</v>
      </c>
    </row>
    <row r="415" s="14" customFormat="1">
      <c r="A415" s="14"/>
      <c r="B415" s="254"/>
      <c r="C415" s="255"/>
      <c r="D415" s="245" t="s">
        <v>186</v>
      </c>
      <c r="E415" s="256" t="s">
        <v>1</v>
      </c>
      <c r="F415" s="257" t="s">
        <v>1020</v>
      </c>
      <c r="G415" s="255"/>
      <c r="H415" s="258">
        <v>1.3859999999999999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4" t="s">
        <v>186</v>
      </c>
      <c r="AU415" s="264" t="s">
        <v>92</v>
      </c>
      <c r="AV415" s="14" t="s">
        <v>92</v>
      </c>
      <c r="AW415" s="14" t="s">
        <v>36</v>
      </c>
      <c r="AX415" s="14" t="s">
        <v>83</v>
      </c>
      <c r="AY415" s="264" t="s">
        <v>177</v>
      </c>
    </row>
    <row r="416" s="13" customFormat="1">
      <c r="A416" s="13"/>
      <c r="B416" s="243"/>
      <c r="C416" s="244"/>
      <c r="D416" s="245" t="s">
        <v>186</v>
      </c>
      <c r="E416" s="246" t="s">
        <v>1</v>
      </c>
      <c r="F416" s="247" t="s">
        <v>205</v>
      </c>
      <c r="G416" s="244"/>
      <c r="H416" s="246" t="s">
        <v>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186</v>
      </c>
      <c r="AU416" s="253" t="s">
        <v>92</v>
      </c>
      <c r="AV416" s="13" t="s">
        <v>90</v>
      </c>
      <c r="AW416" s="13" t="s">
        <v>36</v>
      </c>
      <c r="AX416" s="13" t="s">
        <v>83</v>
      </c>
      <c r="AY416" s="253" t="s">
        <v>177</v>
      </c>
    </row>
    <row r="417" s="14" customFormat="1">
      <c r="A417" s="14"/>
      <c r="B417" s="254"/>
      <c r="C417" s="255"/>
      <c r="D417" s="245" t="s">
        <v>186</v>
      </c>
      <c r="E417" s="256" t="s">
        <v>1</v>
      </c>
      <c r="F417" s="257" t="s">
        <v>1021</v>
      </c>
      <c r="G417" s="255"/>
      <c r="H417" s="258">
        <v>1.3120000000000001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186</v>
      </c>
      <c r="AU417" s="264" t="s">
        <v>92</v>
      </c>
      <c r="AV417" s="14" t="s">
        <v>92</v>
      </c>
      <c r="AW417" s="14" t="s">
        <v>36</v>
      </c>
      <c r="AX417" s="14" t="s">
        <v>83</v>
      </c>
      <c r="AY417" s="264" t="s">
        <v>177</v>
      </c>
    </row>
    <row r="418" s="14" customFormat="1">
      <c r="A418" s="14"/>
      <c r="B418" s="254"/>
      <c r="C418" s="255"/>
      <c r="D418" s="245" t="s">
        <v>186</v>
      </c>
      <c r="E418" s="256" t="s">
        <v>1</v>
      </c>
      <c r="F418" s="257" t="s">
        <v>1022</v>
      </c>
      <c r="G418" s="255"/>
      <c r="H418" s="258">
        <v>1.444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186</v>
      </c>
      <c r="AU418" s="264" t="s">
        <v>92</v>
      </c>
      <c r="AV418" s="14" t="s">
        <v>92</v>
      </c>
      <c r="AW418" s="14" t="s">
        <v>36</v>
      </c>
      <c r="AX418" s="14" t="s">
        <v>83</v>
      </c>
      <c r="AY418" s="264" t="s">
        <v>177</v>
      </c>
    </row>
    <row r="419" s="14" customFormat="1">
      <c r="A419" s="14"/>
      <c r="B419" s="254"/>
      <c r="C419" s="255"/>
      <c r="D419" s="245" t="s">
        <v>186</v>
      </c>
      <c r="E419" s="256" t="s">
        <v>1</v>
      </c>
      <c r="F419" s="257" t="s">
        <v>1023</v>
      </c>
      <c r="G419" s="255"/>
      <c r="H419" s="258">
        <v>1.0209999999999999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186</v>
      </c>
      <c r="AU419" s="264" t="s">
        <v>92</v>
      </c>
      <c r="AV419" s="14" t="s">
        <v>92</v>
      </c>
      <c r="AW419" s="14" t="s">
        <v>36</v>
      </c>
      <c r="AX419" s="14" t="s">
        <v>83</v>
      </c>
      <c r="AY419" s="264" t="s">
        <v>177</v>
      </c>
    </row>
    <row r="420" s="14" customFormat="1">
      <c r="A420" s="14"/>
      <c r="B420" s="254"/>
      <c r="C420" s="255"/>
      <c r="D420" s="245" t="s">
        <v>186</v>
      </c>
      <c r="E420" s="256" t="s">
        <v>1</v>
      </c>
      <c r="F420" s="257" t="s">
        <v>1024</v>
      </c>
      <c r="G420" s="255"/>
      <c r="H420" s="258">
        <v>1.6439999999999999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186</v>
      </c>
      <c r="AU420" s="264" t="s">
        <v>92</v>
      </c>
      <c r="AV420" s="14" t="s">
        <v>92</v>
      </c>
      <c r="AW420" s="14" t="s">
        <v>36</v>
      </c>
      <c r="AX420" s="14" t="s">
        <v>83</v>
      </c>
      <c r="AY420" s="264" t="s">
        <v>177</v>
      </c>
    </row>
    <row r="421" s="14" customFormat="1">
      <c r="A421" s="14"/>
      <c r="B421" s="254"/>
      <c r="C421" s="255"/>
      <c r="D421" s="245" t="s">
        <v>186</v>
      </c>
      <c r="E421" s="256" t="s">
        <v>1</v>
      </c>
      <c r="F421" s="257" t="s">
        <v>1025</v>
      </c>
      <c r="G421" s="255"/>
      <c r="H421" s="258">
        <v>0.67600000000000005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186</v>
      </c>
      <c r="AU421" s="264" t="s">
        <v>92</v>
      </c>
      <c r="AV421" s="14" t="s">
        <v>92</v>
      </c>
      <c r="AW421" s="14" t="s">
        <v>36</v>
      </c>
      <c r="AX421" s="14" t="s">
        <v>83</v>
      </c>
      <c r="AY421" s="264" t="s">
        <v>177</v>
      </c>
    </row>
    <row r="422" s="14" customFormat="1">
      <c r="A422" s="14"/>
      <c r="B422" s="254"/>
      <c r="C422" s="255"/>
      <c r="D422" s="245" t="s">
        <v>186</v>
      </c>
      <c r="E422" s="256" t="s">
        <v>1</v>
      </c>
      <c r="F422" s="257" t="s">
        <v>1026</v>
      </c>
      <c r="G422" s="255"/>
      <c r="H422" s="258">
        <v>2.9700000000000002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4" t="s">
        <v>186</v>
      </c>
      <c r="AU422" s="264" t="s">
        <v>92</v>
      </c>
      <c r="AV422" s="14" t="s">
        <v>92</v>
      </c>
      <c r="AW422" s="14" t="s">
        <v>36</v>
      </c>
      <c r="AX422" s="14" t="s">
        <v>83</v>
      </c>
      <c r="AY422" s="264" t="s">
        <v>177</v>
      </c>
    </row>
    <row r="423" s="14" customFormat="1">
      <c r="A423" s="14"/>
      <c r="B423" s="254"/>
      <c r="C423" s="255"/>
      <c r="D423" s="245" t="s">
        <v>186</v>
      </c>
      <c r="E423" s="256" t="s">
        <v>1</v>
      </c>
      <c r="F423" s="257" t="s">
        <v>1027</v>
      </c>
      <c r="G423" s="255"/>
      <c r="H423" s="258">
        <v>0.46500000000000002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186</v>
      </c>
      <c r="AU423" s="264" t="s">
        <v>92</v>
      </c>
      <c r="AV423" s="14" t="s">
        <v>92</v>
      </c>
      <c r="AW423" s="14" t="s">
        <v>36</v>
      </c>
      <c r="AX423" s="14" t="s">
        <v>83</v>
      </c>
      <c r="AY423" s="264" t="s">
        <v>177</v>
      </c>
    </row>
    <row r="424" s="14" customFormat="1">
      <c r="A424" s="14"/>
      <c r="B424" s="254"/>
      <c r="C424" s="255"/>
      <c r="D424" s="245" t="s">
        <v>186</v>
      </c>
      <c r="E424" s="256" t="s">
        <v>1</v>
      </c>
      <c r="F424" s="257" t="s">
        <v>1028</v>
      </c>
      <c r="G424" s="255"/>
      <c r="H424" s="258">
        <v>0.48799999999999999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186</v>
      </c>
      <c r="AU424" s="264" t="s">
        <v>92</v>
      </c>
      <c r="AV424" s="14" t="s">
        <v>92</v>
      </c>
      <c r="AW424" s="14" t="s">
        <v>36</v>
      </c>
      <c r="AX424" s="14" t="s">
        <v>83</v>
      </c>
      <c r="AY424" s="264" t="s">
        <v>177</v>
      </c>
    </row>
    <row r="425" s="14" customFormat="1">
      <c r="A425" s="14"/>
      <c r="B425" s="254"/>
      <c r="C425" s="255"/>
      <c r="D425" s="245" t="s">
        <v>186</v>
      </c>
      <c r="E425" s="256" t="s">
        <v>1</v>
      </c>
      <c r="F425" s="257" t="s">
        <v>1029</v>
      </c>
      <c r="G425" s="255"/>
      <c r="H425" s="258">
        <v>1.494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4" t="s">
        <v>186</v>
      </c>
      <c r="AU425" s="264" t="s">
        <v>92</v>
      </c>
      <c r="AV425" s="14" t="s">
        <v>92</v>
      </c>
      <c r="AW425" s="14" t="s">
        <v>36</v>
      </c>
      <c r="AX425" s="14" t="s">
        <v>83</v>
      </c>
      <c r="AY425" s="264" t="s">
        <v>177</v>
      </c>
    </row>
    <row r="426" s="15" customFormat="1">
      <c r="A426" s="15"/>
      <c r="B426" s="265"/>
      <c r="C426" s="266"/>
      <c r="D426" s="245" t="s">
        <v>186</v>
      </c>
      <c r="E426" s="267" t="s">
        <v>1</v>
      </c>
      <c r="F426" s="268" t="s">
        <v>190</v>
      </c>
      <c r="G426" s="266"/>
      <c r="H426" s="269">
        <v>17.326000000000001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5" t="s">
        <v>186</v>
      </c>
      <c r="AU426" s="275" t="s">
        <v>92</v>
      </c>
      <c r="AV426" s="15" t="s">
        <v>184</v>
      </c>
      <c r="AW426" s="15" t="s">
        <v>36</v>
      </c>
      <c r="AX426" s="15" t="s">
        <v>90</v>
      </c>
      <c r="AY426" s="275" t="s">
        <v>177</v>
      </c>
    </row>
    <row r="427" s="2" customFormat="1" ht="55.5" customHeight="1">
      <c r="A427" s="39"/>
      <c r="B427" s="40"/>
      <c r="C427" s="230" t="s">
        <v>527</v>
      </c>
      <c r="D427" s="230" t="s">
        <v>179</v>
      </c>
      <c r="E427" s="231" t="s">
        <v>1030</v>
      </c>
      <c r="F427" s="232" t="s">
        <v>1031</v>
      </c>
      <c r="G427" s="233" t="s">
        <v>200</v>
      </c>
      <c r="H427" s="234">
        <v>17.326000000000001</v>
      </c>
      <c r="I427" s="235"/>
      <c r="J427" s="236">
        <f>ROUND(I427*H427,2)</f>
        <v>0</v>
      </c>
      <c r="K427" s="232" t="s">
        <v>183</v>
      </c>
      <c r="L427" s="45"/>
      <c r="M427" s="237" t="s">
        <v>1</v>
      </c>
      <c r="N427" s="238" t="s">
        <v>48</v>
      </c>
      <c r="O427" s="92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184</v>
      </c>
      <c r="AT427" s="241" t="s">
        <v>179</v>
      </c>
      <c r="AU427" s="241" t="s">
        <v>92</v>
      </c>
      <c r="AY427" s="18" t="s">
        <v>177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90</v>
      </c>
      <c r="BK427" s="242">
        <f>ROUND(I427*H427,2)</f>
        <v>0</v>
      </c>
      <c r="BL427" s="18" t="s">
        <v>184</v>
      </c>
      <c r="BM427" s="241" t="s">
        <v>1032</v>
      </c>
    </row>
    <row r="428" s="2" customFormat="1" ht="24.15" customHeight="1">
      <c r="A428" s="39"/>
      <c r="B428" s="40"/>
      <c r="C428" s="230" t="s">
        <v>532</v>
      </c>
      <c r="D428" s="230" t="s">
        <v>179</v>
      </c>
      <c r="E428" s="231" t="s">
        <v>1033</v>
      </c>
      <c r="F428" s="232" t="s">
        <v>1034</v>
      </c>
      <c r="G428" s="233" t="s">
        <v>182</v>
      </c>
      <c r="H428" s="234">
        <v>1.738</v>
      </c>
      <c r="I428" s="235"/>
      <c r="J428" s="236">
        <f>ROUND(I428*H428,2)</f>
        <v>0</v>
      </c>
      <c r="K428" s="232" t="s">
        <v>183</v>
      </c>
      <c r="L428" s="45"/>
      <c r="M428" s="237" t="s">
        <v>1</v>
      </c>
      <c r="N428" s="238" t="s">
        <v>48</v>
      </c>
      <c r="O428" s="92"/>
      <c r="P428" s="239">
        <f>O428*H428</f>
        <v>0</v>
      </c>
      <c r="Q428" s="239">
        <v>2.5018799999999999</v>
      </c>
      <c r="R428" s="239">
        <f>Q428*H428</f>
        <v>4.3482674399999999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184</v>
      </c>
      <c r="AT428" s="241" t="s">
        <v>179</v>
      </c>
      <c r="AU428" s="241" t="s">
        <v>92</v>
      </c>
      <c r="AY428" s="18" t="s">
        <v>177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90</v>
      </c>
      <c r="BK428" s="242">
        <f>ROUND(I428*H428,2)</f>
        <v>0</v>
      </c>
      <c r="BL428" s="18" t="s">
        <v>184</v>
      </c>
      <c r="BM428" s="241" t="s">
        <v>1035</v>
      </c>
    </row>
    <row r="429" s="13" customFormat="1">
      <c r="A429" s="13"/>
      <c r="B429" s="243"/>
      <c r="C429" s="244"/>
      <c r="D429" s="245" t="s">
        <v>186</v>
      </c>
      <c r="E429" s="246" t="s">
        <v>1</v>
      </c>
      <c r="F429" s="247" t="s">
        <v>1036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186</v>
      </c>
      <c r="AU429" s="253" t="s">
        <v>92</v>
      </c>
      <c r="AV429" s="13" t="s">
        <v>90</v>
      </c>
      <c r="AW429" s="13" t="s">
        <v>36</v>
      </c>
      <c r="AX429" s="13" t="s">
        <v>83</v>
      </c>
      <c r="AY429" s="253" t="s">
        <v>177</v>
      </c>
    </row>
    <row r="430" s="13" customFormat="1">
      <c r="A430" s="13"/>
      <c r="B430" s="243"/>
      <c r="C430" s="244"/>
      <c r="D430" s="245" t="s">
        <v>186</v>
      </c>
      <c r="E430" s="246" t="s">
        <v>1</v>
      </c>
      <c r="F430" s="247" t="s">
        <v>205</v>
      </c>
      <c r="G430" s="244"/>
      <c r="H430" s="246" t="s">
        <v>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186</v>
      </c>
      <c r="AU430" s="253" t="s">
        <v>92</v>
      </c>
      <c r="AV430" s="13" t="s">
        <v>90</v>
      </c>
      <c r="AW430" s="13" t="s">
        <v>36</v>
      </c>
      <c r="AX430" s="13" t="s">
        <v>83</v>
      </c>
      <c r="AY430" s="253" t="s">
        <v>177</v>
      </c>
    </row>
    <row r="431" s="13" customFormat="1">
      <c r="A431" s="13"/>
      <c r="B431" s="243"/>
      <c r="C431" s="244"/>
      <c r="D431" s="245" t="s">
        <v>186</v>
      </c>
      <c r="E431" s="246" t="s">
        <v>1</v>
      </c>
      <c r="F431" s="247" t="s">
        <v>387</v>
      </c>
      <c r="G431" s="244"/>
      <c r="H431" s="246" t="s">
        <v>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186</v>
      </c>
      <c r="AU431" s="253" t="s">
        <v>92</v>
      </c>
      <c r="AV431" s="13" t="s">
        <v>90</v>
      </c>
      <c r="AW431" s="13" t="s">
        <v>36</v>
      </c>
      <c r="AX431" s="13" t="s">
        <v>83</v>
      </c>
      <c r="AY431" s="253" t="s">
        <v>177</v>
      </c>
    </row>
    <row r="432" s="14" customFormat="1">
      <c r="A432" s="14"/>
      <c r="B432" s="254"/>
      <c r="C432" s="255"/>
      <c r="D432" s="245" t="s">
        <v>186</v>
      </c>
      <c r="E432" s="256" t="s">
        <v>1</v>
      </c>
      <c r="F432" s="257" t="s">
        <v>1037</v>
      </c>
      <c r="G432" s="255"/>
      <c r="H432" s="258">
        <v>0.93600000000000005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4" t="s">
        <v>186</v>
      </c>
      <c r="AU432" s="264" t="s">
        <v>92</v>
      </c>
      <c r="AV432" s="14" t="s">
        <v>92</v>
      </c>
      <c r="AW432" s="14" t="s">
        <v>36</v>
      </c>
      <c r="AX432" s="14" t="s">
        <v>83</v>
      </c>
      <c r="AY432" s="264" t="s">
        <v>177</v>
      </c>
    </row>
    <row r="433" s="13" customFormat="1">
      <c r="A433" s="13"/>
      <c r="B433" s="243"/>
      <c r="C433" s="244"/>
      <c r="D433" s="245" t="s">
        <v>186</v>
      </c>
      <c r="E433" s="246" t="s">
        <v>1</v>
      </c>
      <c r="F433" s="247" t="s">
        <v>490</v>
      </c>
      <c r="G433" s="244"/>
      <c r="H433" s="246" t="s">
        <v>1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186</v>
      </c>
      <c r="AU433" s="253" t="s">
        <v>92</v>
      </c>
      <c r="AV433" s="13" t="s">
        <v>90</v>
      </c>
      <c r="AW433" s="13" t="s">
        <v>36</v>
      </c>
      <c r="AX433" s="13" t="s">
        <v>83</v>
      </c>
      <c r="AY433" s="253" t="s">
        <v>177</v>
      </c>
    </row>
    <row r="434" s="14" customFormat="1">
      <c r="A434" s="14"/>
      <c r="B434" s="254"/>
      <c r="C434" s="255"/>
      <c r="D434" s="245" t="s">
        <v>186</v>
      </c>
      <c r="E434" s="256" t="s">
        <v>1</v>
      </c>
      <c r="F434" s="257" t="s">
        <v>1038</v>
      </c>
      <c r="G434" s="255"/>
      <c r="H434" s="258">
        <v>0.80200000000000005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4" t="s">
        <v>186</v>
      </c>
      <c r="AU434" s="264" t="s">
        <v>92</v>
      </c>
      <c r="AV434" s="14" t="s">
        <v>92</v>
      </c>
      <c r="AW434" s="14" t="s">
        <v>36</v>
      </c>
      <c r="AX434" s="14" t="s">
        <v>83</v>
      </c>
      <c r="AY434" s="264" t="s">
        <v>177</v>
      </c>
    </row>
    <row r="435" s="15" customFormat="1">
      <c r="A435" s="15"/>
      <c r="B435" s="265"/>
      <c r="C435" s="266"/>
      <c r="D435" s="245" t="s">
        <v>186</v>
      </c>
      <c r="E435" s="267" t="s">
        <v>687</v>
      </c>
      <c r="F435" s="268" t="s">
        <v>190</v>
      </c>
      <c r="G435" s="266"/>
      <c r="H435" s="269">
        <v>1.738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186</v>
      </c>
      <c r="AU435" s="275" t="s">
        <v>92</v>
      </c>
      <c r="AV435" s="15" t="s">
        <v>184</v>
      </c>
      <c r="AW435" s="15" t="s">
        <v>36</v>
      </c>
      <c r="AX435" s="15" t="s">
        <v>90</v>
      </c>
      <c r="AY435" s="275" t="s">
        <v>177</v>
      </c>
    </row>
    <row r="436" s="2" customFormat="1" ht="37.8" customHeight="1">
      <c r="A436" s="39"/>
      <c r="B436" s="40"/>
      <c r="C436" s="230" t="s">
        <v>540</v>
      </c>
      <c r="D436" s="230" t="s">
        <v>179</v>
      </c>
      <c r="E436" s="231" t="s">
        <v>1039</v>
      </c>
      <c r="F436" s="232" t="s">
        <v>1040</v>
      </c>
      <c r="G436" s="233" t="s">
        <v>200</v>
      </c>
      <c r="H436" s="234">
        <v>11.141</v>
      </c>
      <c r="I436" s="235"/>
      <c r="J436" s="236">
        <f>ROUND(I436*H436,2)</f>
        <v>0</v>
      </c>
      <c r="K436" s="232" t="s">
        <v>183</v>
      </c>
      <c r="L436" s="45"/>
      <c r="M436" s="237" t="s">
        <v>1</v>
      </c>
      <c r="N436" s="238" t="s">
        <v>48</v>
      </c>
      <c r="O436" s="92"/>
      <c r="P436" s="239">
        <f>O436*H436</f>
        <v>0</v>
      </c>
      <c r="Q436" s="239">
        <v>0.0098399999999999998</v>
      </c>
      <c r="R436" s="239">
        <f>Q436*H436</f>
        <v>0.10962743999999999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184</v>
      </c>
      <c r="AT436" s="241" t="s">
        <v>179</v>
      </c>
      <c r="AU436" s="241" t="s">
        <v>92</v>
      </c>
      <c r="AY436" s="18" t="s">
        <v>177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90</v>
      </c>
      <c r="BK436" s="242">
        <f>ROUND(I436*H436,2)</f>
        <v>0</v>
      </c>
      <c r="BL436" s="18" t="s">
        <v>184</v>
      </c>
      <c r="BM436" s="241" t="s">
        <v>1041</v>
      </c>
    </row>
    <row r="437" s="13" customFormat="1">
      <c r="A437" s="13"/>
      <c r="B437" s="243"/>
      <c r="C437" s="244"/>
      <c r="D437" s="245" t="s">
        <v>186</v>
      </c>
      <c r="E437" s="246" t="s">
        <v>1</v>
      </c>
      <c r="F437" s="247" t="s">
        <v>1042</v>
      </c>
      <c r="G437" s="244"/>
      <c r="H437" s="246" t="s">
        <v>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186</v>
      </c>
      <c r="AU437" s="253" t="s">
        <v>92</v>
      </c>
      <c r="AV437" s="13" t="s">
        <v>90</v>
      </c>
      <c r="AW437" s="13" t="s">
        <v>36</v>
      </c>
      <c r="AX437" s="13" t="s">
        <v>83</v>
      </c>
      <c r="AY437" s="253" t="s">
        <v>177</v>
      </c>
    </row>
    <row r="438" s="13" customFormat="1">
      <c r="A438" s="13"/>
      <c r="B438" s="243"/>
      <c r="C438" s="244"/>
      <c r="D438" s="245" t="s">
        <v>186</v>
      </c>
      <c r="E438" s="246" t="s">
        <v>1</v>
      </c>
      <c r="F438" s="247" t="s">
        <v>205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186</v>
      </c>
      <c r="AU438" s="253" t="s">
        <v>92</v>
      </c>
      <c r="AV438" s="13" t="s">
        <v>90</v>
      </c>
      <c r="AW438" s="13" t="s">
        <v>36</v>
      </c>
      <c r="AX438" s="13" t="s">
        <v>83</v>
      </c>
      <c r="AY438" s="253" t="s">
        <v>177</v>
      </c>
    </row>
    <row r="439" s="13" customFormat="1">
      <c r="A439" s="13"/>
      <c r="B439" s="243"/>
      <c r="C439" s="244"/>
      <c r="D439" s="245" t="s">
        <v>186</v>
      </c>
      <c r="E439" s="246" t="s">
        <v>1</v>
      </c>
      <c r="F439" s="247" t="s">
        <v>387</v>
      </c>
      <c r="G439" s="244"/>
      <c r="H439" s="246" t="s">
        <v>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186</v>
      </c>
      <c r="AU439" s="253" t="s">
        <v>92</v>
      </c>
      <c r="AV439" s="13" t="s">
        <v>90</v>
      </c>
      <c r="AW439" s="13" t="s">
        <v>36</v>
      </c>
      <c r="AX439" s="13" t="s">
        <v>83</v>
      </c>
      <c r="AY439" s="253" t="s">
        <v>177</v>
      </c>
    </row>
    <row r="440" s="14" customFormat="1">
      <c r="A440" s="14"/>
      <c r="B440" s="254"/>
      <c r="C440" s="255"/>
      <c r="D440" s="245" t="s">
        <v>186</v>
      </c>
      <c r="E440" s="256" t="s">
        <v>1</v>
      </c>
      <c r="F440" s="257" t="s">
        <v>1043</v>
      </c>
      <c r="G440" s="255"/>
      <c r="H440" s="258">
        <v>6.2400000000000002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4" t="s">
        <v>186</v>
      </c>
      <c r="AU440" s="264" t="s">
        <v>92</v>
      </c>
      <c r="AV440" s="14" t="s">
        <v>92</v>
      </c>
      <c r="AW440" s="14" t="s">
        <v>36</v>
      </c>
      <c r="AX440" s="14" t="s">
        <v>83</v>
      </c>
      <c r="AY440" s="264" t="s">
        <v>177</v>
      </c>
    </row>
    <row r="441" s="13" customFormat="1">
      <c r="A441" s="13"/>
      <c r="B441" s="243"/>
      <c r="C441" s="244"/>
      <c r="D441" s="245" t="s">
        <v>186</v>
      </c>
      <c r="E441" s="246" t="s">
        <v>1</v>
      </c>
      <c r="F441" s="247" t="s">
        <v>490</v>
      </c>
      <c r="G441" s="244"/>
      <c r="H441" s="246" t="s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186</v>
      </c>
      <c r="AU441" s="253" t="s">
        <v>92</v>
      </c>
      <c r="AV441" s="13" t="s">
        <v>90</v>
      </c>
      <c r="AW441" s="13" t="s">
        <v>36</v>
      </c>
      <c r="AX441" s="13" t="s">
        <v>83</v>
      </c>
      <c r="AY441" s="253" t="s">
        <v>177</v>
      </c>
    </row>
    <row r="442" s="14" customFormat="1">
      <c r="A442" s="14"/>
      <c r="B442" s="254"/>
      <c r="C442" s="255"/>
      <c r="D442" s="245" t="s">
        <v>186</v>
      </c>
      <c r="E442" s="256" t="s">
        <v>1</v>
      </c>
      <c r="F442" s="257" t="s">
        <v>1044</v>
      </c>
      <c r="G442" s="255"/>
      <c r="H442" s="258">
        <v>4.9009999999999998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186</v>
      </c>
      <c r="AU442" s="264" t="s">
        <v>92</v>
      </c>
      <c r="AV442" s="14" t="s">
        <v>92</v>
      </c>
      <c r="AW442" s="14" t="s">
        <v>36</v>
      </c>
      <c r="AX442" s="14" t="s">
        <v>83</v>
      </c>
      <c r="AY442" s="264" t="s">
        <v>177</v>
      </c>
    </row>
    <row r="443" s="15" customFormat="1">
      <c r="A443" s="15"/>
      <c r="B443" s="265"/>
      <c r="C443" s="266"/>
      <c r="D443" s="245" t="s">
        <v>186</v>
      </c>
      <c r="E443" s="267" t="s">
        <v>1</v>
      </c>
      <c r="F443" s="268" t="s">
        <v>190</v>
      </c>
      <c r="G443" s="266"/>
      <c r="H443" s="269">
        <v>11.141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5" t="s">
        <v>186</v>
      </c>
      <c r="AU443" s="275" t="s">
        <v>92</v>
      </c>
      <c r="AV443" s="15" t="s">
        <v>184</v>
      </c>
      <c r="AW443" s="15" t="s">
        <v>36</v>
      </c>
      <c r="AX443" s="15" t="s">
        <v>90</v>
      </c>
      <c r="AY443" s="275" t="s">
        <v>177</v>
      </c>
    </row>
    <row r="444" s="2" customFormat="1" ht="37.8" customHeight="1">
      <c r="A444" s="39"/>
      <c r="B444" s="40"/>
      <c r="C444" s="230" t="s">
        <v>547</v>
      </c>
      <c r="D444" s="230" t="s">
        <v>179</v>
      </c>
      <c r="E444" s="231" t="s">
        <v>1045</v>
      </c>
      <c r="F444" s="232" t="s">
        <v>1046</v>
      </c>
      <c r="G444" s="233" t="s">
        <v>200</v>
      </c>
      <c r="H444" s="234">
        <v>11.141</v>
      </c>
      <c r="I444" s="235"/>
      <c r="J444" s="236">
        <f>ROUND(I444*H444,2)</f>
        <v>0</v>
      </c>
      <c r="K444" s="232" t="s">
        <v>183</v>
      </c>
      <c r="L444" s="45"/>
      <c r="M444" s="237" t="s">
        <v>1</v>
      </c>
      <c r="N444" s="238" t="s">
        <v>48</v>
      </c>
      <c r="O444" s="92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1" t="s">
        <v>184</v>
      </c>
      <c r="AT444" s="241" t="s">
        <v>179</v>
      </c>
      <c r="AU444" s="241" t="s">
        <v>92</v>
      </c>
      <c r="AY444" s="18" t="s">
        <v>177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8" t="s">
        <v>90</v>
      </c>
      <c r="BK444" s="242">
        <f>ROUND(I444*H444,2)</f>
        <v>0</v>
      </c>
      <c r="BL444" s="18" t="s">
        <v>184</v>
      </c>
      <c r="BM444" s="241" t="s">
        <v>1047</v>
      </c>
    </row>
    <row r="445" s="2" customFormat="1" ht="33" customHeight="1">
      <c r="A445" s="39"/>
      <c r="B445" s="40"/>
      <c r="C445" s="230" t="s">
        <v>556</v>
      </c>
      <c r="D445" s="230" t="s">
        <v>179</v>
      </c>
      <c r="E445" s="231" t="s">
        <v>1048</v>
      </c>
      <c r="F445" s="232" t="s">
        <v>1049</v>
      </c>
      <c r="G445" s="233" t="s">
        <v>509</v>
      </c>
      <c r="H445" s="234">
        <v>0.13900000000000001</v>
      </c>
      <c r="I445" s="235"/>
      <c r="J445" s="236">
        <f>ROUND(I445*H445,2)</f>
        <v>0</v>
      </c>
      <c r="K445" s="232" t="s">
        <v>183</v>
      </c>
      <c r="L445" s="45"/>
      <c r="M445" s="237" t="s">
        <v>1</v>
      </c>
      <c r="N445" s="238" t="s">
        <v>48</v>
      </c>
      <c r="O445" s="92"/>
      <c r="P445" s="239">
        <f>O445*H445</f>
        <v>0</v>
      </c>
      <c r="Q445" s="239">
        <v>1.04575</v>
      </c>
      <c r="R445" s="239">
        <f>Q445*H445</f>
        <v>0.14535925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184</v>
      </c>
      <c r="AT445" s="241" t="s">
        <v>179</v>
      </c>
      <c r="AU445" s="241" t="s">
        <v>92</v>
      </c>
      <c r="AY445" s="18" t="s">
        <v>177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90</v>
      </c>
      <c r="BK445" s="242">
        <f>ROUND(I445*H445,2)</f>
        <v>0</v>
      </c>
      <c r="BL445" s="18" t="s">
        <v>184</v>
      </c>
      <c r="BM445" s="241" t="s">
        <v>1050</v>
      </c>
    </row>
    <row r="446" s="13" customFormat="1">
      <c r="A446" s="13"/>
      <c r="B446" s="243"/>
      <c r="C446" s="244"/>
      <c r="D446" s="245" t="s">
        <v>186</v>
      </c>
      <c r="E446" s="246" t="s">
        <v>1</v>
      </c>
      <c r="F446" s="247" t="s">
        <v>1051</v>
      </c>
      <c r="G446" s="244"/>
      <c r="H446" s="246" t="s">
        <v>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186</v>
      </c>
      <c r="AU446" s="253" t="s">
        <v>92</v>
      </c>
      <c r="AV446" s="13" t="s">
        <v>90</v>
      </c>
      <c r="AW446" s="13" t="s">
        <v>36</v>
      </c>
      <c r="AX446" s="13" t="s">
        <v>83</v>
      </c>
      <c r="AY446" s="253" t="s">
        <v>177</v>
      </c>
    </row>
    <row r="447" s="14" customFormat="1">
      <c r="A447" s="14"/>
      <c r="B447" s="254"/>
      <c r="C447" s="255"/>
      <c r="D447" s="245" t="s">
        <v>186</v>
      </c>
      <c r="E447" s="256" t="s">
        <v>1</v>
      </c>
      <c r="F447" s="257" t="s">
        <v>1052</v>
      </c>
      <c r="G447" s="255"/>
      <c r="H447" s="258">
        <v>0.13900000000000001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4" t="s">
        <v>186</v>
      </c>
      <c r="AU447" s="264" t="s">
        <v>92</v>
      </c>
      <c r="AV447" s="14" t="s">
        <v>92</v>
      </c>
      <c r="AW447" s="14" t="s">
        <v>36</v>
      </c>
      <c r="AX447" s="14" t="s">
        <v>83</v>
      </c>
      <c r="AY447" s="264" t="s">
        <v>177</v>
      </c>
    </row>
    <row r="448" s="15" customFormat="1">
      <c r="A448" s="15"/>
      <c r="B448" s="265"/>
      <c r="C448" s="266"/>
      <c r="D448" s="245" t="s">
        <v>186</v>
      </c>
      <c r="E448" s="267" t="s">
        <v>1</v>
      </c>
      <c r="F448" s="268" t="s">
        <v>190</v>
      </c>
      <c r="G448" s="266"/>
      <c r="H448" s="269">
        <v>0.13900000000000001</v>
      </c>
      <c r="I448" s="270"/>
      <c r="J448" s="266"/>
      <c r="K448" s="266"/>
      <c r="L448" s="271"/>
      <c r="M448" s="272"/>
      <c r="N448" s="273"/>
      <c r="O448" s="273"/>
      <c r="P448" s="273"/>
      <c r="Q448" s="273"/>
      <c r="R448" s="273"/>
      <c r="S448" s="273"/>
      <c r="T448" s="27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5" t="s">
        <v>186</v>
      </c>
      <c r="AU448" s="275" t="s">
        <v>92</v>
      </c>
      <c r="AV448" s="15" t="s">
        <v>184</v>
      </c>
      <c r="AW448" s="15" t="s">
        <v>36</v>
      </c>
      <c r="AX448" s="15" t="s">
        <v>90</v>
      </c>
      <c r="AY448" s="275" t="s">
        <v>177</v>
      </c>
    </row>
    <row r="449" s="2" customFormat="1" ht="33" customHeight="1">
      <c r="A449" s="39"/>
      <c r="B449" s="40"/>
      <c r="C449" s="230" t="s">
        <v>563</v>
      </c>
      <c r="D449" s="230" t="s">
        <v>179</v>
      </c>
      <c r="E449" s="231" t="s">
        <v>1053</v>
      </c>
      <c r="F449" s="232" t="s">
        <v>1054</v>
      </c>
      <c r="G449" s="233" t="s">
        <v>182</v>
      </c>
      <c r="H449" s="234">
        <v>0.42499999999999999</v>
      </c>
      <c r="I449" s="235"/>
      <c r="J449" s="236">
        <f>ROUND(I449*H449,2)</f>
        <v>0</v>
      </c>
      <c r="K449" s="232" t="s">
        <v>183</v>
      </c>
      <c r="L449" s="45"/>
      <c r="M449" s="237" t="s">
        <v>1</v>
      </c>
      <c r="N449" s="238" t="s">
        <v>48</v>
      </c>
      <c r="O449" s="92"/>
      <c r="P449" s="239">
        <f>O449*H449</f>
        <v>0</v>
      </c>
      <c r="Q449" s="239">
        <v>1.8345</v>
      </c>
      <c r="R449" s="239">
        <f>Q449*H449</f>
        <v>0.77966250000000004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184</v>
      </c>
      <c r="AT449" s="241" t="s">
        <v>179</v>
      </c>
      <c r="AU449" s="241" t="s">
        <v>92</v>
      </c>
      <c r="AY449" s="18" t="s">
        <v>177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90</v>
      </c>
      <c r="BK449" s="242">
        <f>ROUND(I449*H449,2)</f>
        <v>0</v>
      </c>
      <c r="BL449" s="18" t="s">
        <v>184</v>
      </c>
      <c r="BM449" s="241" t="s">
        <v>1055</v>
      </c>
    </row>
    <row r="450" s="13" customFormat="1">
      <c r="A450" s="13"/>
      <c r="B450" s="243"/>
      <c r="C450" s="244"/>
      <c r="D450" s="245" t="s">
        <v>186</v>
      </c>
      <c r="E450" s="246" t="s">
        <v>1</v>
      </c>
      <c r="F450" s="247" t="s">
        <v>1056</v>
      </c>
      <c r="G450" s="244"/>
      <c r="H450" s="246" t="s">
        <v>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186</v>
      </c>
      <c r="AU450" s="253" t="s">
        <v>92</v>
      </c>
      <c r="AV450" s="13" t="s">
        <v>90</v>
      </c>
      <c r="AW450" s="13" t="s">
        <v>36</v>
      </c>
      <c r="AX450" s="13" t="s">
        <v>83</v>
      </c>
      <c r="AY450" s="253" t="s">
        <v>177</v>
      </c>
    </row>
    <row r="451" s="13" customFormat="1">
      <c r="A451" s="13"/>
      <c r="B451" s="243"/>
      <c r="C451" s="244"/>
      <c r="D451" s="245" t="s">
        <v>186</v>
      </c>
      <c r="E451" s="246" t="s">
        <v>1</v>
      </c>
      <c r="F451" s="247" t="s">
        <v>205</v>
      </c>
      <c r="G451" s="244"/>
      <c r="H451" s="246" t="s">
        <v>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186</v>
      </c>
      <c r="AU451" s="253" t="s">
        <v>92</v>
      </c>
      <c r="AV451" s="13" t="s">
        <v>90</v>
      </c>
      <c r="AW451" s="13" t="s">
        <v>36</v>
      </c>
      <c r="AX451" s="13" t="s">
        <v>83</v>
      </c>
      <c r="AY451" s="253" t="s">
        <v>177</v>
      </c>
    </row>
    <row r="452" s="14" customFormat="1">
      <c r="A452" s="14"/>
      <c r="B452" s="254"/>
      <c r="C452" s="255"/>
      <c r="D452" s="245" t="s">
        <v>186</v>
      </c>
      <c r="E452" s="256" t="s">
        <v>1</v>
      </c>
      <c r="F452" s="257" t="s">
        <v>1057</v>
      </c>
      <c r="G452" s="255"/>
      <c r="H452" s="258">
        <v>0.42499999999999999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186</v>
      </c>
      <c r="AU452" s="264" t="s">
        <v>92</v>
      </c>
      <c r="AV452" s="14" t="s">
        <v>92</v>
      </c>
      <c r="AW452" s="14" t="s">
        <v>36</v>
      </c>
      <c r="AX452" s="14" t="s">
        <v>83</v>
      </c>
      <c r="AY452" s="264" t="s">
        <v>177</v>
      </c>
    </row>
    <row r="453" s="15" customFormat="1">
      <c r="A453" s="15"/>
      <c r="B453" s="265"/>
      <c r="C453" s="266"/>
      <c r="D453" s="245" t="s">
        <v>186</v>
      </c>
      <c r="E453" s="267" t="s">
        <v>1</v>
      </c>
      <c r="F453" s="268" t="s">
        <v>190</v>
      </c>
      <c r="G453" s="266"/>
      <c r="H453" s="269">
        <v>0.42499999999999999</v>
      </c>
      <c r="I453" s="270"/>
      <c r="J453" s="266"/>
      <c r="K453" s="266"/>
      <c r="L453" s="271"/>
      <c r="M453" s="272"/>
      <c r="N453" s="273"/>
      <c r="O453" s="273"/>
      <c r="P453" s="273"/>
      <c r="Q453" s="273"/>
      <c r="R453" s="273"/>
      <c r="S453" s="273"/>
      <c r="T453" s="274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5" t="s">
        <v>186</v>
      </c>
      <c r="AU453" s="275" t="s">
        <v>92</v>
      </c>
      <c r="AV453" s="15" t="s">
        <v>184</v>
      </c>
      <c r="AW453" s="15" t="s">
        <v>36</v>
      </c>
      <c r="AX453" s="15" t="s">
        <v>90</v>
      </c>
      <c r="AY453" s="275" t="s">
        <v>177</v>
      </c>
    </row>
    <row r="454" s="2" customFormat="1" ht="33" customHeight="1">
      <c r="A454" s="39"/>
      <c r="B454" s="40"/>
      <c r="C454" s="230" t="s">
        <v>571</v>
      </c>
      <c r="D454" s="230" t="s">
        <v>179</v>
      </c>
      <c r="E454" s="231" t="s">
        <v>1058</v>
      </c>
      <c r="F454" s="232" t="s">
        <v>1059</v>
      </c>
      <c r="G454" s="233" t="s">
        <v>182</v>
      </c>
      <c r="H454" s="234">
        <v>0.876</v>
      </c>
      <c r="I454" s="235"/>
      <c r="J454" s="236">
        <f>ROUND(I454*H454,2)</f>
        <v>0</v>
      </c>
      <c r="K454" s="232" t="s">
        <v>183</v>
      </c>
      <c r="L454" s="45"/>
      <c r="M454" s="237" t="s">
        <v>1</v>
      </c>
      <c r="N454" s="238" t="s">
        <v>48</v>
      </c>
      <c r="O454" s="92"/>
      <c r="P454" s="239">
        <f>O454*H454</f>
        <v>0</v>
      </c>
      <c r="Q454" s="239">
        <v>2.5018699999999998</v>
      </c>
      <c r="R454" s="239">
        <f>Q454*H454</f>
        <v>2.1916381199999999</v>
      </c>
      <c r="S454" s="239">
        <v>0</v>
      </c>
      <c r="T454" s="24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1" t="s">
        <v>184</v>
      </c>
      <c r="AT454" s="241" t="s">
        <v>179</v>
      </c>
      <c r="AU454" s="241" t="s">
        <v>92</v>
      </c>
      <c r="AY454" s="18" t="s">
        <v>177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8" t="s">
        <v>90</v>
      </c>
      <c r="BK454" s="242">
        <f>ROUND(I454*H454,2)</f>
        <v>0</v>
      </c>
      <c r="BL454" s="18" t="s">
        <v>184</v>
      </c>
      <c r="BM454" s="241" t="s">
        <v>1060</v>
      </c>
    </row>
    <row r="455" s="13" customFormat="1">
      <c r="A455" s="13"/>
      <c r="B455" s="243"/>
      <c r="C455" s="244"/>
      <c r="D455" s="245" t="s">
        <v>186</v>
      </c>
      <c r="E455" s="246" t="s">
        <v>1</v>
      </c>
      <c r="F455" s="247" t="s">
        <v>1061</v>
      </c>
      <c r="G455" s="244"/>
      <c r="H455" s="246" t="s">
        <v>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186</v>
      </c>
      <c r="AU455" s="253" t="s">
        <v>92</v>
      </c>
      <c r="AV455" s="13" t="s">
        <v>90</v>
      </c>
      <c r="AW455" s="13" t="s">
        <v>36</v>
      </c>
      <c r="AX455" s="13" t="s">
        <v>83</v>
      </c>
      <c r="AY455" s="253" t="s">
        <v>177</v>
      </c>
    </row>
    <row r="456" s="13" customFormat="1">
      <c r="A456" s="13"/>
      <c r="B456" s="243"/>
      <c r="C456" s="244"/>
      <c r="D456" s="245" t="s">
        <v>186</v>
      </c>
      <c r="E456" s="246" t="s">
        <v>1</v>
      </c>
      <c r="F456" s="247" t="s">
        <v>203</v>
      </c>
      <c r="G456" s="244"/>
      <c r="H456" s="246" t="s">
        <v>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186</v>
      </c>
      <c r="AU456" s="253" t="s">
        <v>92</v>
      </c>
      <c r="AV456" s="13" t="s">
        <v>90</v>
      </c>
      <c r="AW456" s="13" t="s">
        <v>36</v>
      </c>
      <c r="AX456" s="13" t="s">
        <v>83</v>
      </c>
      <c r="AY456" s="253" t="s">
        <v>177</v>
      </c>
    </row>
    <row r="457" s="14" customFormat="1">
      <c r="A457" s="14"/>
      <c r="B457" s="254"/>
      <c r="C457" s="255"/>
      <c r="D457" s="245" t="s">
        <v>186</v>
      </c>
      <c r="E457" s="256" t="s">
        <v>1</v>
      </c>
      <c r="F457" s="257" t="s">
        <v>1062</v>
      </c>
      <c r="G457" s="255"/>
      <c r="H457" s="258">
        <v>0.876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4" t="s">
        <v>186</v>
      </c>
      <c r="AU457" s="264" t="s">
        <v>92</v>
      </c>
      <c r="AV457" s="14" t="s">
        <v>92</v>
      </c>
      <c r="AW457" s="14" t="s">
        <v>36</v>
      </c>
      <c r="AX457" s="14" t="s">
        <v>83</v>
      </c>
      <c r="AY457" s="264" t="s">
        <v>177</v>
      </c>
    </row>
    <row r="458" s="15" customFormat="1">
      <c r="A458" s="15"/>
      <c r="B458" s="265"/>
      <c r="C458" s="266"/>
      <c r="D458" s="245" t="s">
        <v>186</v>
      </c>
      <c r="E458" s="267" t="s">
        <v>683</v>
      </c>
      <c r="F458" s="268" t="s">
        <v>190</v>
      </c>
      <c r="G458" s="266"/>
      <c r="H458" s="269">
        <v>0.876</v>
      </c>
      <c r="I458" s="270"/>
      <c r="J458" s="266"/>
      <c r="K458" s="266"/>
      <c r="L458" s="271"/>
      <c r="M458" s="272"/>
      <c r="N458" s="273"/>
      <c r="O458" s="273"/>
      <c r="P458" s="273"/>
      <c r="Q458" s="273"/>
      <c r="R458" s="273"/>
      <c r="S458" s="273"/>
      <c r="T458" s="27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5" t="s">
        <v>186</v>
      </c>
      <c r="AU458" s="275" t="s">
        <v>92</v>
      </c>
      <c r="AV458" s="15" t="s">
        <v>184</v>
      </c>
      <c r="AW458" s="15" t="s">
        <v>36</v>
      </c>
      <c r="AX458" s="15" t="s">
        <v>90</v>
      </c>
      <c r="AY458" s="275" t="s">
        <v>177</v>
      </c>
    </row>
    <row r="459" s="2" customFormat="1" ht="24.15" customHeight="1">
      <c r="A459" s="39"/>
      <c r="B459" s="40"/>
      <c r="C459" s="230" t="s">
        <v>394</v>
      </c>
      <c r="D459" s="230" t="s">
        <v>179</v>
      </c>
      <c r="E459" s="231" t="s">
        <v>1063</v>
      </c>
      <c r="F459" s="232" t="s">
        <v>1064</v>
      </c>
      <c r="G459" s="233" t="s">
        <v>200</v>
      </c>
      <c r="H459" s="234">
        <v>9.7300000000000004</v>
      </c>
      <c r="I459" s="235"/>
      <c r="J459" s="236">
        <f>ROUND(I459*H459,2)</f>
        <v>0</v>
      </c>
      <c r="K459" s="232" t="s">
        <v>183</v>
      </c>
      <c r="L459" s="45"/>
      <c r="M459" s="237" t="s">
        <v>1</v>
      </c>
      <c r="N459" s="238" t="s">
        <v>48</v>
      </c>
      <c r="O459" s="92"/>
      <c r="P459" s="239">
        <f>O459*H459</f>
        <v>0</v>
      </c>
      <c r="Q459" s="239">
        <v>0.0027499999999999998</v>
      </c>
      <c r="R459" s="239">
        <f>Q459*H459</f>
        <v>0.0267575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184</v>
      </c>
      <c r="AT459" s="241" t="s">
        <v>179</v>
      </c>
      <c r="AU459" s="241" t="s">
        <v>92</v>
      </c>
      <c r="AY459" s="18" t="s">
        <v>177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90</v>
      </c>
      <c r="BK459" s="242">
        <f>ROUND(I459*H459,2)</f>
        <v>0</v>
      </c>
      <c r="BL459" s="18" t="s">
        <v>184</v>
      </c>
      <c r="BM459" s="241" t="s">
        <v>1065</v>
      </c>
    </row>
    <row r="460" s="13" customFormat="1">
      <c r="A460" s="13"/>
      <c r="B460" s="243"/>
      <c r="C460" s="244"/>
      <c r="D460" s="245" t="s">
        <v>186</v>
      </c>
      <c r="E460" s="246" t="s">
        <v>1</v>
      </c>
      <c r="F460" s="247" t="s">
        <v>1066</v>
      </c>
      <c r="G460" s="244"/>
      <c r="H460" s="246" t="s">
        <v>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186</v>
      </c>
      <c r="AU460" s="253" t="s">
        <v>92</v>
      </c>
      <c r="AV460" s="13" t="s">
        <v>90</v>
      </c>
      <c r="AW460" s="13" t="s">
        <v>36</v>
      </c>
      <c r="AX460" s="13" t="s">
        <v>83</v>
      </c>
      <c r="AY460" s="253" t="s">
        <v>177</v>
      </c>
    </row>
    <row r="461" s="13" customFormat="1">
      <c r="A461" s="13"/>
      <c r="B461" s="243"/>
      <c r="C461" s="244"/>
      <c r="D461" s="245" t="s">
        <v>186</v>
      </c>
      <c r="E461" s="246" t="s">
        <v>1</v>
      </c>
      <c r="F461" s="247" t="s">
        <v>203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186</v>
      </c>
      <c r="AU461" s="253" t="s">
        <v>92</v>
      </c>
      <c r="AV461" s="13" t="s">
        <v>90</v>
      </c>
      <c r="AW461" s="13" t="s">
        <v>36</v>
      </c>
      <c r="AX461" s="13" t="s">
        <v>83</v>
      </c>
      <c r="AY461" s="253" t="s">
        <v>177</v>
      </c>
    </row>
    <row r="462" s="14" customFormat="1">
      <c r="A462" s="14"/>
      <c r="B462" s="254"/>
      <c r="C462" s="255"/>
      <c r="D462" s="245" t="s">
        <v>186</v>
      </c>
      <c r="E462" s="256" t="s">
        <v>1</v>
      </c>
      <c r="F462" s="257" t="s">
        <v>1067</v>
      </c>
      <c r="G462" s="255"/>
      <c r="H462" s="258">
        <v>9.7300000000000004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4" t="s">
        <v>186</v>
      </c>
      <c r="AU462" s="264" t="s">
        <v>92</v>
      </c>
      <c r="AV462" s="14" t="s">
        <v>92</v>
      </c>
      <c r="AW462" s="14" t="s">
        <v>36</v>
      </c>
      <c r="AX462" s="14" t="s">
        <v>83</v>
      </c>
      <c r="AY462" s="264" t="s">
        <v>177</v>
      </c>
    </row>
    <row r="463" s="15" customFormat="1">
      <c r="A463" s="15"/>
      <c r="B463" s="265"/>
      <c r="C463" s="266"/>
      <c r="D463" s="245" t="s">
        <v>186</v>
      </c>
      <c r="E463" s="267" t="s">
        <v>1</v>
      </c>
      <c r="F463" s="268" t="s">
        <v>190</v>
      </c>
      <c r="G463" s="266"/>
      <c r="H463" s="269">
        <v>9.7300000000000004</v>
      </c>
      <c r="I463" s="270"/>
      <c r="J463" s="266"/>
      <c r="K463" s="266"/>
      <c r="L463" s="271"/>
      <c r="M463" s="272"/>
      <c r="N463" s="273"/>
      <c r="O463" s="273"/>
      <c r="P463" s="273"/>
      <c r="Q463" s="273"/>
      <c r="R463" s="273"/>
      <c r="S463" s="273"/>
      <c r="T463" s="27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5" t="s">
        <v>186</v>
      </c>
      <c r="AU463" s="275" t="s">
        <v>92</v>
      </c>
      <c r="AV463" s="15" t="s">
        <v>184</v>
      </c>
      <c r="AW463" s="15" t="s">
        <v>36</v>
      </c>
      <c r="AX463" s="15" t="s">
        <v>90</v>
      </c>
      <c r="AY463" s="275" t="s">
        <v>177</v>
      </c>
    </row>
    <row r="464" s="2" customFormat="1" ht="24.15" customHeight="1">
      <c r="A464" s="39"/>
      <c r="B464" s="40"/>
      <c r="C464" s="230" t="s">
        <v>587</v>
      </c>
      <c r="D464" s="230" t="s">
        <v>179</v>
      </c>
      <c r="E464" s="231" t="s">
        <v>1068</v>
      </c>
      <c r="F464" s="232" t="s">
        <v>1069</v>
      </c>
      <c r="G464" s="233" t="s">
        <v>200</v>
      </c>
      <c r="H464" s="234">
        <v>9.7300000000000004</v>
      </c>
      <c r="I464" s="235"/>
      <c r="J464" s="236">
        <f>ROUND(I464*H464,2)</f>
        <v>0</v>
      </c>
      <c r="K464" s="232" t="s">
        <v>183</v>
      </c>
      <c r="L464" s="45"/>
      <c r="M464" s="237" t="s">
        <v>1</v>
      </c>
      <c r="N464" s="238" t="s">
        <v>48</v>
      </c>
      <c r="O464" s="92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1" t="s">
        <v>184</v>
      </c>
      <c r="AT464" s="241" t="s">
        <v>179</v>
      </c>
      <c r="AU464" s="241" t="s">
        <v>92</v>
      </c>
      <c r="AY464" s="18" t="s">
        <v>177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8" t="s">
        <v>90</v>
      </c>
      <c r="BK464" s="242">
        <f>ROUND(I464*H464,2)</f>
        <v>0</v>
      </c>
      <c r="BL464" s="18" t="s">
        <v>184</v>
      </c>
      <c r="BM464" s="241" t="s">
        <v>1070</v>
      </c>
    </row>
    <row r="465" s="2" customFormat="1" ht="37.8" customHeight="1">
      <c r="A465" s="39"/>
      <c r="B465" s="40"/>
      <c r="C465" s="230" t="s">
        <v>598</v>
      </c>
      <c r="D465" s="230" t="s">
        <v>179</v>
      </c>
      <c r="E465" s="231" t="s">
        <v>1071</v>
      </c>
      <c r="F465" s="232" t="s">
        <v>1072</v>
      </c>
      <c r="G465" s="233" t="s">
        <v>509</v>
      </c>
      <c r="H465" s="234">
        <v>0.083000000000000004</v>
      </c>
      <c r="I465" s="235"/>
      <c r="J465" s="236">
        <f>ROUND(I465*H465,2)</f>
        <v>0</v>
      </c>
      <c r="K465" s="232" t="s">
        <v>183</v>
      </c>
      <c r="L465" s="45"/>
      <c r="M465" s="237" t="s">
        <v>1</v>
      </c>
      <c r="N465" s="238" t="s">
        <v>48</v>
      </c>
      <c r="O465" s="92"/>
      <c r="P465" s="239">
        <f>O465*H465</f>
        <v>0</v>
      </c>
      <c r="Q465" s="239">
        <v>1.04922</v>
      </c>
      <c r="R465" s="239">
        <f>Q465*H465</f>
        <v>0.087085260000000012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184</v>
      </c>
      <c r="AT465" s="241" t="s">
        <v>179</v>
      </c>
      <c r="AU465" s="241" t="s">
        <v>92</v>
      </c>
      <c r="AY465" s="18" t="s">
        <v>177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90</v>
      </c>
      <c r="BK465" s="242">
        <f>ROUND(I465*H465,2)</f>
        <v>0</v>
      </c>
      <c r="BL465" s="18" t="s">
        <v>184</v>
      </c>
      <c r="BM465" s="241" t="s">
        <v>1073</v>
      </c>
    </row>
    <row r="466" s="13" customFormat="1">
      <c r="A466" s="13"/>
      <c r="B466" s="243"/>
      <c r="C466" s="244"/>
      <c r="D466" s="245" t="s">
        <v>186</v>
      </c>
      <c r="E466" s="246" t="s">
        <v>1</v>
      </c>
      <c r="F466" s="247" t="s">
        <v>1074</v>
      </c>
      <c r="G466" s="244"/>
      <c r="H466" s="246" t="s">
        <v>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186</v>
      </c>
      <c r="AU466" s="253" t="s">
        <v>92</v>
      </c>
      <c r="AV466" s="13" t="s">
        <v>90</v>
      </c>
      <c r="AW466" s="13" t="s">
        <v>36</v>
      </c>
      <c r="AX466" s="13" t="s">
        <v>83</v>
      </c>
      <c r="AY466" s="253" t="s">
        <v>177</v>
      </c>
    </row>
    <row r="467" s="14" customFormat="1">
      <c r="A467" s="14"/>
      <c r="B467" s="254"/>
      <c r="C467" s="255"/>
      <c r="D467" s="245" t="s">
        <v>186</v>
      </c>
      <c r="E467" s="256" t="s">
        <v>1</v>
      </c>
      <c r="F467" s="257" t="s">
        <v>1075</v>
      </c>
      <c r="G467" s="255"/>
      <c r="H467" s="258">
        <v>0.083000000000000004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186</v>
      </c>
      <c r="AU467" s="264" t="s">
        <v>92</v>
      </c>
      <c r="AV467" s="14" t="s">
        <v>92</v>
      </c>
      <c r="AW467" s="14" t="s">
        <v>36</v>
      </c>
      <c r="AX467" s="14" t="s">
        <v>83</v>
      </c>
      <c r="AY467" s="264" t="s">
        <v>177</v>
      </c>
    </row>
    <row r="468" s="15" customFormat="1">
      <c r="A468" s="15"/>
      <c r="B468" s="265"/>
      <c r="C468" s="266"/>
      <c r="D468" s="245" t="s">
        <v>186</v>
      </c>
      <c r="E468" s="267" t="s">
        <v>1</v>
      </c>
      <c r="F468" s="268" t="s">
        <v>190</v>
      </c>
      <c r="G468" s="266"/>
      <c r="H468" s="269">
        <v>0.083000000000000004</v>
      </c>
      <c r="I468" s="270"/>
      <c r="J468" s="266"/>
      <c r="K468" s="266"/>
      <c r="L468" s="271"/>
      <c r="M468" s="272"/>
      <c r="N468" s="273"/>
      <c r="O468" s="273"/>
      <c r="P468" s="273"/>
      <c r="Q468" s="273"/>
      <c r="R468" s="273"/>
      <c r="S468" s="273"/>
      <c r="T468" s="27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5" t="s">
        <v>186</v>
      </c>
      <c r="AU468" s="275" t="s">
        <v>92</v>
      </c>
      <c r="AV468" s="15" t="s">
        <v>184</v>
      </c>
      <c r="AW468" s="15" t="s">
        <v>36</v>
      </c>
      <c r="AX468" s="15" t="s">
        <v>90</v>
      </c>
      <c r="AY468" s="275" t="s">
        <v>177</v>
      </c>
    </row>
    <row r="469" s="2" customFormat="1" ht="49.05" customHeight="1">
      <c r="A469" s="39"/>
      <c r="B469" s="40"/>
      <c r="C469" s="230" t="s">
        <v>606</v>
      </c>
      <c r="D469" s="230" t="s">
        <v>179</v>
      </c>
      <c r="E469" s="231" t="s">
        <v>1076</v>
      </c>
      <c r="F469" s="232" t="s">
        <v>1077</v>
      </c>
      <c r="G469" s="233" t="s">
        <v>200</v>
      </c>
      <c r="H469" s="234">
        <v>15.166</v>
      </c>
      <c r="I469" s="235"/>
      <c r="J469" s="236">
        <f>ROUND(I469*H469,2)</f>
        <v>0</v>
      </c>
      <c r="K469" s="232" t="s">
        <v>183</v>
      </c>
      <c r="L469" s="45"/>
      <c r="M469" s="237" t="s">
        <v>1</v>
      </c>
      <c r="N469" s="238" t="s">
        <v>48</v>
      </c>
      <c r="O469" s="92"/>
      <c r="P469" s="239">
        <f>O469*H469</f>
        <v>0</v>
      </c>
      <c r="Q469" s="239">
        <v>0.1094</v>
      </c>
      <c r="R469" s="239">
        <f>Q469*H469</f>
        <v>1.6591604</v>
      </c>
      <c r="S469" s="239">
        <v>0</v>
      </c>
      <c r="T469" s="24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184</v>
      </c>
      <c r="AT469" s="241" t="s">
        <v>179</v>
      </c>
      <c r="AU469" s="241" t="s">
        <v>92</v>
      </c>
      <c r="AY469" s="18" t="s">
        <v>177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90</v>
      </c>
      <c r="BK469" s="242">
        <f>ROUND(I469*H469,2)</f>
        <v>0</v>
      </c>
      <c r="BL469" s="18" t="s">
        <v>184</v>
      </c>
      <c r="BM469" s="241" t="s">
        <v>1078</v>
      </c>
    </row>
    <row r="470" s="13" customFormat="1">
      <c r="A470" s="13"/>
      <c r="B470" s="243"/>
      <c r="C470" s="244"/>
      <c r="D470" s="245" t="s">
        <v>186</v>
      </c>
      <c r="E470" s="246" t="s">
        <v>1</v>
      </c>
      <c r="F470" s="247" t="s">
        <v>1079</v>
      </c>
      <c r="G470" s="244"/>
      <c r="H470" s="246" t="s">
        <v>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186</v>
      </c>
      <c r="AU470" s="253" t="s">
        <v>92</v>
      </c>
      <c r="AV470" s="13" t="s">
        <v>90</v>
      </c>
      <c r="AW470" s="13" t="s">
        <v>36</v>
      </c>
      <c r="AX470" s="13" t="s">
        <v>83</v>
      </c>
      <c r="AY470" s="253" t="s">
        <v>177</v>
      </c>
    </row>
    <row r="471" s="13" customFormat="1">
      <c r="A471" s="13"/>
      <c r="B471" s="243"/>
      <c r="C471" s="244"/>
      <c r="D471" s="245" t="s">
        <v>186</v>
      </c>
      <c r="E471" s="246" t="s">
        <v>1</v>
      </c>
      <c r="F471" s="247" t="s">
        <v>203</v>
      </c>
      <c r="G471" s="244"/>
      <c r="H471" s="246" t="s">
        <v>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186</v>
      </c>
      <c r="AU471" s="253" t="s">
        <v>92</v>
      </c>
      <c r="AV471" s="13" t="s">
        <v>90</v>
      </c>
      <c r="AW471" s="13" t="s">
        <v>36</v>
      </c>
      <c r="AX471" s="13" t="s">
        <v>83</v>
      </c>
      <c r="AY471" s="253" t="s">
        <v>177</v>
      </c>
    </row>
    <row r="472" s="14" customFormat="1">
      <c r="A472" s="14"/>
      <c r="B472" s="254"/>
      <c r="C472" s="255"/>
      <c r="D472" s="245" t="s">
        <v>186</v>
      </c>
      <c r="E472" s="256" t="s">
        <v>1</v>
      </c>
      <c r="F472" s="257" t="s">
        <v>1080</v>
      </c>
      <c r="G472" s="255"/>
      <c r="H472" s="258">
        <v>5.3120000000000003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4" t="s">
        <v>186</v>
      </c>
      <c r="AU472" s="264" t="s">
        <v>92</v>
      </c>
      <c r="AV472" s="14" t="s">
        <v>92</v>
      </c>
      <c r="AW472" s="14" t="s">
        <v>36</v>
      </c>
      <c r="AX472" s="14" t="s">
        <v>83</v>
      </c>
      <c r="AY472" s="264" t="s">
        <v>177</v>
      </c>
    </row>
    <row r="473" s="13" customFormat="1">
      <c r="A473" s="13"/>
      <c r="B473" s="243"/>
      <c r="C473" s="244"/>
      <c r="D473" s="245" t="s">
        <v>186</v>
      </c>
      <c r="E473" s="246" t="s">
        <v>1</v>
      </c>
      <c r="F473" s="247" t="s">
        <v>205</v>
      </c>
      <c r="G473" s="244"/>
      <c r="H473" s="246" t="s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186</v>
      </c>
      <c r="AU473" s="253" t="s">
        <v>92</v>
      </c>
      <c r="AV473" s="13" t="s">
        <v>90</v>
      </c>
      <c r="AW473" s="13" t="s">
        <v>36</v>
      </c>
      <c r="AX473" s="13" t="s">
        <v>83</v>
      </c>
      <c r="AY473" s="253" t="s">
        <v>177</v>
      </c>
    </row>
    <row r="474" s="14" customFormat="1">
      <c r="A474" s="14"/>
      <c r="B474" s="254"/>
      <c r="C474" s="255"/>
      <c r="D474" s="245" t="s">
        <v>186</v>
      </c>
      <c r="E474" s="256" t="s">
        <v>1</v>
      </c>
      <c r="F474" s="257" t="s">
        <v>1081</v>
      </c>
      <c r="G474" s="255"/>
      <c r="H474" s="258">
        <v>4.4000000000000004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4" t="s">
        <v>186</v>
      </c>
      <c r="AU474" s="264" t="s">
        <v>92</v>
      </c>
      <c r="AV474" s="14" t="s">
        <v>92</v>
      </c>
      <c r="AW474" s="14" t="s">
        <v>36</v>
      </c>
      <c r="AX474" s="14" t="s">
        <v>83</v>
      </c>
      <c r="AY474" s="264" t="s">
        <v>177</v>
      </c>
    </row>
    <row r="475" s="13" customFormat="1">
      <c r="A475" s="13"/>
      <c r="B475" s="243"/>
      <c r="C475" s="244"/>
      <c r="D475" s="245" t="s">
        <v>186</v>
      </c>
      <c r="E475" s="246" t="s">
        <v>1</v>
      </c>
      <c r="F475" s="247" t="s">
        <v>212</v>
      </c>
      <c r="G475" s="244"/>
      <c r="H475" s="246" t="s">
        <v>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186</v>
      </c>
      <c r="AU475" s="253" t="s">
        <v>92</v>
      </c>
      <c r="AV475" s="13" t="s">
        <v>90</v>
      </c>
      <c r="AW475" s="13" t="s">
        <v>36</v>
      </c>
      <c r="AX475" s="13" t="s">
        <v>83</v>
      </c>
      <c r="AY475" s="253" t="s">
        <v>177</v>
      </c>
    </row>
    <row r="476" s="14" customFormat="1">
      <c r="A476" s="14"/>
      <c r="B476" s="254"/>
      <c r="C476" s="255"/>
      <c r="D476" s="245" t="s">
        <v>186</v>
      </c>
      <c r="E476" s="256" t="s">
        <v>1</v>
      </c>
      <c r="F476" s="257" t="s">
        <v>1082</v>
      </c>
      <c r="G476" s="255"/>
      <c r="H476" s="258">
        <v>5.4539999999999997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186</v>
      </c>
      <c r="AU476" s="264" t="s">
        <v>92</v>
      </c>
      <c r="AV476" s="14" t="s">
        <v>92</v>
      </c>
      <c r="AW476" s="14" t="s">
        <v>36</v>
      </c>
      <c r="AX476" s="14" t="s">
        <v>83</v>
      </c>
      <c r="AY476" s="264" t="s">
        <v>177</v>
      </c>
    </row>
    <row r="477" s="15" customFormat="1">
      <c r="A477" s="15"/>
      <c r="B477" s="265"/>
      <c r="C477" s="266"/>
      <c r="D477" s="245" t="s">
        <v>186</v>
      </c>
      <c r="E477" s="267" t="s">
        <v>1</v>
      </c>
      <c r="F477" s="268" t="s">
        <v>190</v>
      </c>
      <c r="G477" s="266"/>
      <c r="H477" s="269">
        <v>15.166</v>
      </c>
      <c r="I477" s="270"/>
      <c r="J477" s="266"/>
      <c r="K477" s="266"/>
      <c r="L477" s="271"/>
      <c r="M477" s="272"/>
      <c r="N477" s="273"/>
      <c r="O477" s="273"/>
      <c r="P477" s="273"/>
      <c r="Q477" s="273"/>
      <c r="R477" s="273"/>
      <c r="S477" s="273"/>
      <c r="T477" s="27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5" t="s">
        <v>186</v>
      </c>
      <c r="AU477" s="275" t="s">
        <v>92</v>
      </c>
      <c r="AV477" s="15" t="s">
        <v>184</v>
      </c>
      <c r="AW477" s="15" t="s">
        <v>36</v>
      </c>
      <c r="AX477" s="15" t="s">
        <v>90</v>
      </c>
      <c r="AY477" s="275" t="s">
        <v>177</v>
      </c>
    </row>
    <row r="478" s="2" customFormat="1" ht="37.8" customHeight="1">
      <c r="A478" s="39"/>
      <c r="B478" s="40"/>
      <c r="C478" s="230" t="s">
        <v>615</v>
      </c>
      <c r="D478" s="230" t="s">
        <v>179</v>
      </c>
      <c r="E478" s="231" t="s">
        <v>1083</v>
      </c>
      <c r="F478" s="232" t="s">
        <v>1084</v>
      </c>
      <c r="G478" s="233" t="s">
        <v>200</v>
      </c>
      <c r="H478" s="234">
        <v>5.3799999999999999</v>
      </c>
      <c r="I478" s="235"/>
      <c r="J478" s="236">
        <f>ROUND(I478*H478,2)</f>
        <v>0</v>
      </c>
      <c r="K478" s="232" t="s">
        <v>183</v>
      </c>
      <c r="L478" s="45"/>
      <c r="M478" s="237" t="s">
        <v>1</v>
      </c>
      <c r="N478" s="238" t="s">
        <v>48</v>
      </c>
      <c r="O478" s="92"/>
      <c r="P478" s="239">
        <f>O478*H478</f>
        <v>0</v>
      </c>
      <c r="Q478" s="239">
        <v>0.26723000000000002</v>
      </c>
      <c r="R478" s="239">
        <f>Q478*H478</f>
        <v>1.4376974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184</v>
      </c>
      <c r="AT478" s="241" t="s">
        <v>179</v>
      </c>
      <c r="AU478" s="241" t="s">
        <v>92</v>
      </c>
      <c r="AY478" s="18" t="s">
        <v>177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90</v>
      </c>
      <c r="BK478" s="242">
        <f>ROUND(I478*H478,2)</f>
        <v>0</v>
      </c>
      <c r="BL478" s="18" t="s">
        <v>184</v>
      </c>
      <c r="BM478" s="241" t="s">
        <v>1085</v>
      </c>
    </row>
    <row r="479" s="13" customFormat="1">
      <c r="A479" s="13"/>
      <c r="B479" s="243"/>
      <c r="C479" s="244"/>
      <c r="D479" s="245" t="s">
        <v>186</v>
      </c>
      <c r="E479" s="246" t="s">
        <v>1</v>
      </c>
      <c r="F479" s="247" t="s">
        <v>1086</v>
      </c>
      <c r="G479" s="244"/>
      <c r="H479" s="246" t="s">
        <v>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186</v>
      </c>
      <c r="AU479" s="253" t="s">
        <v>92</v>
      </c>
      <c r="AV479" s="13" t="s">
        <v>90</v>
      </c>
      <c r="AW479" s="13" t="s">
        <v>36</v>
      </c>
      <c r="AX479" s="13" t="s">
        <v>83</v>
      </c>
      <c r="AY479" s="253" t="s">
        <v>177</v>
      </c>
    </row>
    <row r="480" s="13" customFormat="1">
      <c r="A480" s="13"/>
      <c r="B480" s="243"/>
      <c r="C480" s="244"/>
      <c r="D480" s="245" t="s">
        <v>186</v>
      </c>
      <c r="E480" s="246" t="s">
        <v>1</v>
      </c>
      <c r="F480" s="247" t="s">
        <v>203</v>
      </c>
      <c r="G480" s="244"/>
      <c r="H480" s="246" t="s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186</v>
      </c>
      <c r="AU480" s="253" t="s">
        <v>92</v>
      </c>
      <c r="AV480" s="13" t="s">
        <v>90</v>
      </c>
      <c r="AW480" s="13" t="s">
        <v>36</v>
      </c>
      <c r="AX480" s="13" t="s">
        <v>83</v>
      </c>
      <c r="AY480" s="253" t="s">
        <v>177</v>
      </c>
    </row>
    <row r="481" s="14" customFormat="1">
      <c r="A481" s="14"/>
      <c r="B481" s="254"/>
      <c r="C481" s="255"/>
      <c r="D481" s="245" t="s">
        <v>186</v>
      </c>
      <c r="E481" s="256" t="s">
        <v>1</v>
      </c>
      <c r="F481" s="257" t="s">
        <v>1087</v>
      </c>
      <c r="G481" s="255"/>
      <c r="H481" s="258">
        <v>2.3999999999999999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186</v>
      </c>
      <c r="AU481" s="264" t="s">
        <v>92</v>
      </c>
      <c r="AV481" s="14" t="s">
        <v>92</v>
      </c>
      <c r="AW481" s="14" t="s">
        <v>36</v>
      </c>
      <c r="AX481" s="14" t="s">
        <v>83</v>
      </c>
      <c r="AY481" s="264" t="s">
        <v>177</v>
      </c>
    </row>
    <row r="482" s="14" customFormat="1">
      <c r="A482" s="14"/>
      <c r="B482" s="254"/>
      <c r="C482" s="255"/>
      <c r="D482" s="245" t="s">
        <v>186</v>
      </c>
      <c r="E482" s="256" t="s">
        <v>1</v>
      </c>
      <c r="F482" s="257" t="s">
        <v>1088</v>
      </c>
      <c r="G482" s="255"/>
      <c r="H482" s="258">
        <v>2.02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186</v>
      </c>
      <c r="AU482" s="264" t="s">
        <v>92</v>
      </c>
      <c r="AV482" s="14" t="s">
        <v>92</v>
      </c>
      <c r="AW482" s="14" t="s">
        <v>36</v>
      </c>
      <c r="AX482" s="14" t="s">
        <v>83</v>
      </c>
      <c r="AY482" s="264" t="s">
        <v>177</v>
      </c>
    </row>
    <row r="483" s="14" customFormat="1">
      <c r="A483" s="14"/>
      <c r="B483" s="254"/>
      <c r="C483" s="255"/>
      <c r="D483" s="245" t="s">
        <v>186</v>
      </c>
      <c r="E483" s="256" t="s">
        <v>1</v>
      </c>
      <c r="F483" s="257" t="s">
        <v>1089</v>
      </c>
      <c r="G483" s="255"/>
      <c r="H483" s="258">
        <v>0.95999999999999996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186</v>
      </c>
      <c r="AU483" s="264" t="s">
        <v>92</v>
      </c>
      <c r="AV483" s="14" t="s">
        <v>92</v>
      </c>
      <c r="AW483" s="14" t="s">
        <v>36</v>
      </c>
      <c r="AX483" s="14" t="s">
        <v>83</v>
      </c>
      <c r="AY483" s="264" t="s">
        <v>177</v>
      </c>
    </row>
    <row r="484" s="15" customFormat="1">
      <c r="A484" s="15"/>
      <c r="B484" s="265"/>
      <c r="C484" s="266"/>
      <c r="D484" s="245" t="s">
        <v>186</v>
      </c>
      <c r="E484" s="267" t="s">
        <v>1</v>
      </c>
      <c r="F484" s="268" t="s">
        <v>190</v>
      </c>
      <c r="G484" s="266"/>
      <c r="H484" s="269">
        <v>5.3799999999999999</v>
      </c>
      <c r="I484" s="270"/>
      <c r="J484" s="266"/>
      <c r="K484" s="266"/>
      <c r="L484" s="271"/>
      <c r="M484" s="272"/>
      <c r="N484" s="273"/>
      <c r="O484" s="273"/>
      <c r="P484" s="273"/>
      <c r="Q484" s="273"/>
      <c r="R484" s="273"/>
      <c r="S484" s="273"/>
      <c r="T484" s="27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5" t="s">
        <v>186</v>
      </c>
      <c r="AU484" s="275" t="s">
        <v>92</v>
      </c>
      <c r="AV484" s="15" t="s">
        <v>184</v>
      </c>
      <c r="AW484" s="15" t="s">
        <v>36</v>
      </c>
      <c r="AX484" s="15" t="s">
        <v>90</v>
      </c>
      <c r="AY484" s="275" t="s">
        <v>177</v>
      </c>
    </row>
    <row r="485" s="2" customFormat="1" ht="37.8" customHeight="1">
      <c r="A485" s="39"/>
      <c r="B485" s="40"/>
      <c r="C485" s="230" t="s">
        <v>1090</v>
      </c>
      <c r="D485" s="230" t="s">
        <v>179</v>
      </c>
      <c r="E485" s="231" t="s">
        <v>1091</v>
      </c>
      <c r="F485" s="232" t="s">
        <v>1092</v>
      </c>
      <c r="G485" s="233" t="s">
        <v>200</v>
      </c>
      <c r="H485" s="234">
        <v>1.232</v>
      </c>
      <c r="I485" s="235"/>
      <c r="J485" s="236">
        <f>ROUND(I485*H485,2)</f>
        <v>0</v>
      </c>
      <c r="K485" s="232" t="s">
        <v>183</v>
      </c>
      <c r="L485" s="45"/>
      <c r="M485" s="237" t="s">
        <v>1</v>
      </c>
      <c r="N485" s="238" t="s">
        <v>48</v>
      </c>
      <c r="O485" s="92"/>
      <c r="P485" s="239">
        <f>O485*H485</f>
        <v>0</v>
      </c>
      <c r="Q485" s="239">
        <v>0.45432</v>
      </c>
      <c r="R485" s="239">
        <f>Q485*H485</f>
        <v>0.55972224000000004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184</v>
      </c>
      <c r="AT485" s="241" t="s">
        <v>179</v>
      </c>
      <c r="AU485" s="241" t="s">
        <v>92</v>
      </c>
      <c r="AY485" s="18" t="s">
        <v>177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90</v>
      </c>
      <c r="BK485" s="242">
        <f>ROUND(I485*H485,2)</f>
        <v>0</v>
      </c>
      <c r="BL485" s="18" t="s">
        <v>184</v>
      </c>
      <c r="BM485" s="241" t="s">
        <v>1093</v>
      </c>
    </row>
    <row r="486" s="13" customFormat="1">
      <c r="A486" s="13"/>
      <c r="B486" s="243"/>
      <c r="C486" s="244"/>
      <c r="D486" s="245" t="s">
        <v>186</v>
      </c>
      <c r="E486" s="246" t="s">
        <v>1</v>
      </c>
      <c r="F486" s="247" t="s">
        <v>1086</v>
      </c>
      <c r="G486" s="244"/>
      <c r="H486" s="246" t="s">
        <v>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186</v>
      </c>
      <c r="AU486" s="253" t="s">
        <v>92</v>
      </c>
      <c r="AV486" s="13" t="s">
        <v>90</v>
      </c>
      <c r="AW486" s="13" t="s">
        <v>36</v>
      </c>
      <c r="AX486" s="13" t="s">
        <v>83</v>
      </c>
      <c r="AY486" s="253" t="s">
        <v>177</v>
      </c>
    </row>
    <row r="487" s="13" customFormat="1">
      <c r="A487" s="13"/>
      <c r="B487" s="243"/>
      <c r="C487" s="244"/>
      <c r="D487" s="245" t="s">
        <v>186</v>
      </c>
      <c r="E487" s="246" t="s">
        <v>1</v>
      </c>
      <c r="F487" s="247" t="s">
        <v>205</v>
      </c>
      <c r="G487" s="244"/>
      <c r="H487" s="246" t="s">
        <v>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186</v>
      </c>
      <c r="AU487" s="253" t="s">
        <v>92</v>
      </c>
      <c r="AV487" s="13" t="s">
        <v>90</v>
      </c>
      <c r="AW487" s="13" t="s">
        <v>36</v>
      </c>
      <c r="AX487" s="13" t="s">
        <v>83</v>
      </c>
      <c r="AY487" s="253" t="s">
        <v>177</v>
      </c>
    </row>
    <row r="488" s="14" customFormat="1">
      <c r="A488" s="14"/>
      <c r="B488" s="254"/>
      <c r="C488" s="255"/>
      <c r="D488" s="245" t="s">
        <v>186</v>
      </c>
      <c r="E488" s="256" t="s">
        <v>1</v>
      </c>
      <c r="F488" s="257" t="s">
        <v>1094</v>
      </c>
      <c r="G488" s="255"/>
      <c r="H488" s="258">
        <v>1.232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4" t="s">
        <v>186</v>
      </c>
      <c r="AU488" s="264" t="s">
        <v>92</v>
      </c>
      <c r="AV488" s="14" t="s">
        <v>92</v>
      </c>
      <c r="AW488" s="14" t="s">
        <v>36</v>
      </c>
      <c r="AX488" s="14" t="s">
        <v>83</v>
      </c>
      <c r="AY488" s="264" t="s">
        <v>177</v>
      </c>
    </row>
    <row r="489" s="15" customFormat="1">
      <c r="A489" s="15"/>
      <c r="B489" s="265"/>
      <c r="C489" s="266"/>
      <c r="D489" s="245" t="s">
        <v>186</v>
      </c>
      <c r="E489" s="267" t="s">
        <v>1</v>
      </c>
      <c r="F489" s="268" t="s">
        <v>190</v>
      </c>
      <c r="G489" s="266"/>
      <c r="H489" s="269">
        <v>1.232</v>
      </c>
      <c r="I489" s="270"/>
      <c r="J489" s="266"/>
      <c r="K489" s="266"/>
      <c r="L489" s="271"/>
      <c r="M489" s="272"/>
      <c r="N489" s="273"/>
      <c r="O489" s="273"/>
      <c r="P489" s="273"/>
      <c r="Q489" s="273"/>
      <c r="R489" s="273"/>
      <c r="S489" s="273"/>
      <c r="T489" s="27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5" t="s">
        <v>186</v>
      </c>
      <c r="AU489" s="275" t="s">
        <v>92</v>
      </c>
      <c r="AV489" s="15" t="s">
        <v>184</v>
      </c>
      <c r="AW489" s="15" t="s">
        <v>36</v>
      </c>
      <c r="AX489" s="15" t="s">
        <v>90</v>
      </c>
      <c r="AY489" s="275" t="s">
        <v>177</v>
      </c>
    </row>
    <row r="490" s="2" customFormat="1" ht="24.15" customHeight="1">
      <c r="A490" s="39"/>
      <c r="B490" s="40"/>
      <c r="C490" s="230" t="s">
        <v>1095</v>
      </c>
      <c r="D490" s="230" t="s">
        <v>179</v>
      </c>
      <c r="E490" s="231" t="s">
        <v>1096</v>
      </c>
      <c r="F490" s="232" t="s">
        <v>1097</v>
      </c>
      <c r="G490" s="233" t="s">
        <v>398</v>
      </c>
      <c r="H490" s="234">
        <v>502.97000000000003</v>
      </c>
      <c r="I490" s="235"/>
      <c r="J490" s="236">
        <f>ROUND(I490*H490,2)</f>
        <v>0</v>
      </c>
      <c r="K490" s="232" t="s">
        <v>1</v>
      </c>
      <c r="L490" s="45"/>
      <c r="M490" s="237" t="s">
        <v>1</v>
      </c>
      <c r="N490" s="238" t="s">
        <v>48</v>
      </c>
      <c r="O490" s="92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184</v>
      </c>
      <c r="AT490" s="241" t="s">
        <v>179</v>
      </c>
      <c r="AU490" s="241" t="s">
        <v>92</v>
      </c>
      <c r="AY490" s="18" t="s">
        <v>177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90</v>
      </c>
      <c r="BK490" s="242">
        <f>ROUND(I490*H490,2)</f>
        <v>0</v>
      </c>
      <c r="BL490" s="18" t="s">
        <v>184</v>
      </c>
      <c r="BM490" s="241" t="s">
        <v>1098</v>
      </c>
    </row>
    <row r="491" s="2" customFormat="1" ht="44.25" customHeight="1">
      <c r="A491" s="39"/>
      <c r="B491" s="40"/>
      <c r="C491" s="230" t="s">
        <v>1099</v>
      </c>
      <c r="D491" s="230" t="s">
        <v>179</v>
      </c>
      <c r="E491" s="231" t="s">
        <v>1100</v>
      </c>
      <c r="F491" s="232" t="s">
        <v>1101</v>
      </c>
      <c r="G491" s="233" t="s">
        <v>200</v>
      </c>
      <c r="H491" s="234">
        <v>38.689999999999998</v>
      </c>
      <c r="I491" s="235"/>
      <c r="J491" s="236">
        <f>ROUND(I491*H491,2)</f>
        <v>0</v>
      </c>
      <c r="K491" s="232" t="s">
        <v>1</v>
      </c>
      <c r="L491" s="45"/>
      <c r="M491" s="237" t="s">
        <v>1</v>
      </c>
      <c r="N491" s="238" t="s">
        <v>48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184</v>
      </c>
      <c r="AT491" s="241" t="s">
        <v>179</v>
      </c>
      <c r="AU491" s="241" t="s">
        <v>92</v>
      </c>
      <c r="AY491" s="18" t="s">
        <v>177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90</v>
      </c>
      <c r="BK491" s="242">
        <f>ROUND(I491*H491,2)</f>
        <v>0</v>
      </c>
      <c r="BL491" s="18" t="s">
        <v>184</v>
      </c>
      <c r="BM491" s="241" t="s">
        <v>1102</v>
      </c>
    </row>
    <row r="492" s="2" customFormat="1" ht="16.5" customHeight="1">
      <c r="A492" s="39"/>
      <c r="B492" s="40"/>
      <c r="C492" s="230" t="s">
        <v>1103</v>
      </c>
      <c r="D492" s="230" t="s">
        <v>179</v>
      </c>
      <c r="E492" s="231" t="s">
        <v>1104</v>
      </c>
      <c r="F492" s="232" t="s">
        <v>1105</v>
      </c>
      <c r="G492" s="233" t="s">
        <v>1106</v>
      </c>
      <c r="H492" s="234">
        <v>908</v>
      </c>
      <c r="I492" s="235"/>
      <c r="J492" s="236">
        <f>ROUND(I492*H492,2)</f>
        <v>0</v>
      </c>
      <c r="K492" s="232" t="s">
        <v>1</v>
      </c>
      <c r="L492" s="45"/>
      <c r="M492" s="237" t="s">
        <v>1</v>
      </c>
      <c r="N492" s="238" t="s">
        <v>48</v>
      </c>
      <c r="O492" s="92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1" t="s">
        <v>184</v>
      </c>
      <c r="AT492" s="241" t="s">
        <v>179</v>
      </c>
      <c r="AU492" s="241" t="s">
        <v>92</v>
      </c>
      <c r="AY492" s="18" t="s">
        <v>177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8" t="s">
        <v>90</v>
      </c>
      <c r="BK492" s="242">
        <f>ROUND(I492*H492,2)</f>
        <v>0</v>
      </c>
      <c r="BL492" s="18" t="s">
        <v>184</v>
      </c>
      <c r="BM492" s="241" t="s">
        <v>1107</v>
      </c>
    </row>
    <row r="493" s="2" customFormat="1" ht="55.5" customHeight="1">
      <c r="A493" s="39"/>
      <c r="B493" s="40"/>
      <c r="C493" s="230" t="s">
        <v>1108</v>
      </c>
      <c r="D493" s="230" t="s">
        <v>179</v>
      </c>
      <c r="E493" s="231" t="s">
        <v>1109</v>
      </c>
      <c r="F493" s="232" t="s">
        <v>1110</v>
      </c>
      <c r="G493" s="233" t="s">
        <v>1111</v>
      </c>
      <c r="H493" s="234">
        <v>658</v>
      </c>
      <c r="I493" s="235"/>
      <c r="J493" s="236">
        <f>ROUND(I493*H493,2)</f>
        <v>0</v>
      </c>
      <c r="K493" s="232" t="s">
        <v>1</v>
      </c>
      <c r="L493" s="45"/>
      <c r="M493" s="237" t="s">
        <v>1</v>
      </c>
      <c r="N493" s="238" t="s">
        <v>48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184</v>
      </c>
      <c r="AT493" s="241" t="s">
        <v>179</v>
      </c>
      <c r="AU493" s="241" t="s">
        <v>92</v>
      </c>
      <c r="AY493" s="18" t="s">
        <v>177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90</v>
      </c>
      <c r="BK493" s="242">
        <f>ROUND(I493*H493,2)</f>
        <v>0</v>
      </c>
      <c r="BL493" s="18" t="s">
        <v>184</v>
      </c>
      <c r="BM493" s="241" t="s">
        <v>1112</v>
      </c>
    </row>
    <row r="494" s="2" customFormat="1" ht="37.8" customHeight="1">
      <c r="A494" s="39"/>
      <c r="B494" s="40"/>
      <c r="C494" s="230" t="s">
        <v>1113</v>
      </c>
      <c r="D494" s="230" t="s">
        <v>179</v>
      </c>
      <c r="E494" s="231" t="s">
        <v>1114</v>
      </c>
      <c r="F494" s="232" t="s">
        <v>1115</v>
      </c>
      <c r="G494" s="233" t="s">
        <v>200</v>
      </c>
      <c r="H494" s="234">
        <v>20.931000000000001</v>
      </c>
      <c r="I494" s="235"/>
      <c r="J494" s="236">
        <f>ROUND(I494*H494,2)</f>
        <v>0</v>
      </c>
      <c r="K494" s="232" t="s">
        <v>183</v>
      </c>
      <c r="L494" s="45"/>
      <c r="M494" s="237" t="s">
        <v>1</v>
      </c>
      <c r="N494" s="238" t="s">
        <v>48</v>
      </c>
      <c r="O494" s="92"/>
      <c r="P494" s="239">
        <f>O494*H494</f>
        <v>0</v>
      </c>
      <c r="Q494" s="239">
        <v>0.028570000000000002</v>
      </c>
      <c r="R494" s="239">
        <f>Q494*H494</f>
        <v>0.59799867000000007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184</v>
      </c>
      <c r="AT494" s="241" t="s">
        <v>179</v>
      </c>
      <c r="AU494" s="241" t="s">
        <v>92</v>
      </c>
      <c r="AY494" s="18" t="s">
        <v>177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90</v>
      </c>
      <c r="BK494" s="242">
        <f>ROUND(I494*H494,2)</f>
        <v>0</v>
      </c>
      <c r="BL494" s="18" t="s">
        <v>184</v>
      </c>
      <c r="BM494" s="241" t="s">
        <v>1116</v>
      </c>
    </row>
    <row r="495" s="13" customFormat="1">
      <c r="A495" s="13"/>
      <c r="B495" s="243"/>
      <c r="C495" s="244"/>
      <c r="D495" s="245" t="s">
        <v>186</v>
      </c>
      <c r="E495" s="246" t="s">
        <v>1</v>
      </c>
      <c r="F495" s="247" t="s">
        <v>1117</v>
      </c>
      <c r="G495" s="244"/>
      <c r="H495" s="246" t="s">
        <v>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186</v>
      </c>
      <c r="AU495" s="253" t="s">
        <v>92</v>
      </c>
      <c r="AV495" s="13" t="s">
        <v>90</v>
      </c>
      <c r="AW495" s="13" t="s">
        <v>36</v>
      </c>
      <c r="AX495" s="13" t="s">
        <v>83</v>
      </c>
      <c r="AY495" s="253" t="s">
        <v>177</v>
      </c>
    </row>
    <row r="496" s="13" customFormat="1">
      <c r="A496" s="13"/>
      <c r="B496" s="243"/>
      <c r="C496" s="244"/>
      <c r="D496" s="245" t="s">
        <v>186</v>
      </c>
      <c r="E496" s="246" t="s">
        <v>1</v>
      </c>
      <c r="F496" s="247" t="s">
        <v>1118</v>
      </c>
      <c r="G496" s="244"/>
      <c r="H496" s="246" t="s">
        <v>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186</v>
      </c>
      <c r="AU496" s="253" t="s">
        <v>92</v>
      </c>
      <c r="AV496" s="13" t="s">
        <v>90</v>
      </c>
      <c r="AW496" s="13" t="s">
        <v>36</v>
      </c>
      <c r="AX496" s="13" t="s">
        <v>83</v>
      </c>
      <c r="AY496" s="253" t="s">
        <v>177</v>
      </c>
    </row>
    <row r="497" s="13" customFormat="1">
      <c r="A497" s="13"/>
      <c r="B497" s="243"/>
      <c r="C497" s="244"/>
      <c r="D497" s="245" t="s">
        <v>186</v>
      </c>
      <c r="E497" s="246" t="s">
        <v>1</v>
      </c>
      <c r="F497" s="247" t="s">
        <v>1119</v>
      </c>
      <c r="G497" s="244"/>
      <c r="H497" s="246" t="s">
        <v>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3" t="s">
        <v>186</v>
      </c>
      <c r="AU497" s="253" t="s">
        <v>92</v>
      </c>
      <c r="AV497" s="13" t="s">
        <v>90</v>
      </c>
      <c r="AW497" s="13" t="s">
        <v>36</v>
      </c>
      <c r="AX497" s="13" t="s">
        <v>83</v>
      </c>
      <c r="AY497" s="253" t="s">
        <v>177</v>
      </c>
    </row>
    <row r="498" s="14" customFormat="1">
      <c r="A498" s="14"/>
      <c r="B498" s="254"/>
      <c r="C498" s="255"/>
      <c r="D498" s="245" t="s">
        <v>186</v>
      </c>
      <c r="E498" s="256" t="s">
        <v>1</v>
      </c>
      <c r="F498" s="257" t="s">
        <v>1120</v>
      </c>
      <c r="G498" s="255"/>
      <c r="H498" s="258">
        <v>18.126000000000001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186</v>
      </c>
      <c r="AU498" s="264" t="s">
        <v>92</v>
      </c>
      <c r="AV498" s="14" t="s">
        <v>92</v>
      </c>
      <c r="AW498" s="14" t="s">
        <v>36</v>
      </c>
      <c r="AX498" s="14" t="s">
        <v>83</v>
      </c>
      <c r="AY498" s="264" t="s">
        <v>177</v>
      </c>
    </row>
    <row r="499" s="13" customFormat="1">
      <c r="A499" s="13"/>
      <c r="B499" s="243"/>
      <c r="C499" s="244"/>
      <c r="D499" s="245" t="s">
        <v>186</v>
      </c>
      <c r="E499" s="246" t="s">
        <v>1</v>
      </c>
      <c r="F499" s="247" t="s">
        <v>493</v>
      </c>
      <c r="G499" s="244"/>
      <c r="H499" s="246" t="s">
        <v>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186</v>
      </c>
      <c r="AU499" s="253" t="s">
        <v>92</v>
      </c>
      <c r="AV499" s="13" t="s">
        <v>90</v>
      </c>
      <c r="AW499" s="13" t="s">
        <v>36</v>
      </c>
      <c r="AX499" s="13" t="s">
        <v>83</v>
      </c>
      <c r="AY499" s="253" t="s">
        <v>177</v>
      </c>
    </row>
    <row r="500" s="13" customFormat="1">
      <c r="A500" s="13"/>
      <c r="B500" s="243"/>
      <c r="C500" s="244"/>
      <c r="D500" s="245" t="s">
        <v>186</v>
      </c>
      <c r="E500" s="246" t="s">
        <v>1</v>
      </c>
      <c r="F500" s="247" t="s">
        <v>388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186</v>
      </c>
      <c r="AU500" s="253" t="s">
        <v>92</v>
      </c>
      <c r="AV500" s="13" t="s">
        <v>90</v>
      </c>
      <c r="AW500" s="13" t="s">
        <v>36</v>
      </c>
      <c r="AX500" s="13" t="s">
        <v>83</v>
      </c>
      <c r="AY500" s="253" t="s">
        <v>177</v>
      </c>
    </row>
    <row r="501" s="14" customFormat="1">
      <c r="A501" s="14"/>
      <c r="B501" s="254"/>
      <c r="C501" s="255"/>
      <c r="D501" s="245" t="s">
        <v>186</v>
      </c>
      <c r="E501" s="256" t="s">
        <v>1</v>
      </c>
      <c r="F501" s="257" t="s">
        <v>1121</v>
      </c>
      <c r="G501" s="255"/>
      <c r="H501" s="258">
        <v>2.8050000000000002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4" t="s">
        <v>186</v>
      </c>
      <c r="AU501" s="264" t="s">
        <v>92</v>
      </c>
      <c r="AV501" s="14" t="s">
        <v>92</v>
      </c>
      <c r="AW501" s="14" t="s">
        <v>36</v>
      </c>
      <c r="AX501" s="14" t="s">
        <v>83</v>
      </c>
      <c r="AY501" s="264" t="s">
        <v>177</v>
      </c>
    </row>
    <row r="502" s="15" customFormat="1">
      <c r="A502" s="15"/>
      <c r="B502" s="265"/>
      <c r="C502" s="266"/>
      <c r="D502" s="245" t="s">
        <v>186</v>
      </c>
      <c r="E502" s="267" t="s">
        <v>1</v>
      </c>
      <c r="F502" s="268" t="s">
        <v>190</v>
      </c>
      <c r="G502" s="266"/>
      <c r="H502" s="269">
        <v>20.931000000000001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5" t="s">
        <v>186</v>
      </c>
      <c r="AU502" s="275" t="s">
        <v>92</v>
      </c>
      <c r="AV502" s="15" t="s">
        <v>184</v>
      </c>
      <c r="AW502" s="15" t="s">
        <v>36</v>
      </c>
      <c r="AX502" s="15" t="s">
        <v>90</v>
      </c>
      <c r="AY502" s="275" t="s">
        <v>177</v>
      </c>
    </row>
    <row r="503" s="2" customFormat="1" ht="33" customHeight="1">
      <c r="A503" s="39"/>
      <c r="B503" s="40"/>
      <c r="C503" s="230" t="s">
        <v>1122</v>
      </c>
      <c r="D503" s="230" t="s">
        <v>179</v>
      </c>
      <c r="E503" s="231" t="s">
        <v>1123</v>
      </c>
      <c r="F503" s="232" t="s">
        <v>1124</v>
      </c>
      <c r="G503" s="233" t="s">
        <v>200</v>
      </c>
      <c r="H503" s="234">
        <v>20.931000000000001</v>
      </c>
      <c r="I503" s="235"/>
      <c r="J503" s="236">
        <f>ROUND(I503*H503,2)</f>
        <v>0</v>
      </c>
      <c r="K503" s="232" t="s">
        <v>1</v>
      </c>
      <c r="L503" s="45"/>
      <c r="M503" s="237" t="s">
        <v>1</v>
      </c>
      <c r="N503" s="238" t="s">
        <v>48</v>
      </c>
      <c r="O503" s="92"/>
      <c r="P503" s="239">
        <f>O503*H503</f>
        <v>0</v>
      </c>
      <c r="Q503" s="239">
        <v>0.028570000000000002</v>
      </c>
      <c r="R503" s="239">
        <f>Q503*H503</f>
        <v>0.59799867000000007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184</v>
      </c>
      <c r="AT503" s="241" t="s">
        <v>179</v>
      </c>
      <c r="AU503" s="241" t="s">
        <v>92</v>
      </c>
      <c r="AY503" s="18" t="s">
        <v>177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90</v>
      </c>
      <c r="BK503" s="242">
        <f>ROUND(I503*H503,2)</f>
        <v>0</v>
      </c>
      <c r="BL503" s="18" t="s">
        <v>184</v>
      </c>
      <c r="BM503" s="241" t="s">
        <v>1125</v>
      </c>
    </row>
    <row r="504" s="13" customFormat="1">
      <c r="A504" s="13"/>
      <c r="B504" s="243"/>
      <c r="C504" s="244"/>
      <c r="D504" s="245" t="s">
        <v>186</v>
      </c>
      <c r="E504" s="246" t="s">
        <v>1</v>
      </c>
      <c r="F504" s="247" t="s">
        <v>1117</v>
      </c>
      <c r="G504" s="244"/>
      <c r="H504" s="246" t="s">
        <v>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186</v>
      </c>
      <c r="AU504" s="253" t="s">
        <v>92</v>
      </c>
      <c r="AV504" s="13" t="s">
        <v>90</v>
      </c>
      <c r="AW504" s="13" t="s">
        <v>36</v>
      </c>
      <c r="AX504" s="13" t="s">
        <v>83</v>
      </c>
      <c r="AY504" s="253" t="s">
        <v>177</v>
      </c>
    </row>
    <row r="505" s="13" customFormat="1">
      <c r="A505" s="13"/>
      <c r="B505" s="243"/>
      <c r="C505" s="244"/>
      <c r="D505" s="245" t="s">
        <v>186</v>
      </c>
      <c r="E505" s="246" t="s">
        <v>1</v>
      </c>
      <c r="F505" s="247" t="s">
        <v>1118</v>
      </c>
      <c r="G505" s="244"/>
      <c r="H505" s="246" t="s">
        <v>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186</v>
      </c>
      <c r="AU505" s="253" t="s">
        <v>92</v>
      </c>
      <c r="AV505" s="13" t="s">
        <v>90</v>
      </c>
      <c r="AW505" s="13" t="s">
        <v>36</v>
      </c>
      <c r="AX505" s="13" t="s">
        <v>83</v>
      </c>
      <c r="AY505" s="253" t="s">
        <v>177</v>
      </c>
    </row>
    <row r="506" s="13" customFormat="1">
      <c r="A506" s="13"/>
      <c r="B506" s="243"/>
      <c r="C506" s="244"/>
      <c r="D506" s="245" t="s">
        <v>186</v>
      </c>
      <c r="E506" s="246" t="s">
        <v>1</v>
      </c>
      <c r="F506" s="247" t="s">
        <v>1119</v>
      </c>
      <c r="G506" s="244"/>
      <c r="H506" s="246" t="s">
        <v>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186</v>
      </c>
      <c r="AU506" s="253" t="s">
        <v>92</v>
      </c>
      <c r="AV506" s="13" t="s">
        <v>90</v>
      </c>
      <c r="AW506" s="13" t="s">
        <v>36</v>
      </c>
      <c r="AX506" s="13" t="s">
        <v>83</v>
      </c>
      <c r="AY506" s="253" t="s">
        <v>177</v>
      </c>
    </row>
    <row r="507" s="14" customFormat="1">
      <c r="A507" s="14"/>
      <c r="B507" s="254"/>
      <c r="C507" s="255"/>
      <c r="D507" s="245" t="s">
        <v>186</v>
      </c>
      <c r="E507" s="256" t="s">
        <v>1</v>
      </c>
      <c r="F507" s="257" t="s">
        <v>1120</v>
      </c>
      <c r="G507" s="255"/>
      <c r="H507" s="258">
        <v>18.126000000000001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186</v>
      </c>
      <c r="AU507" s="264" t="s">
        <v>92</v>
      </c>
      <c r="AV507" s="14" t="s">
        <v>92</v>
      </c>
      <c r="AW507" s="14" t="s">
        <v>36</v>
      </c>
      <c r="AX507" s="14" t="s">
        <v>83</v>
      </c>
      <c r="AY507" s="264" t="s">
        <v>177</v>
      </c>
    </row>
    <row r="508" s="13" customFormat="1">
      <c r="A508" s="13"/>
      <c r="B508" s="243"/>
      <c r="C508" s="244"/>
      <c r="D508" s="245" t="s">
        <v>186</v>
      </c>
      <c r="E508" s="246" t="s">
        <v>1</v>
      </c>
      <c r="F508" s="247" t="s">
        <v>493</v>
      </c>
      <c r="G508" s="244"/>
      <c r="H508" s="246" t="s">
        <v>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186</v>
      </c>
      <c r="AU508" s="253" t="s">
        <v>92</v>
      </c>
      <c r="AV508" s="13" t="s">
        <v>90</v>
      </c>
      <c r="AW508" s="13" t="s">
        <v>36</v>
      </c>
      <c r="AX508" s="13" t="s">
        <v>83</v>
      </c>
      <c r="AY508" s="253" t="s">
        <v>177</v>
      </c>
    </row>
    <row r="509" s="13" customFormat="1">
      <c r="A509" s="13"/>
      <c r="B509" s="243"/>
      <c r="C509" s="244"/>
      <c r="D509" s="245" t="s">
        <v>186</v>
      </c>
      <c r="E509" s="246" t="s">
        <v>1</v>
      </c>
      <c r="F509" s="247" t="s">
        <v>388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186</v>
      </c>
      <c r="AU509" s="253" t="s">
        <v>92</v>
      </c>
      <c r="AV509" s="13" t="s">
        <v>90</v>
      </c>
      <c r="AW509" s="13" t="s">
        <v>36</v>
      </c>
      <c r="AX509" s="13" t="s">
        <v>83</v>
      </c>
      <c r="AY509" s="253" t="s">
        <v>177</v>
      </c>
    </row>
    <row r="510" s="14" customFormat="1">
      <c r="A510" s="14"/>
      <c r="B510" s="254"/>
      <c r="C510" s="255"/>
      <c r="D510" s="245" t="s">
        <v>186</v>
      </c>
      <c r="E510" s="256" t="s">
        <v>1</v>
      </c>
      <c r="F510" s="257" t="s">
        <v>1121</v>
      </c>
      <c r="G510" s="255"/>
      <c r="H510" s="258">
        <v>2.8050000000000002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186</v>
      </c>
      <c r="AU510" s="264" t="s">
        <v>92</v>
      </c>
      <c r="AV510" s="14" t="s">
        <v>92</v>
      </c>
      <c r="AW510" s="14" t="s">
        <v>36</v>
      </c>
      <c r="AX510" s="14" t="s">
        <v>83</v>
      </c>
      <c r="AY510" s="264" t="s">
        <v>177</v>
      </c>
    </row>
    <row r="511" s="15" customFormat="1">
      <c r="A511" s="15"/>
      <c r="B511" s="265"/>
      <c r="C511" s="266"/>
      <c r="D511" s="245" t="s">
        <v>186</v>
      </c>
      <c r="E511" s="267" t="s">
        <v>1</v>
      </c>
      <c r="F511" s="268" t="s">
        <v>190</v>
      </c>
      <c r="G511" s="266"/>
      <c r="H511" s="269">
        <v>20.931000000000001</v>
      </c>
      <c r="I511" s="270"/>
      <c r="J511" s="266"/>
      <c r="K511" s="266"/>
      <c r="L511" s="271"/>
      <c r="M511" s="272"/>
      <c r="N511" s="273"/>
      <c r="O511" s="273"/>
      <c r="P511" s="273"/>
      <c r="Q511" s="273"/>
      <c r="R511" s="273"/>
      <c r="S511" s="273"/>
      <c r="T511" s="27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5" t="s">
        <v>186</v>
      </c>
      <c r="AU511" s="275" t="s">
        <v>92</v>
      </c>
      <c r="AV511" s="15" t="s">
        <v>184</v>
      </c>
      <c r="AW511" s="15" t="s">
        <v>36</v>
      </c>
      <c r="AX511" s="15" t="s">
        <v>90</v>
      </c>
      <c r="AY511" s="275" t="s">
        <v>177</v>
      </c>
    </row>
    <row r="512" s="12" customFormat="1" ht="22.8" customHeight="1">
      <c r="A512" s="12"/>
      <c r="B512" s="214"/>
      <c r="C512" s="215"/>
      <c r="D512" s="216" t="s">
        <v>82</v>
      </c>
      <c r="E512" s="228" t="s">
        <v>184</v>
      </c>
      <c r="F512" s="228" t="s">
        <v>1126</v>
      </c>
      <c r="G512" s="215"/>
      <c r="H512" s="215"/>
      <c r="I512" s="218"/>
      <c r="J512" s="229">
        <f>BK512</f>
        <v>0</v>
      </c>
      <c r="K512" s="215"/>
      <c r="L512" s="220"/>
      <c r="M512" s="221"/>
      <c r="N512" s="222"/>
      <c r="O512" s="222"/>
      <c r="P512" s="223">
        <f>SUM(P513:P695)</f>
        <v>0</v>
      </c>
      <c r="Q512" s="222"/>
      <c r="R512" s="223">
        <f>SUM(R513:R695)</f>
        <v>45.596211879999998</v>
      </c>
      <c r="S512" s="222"/>
      <c r="T512" s="224">
        <f>SUM(T513:T695)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25" t="s">
        <v>90</v>
      </c>
      <c r="AT512" s="226" t="s">
        <v>82</v>
      </c>
      <c r="AU512" s="226" t="s">
        <v>90</v>
      </c>
      <c r="AY512" s="225" t="s">
        <v>177</v>
      </c>
      <c r="BK512" s="227">
        <f>SUM(BK513:BK695)</f>
        <v>0</v>
      </c>
    </row>
    <row r="513" s="2" customFormat="1" ht="66.75" customHeight="1">
      <c r="A513" s="39"/>
      <c r="B513" s="40"/>
      <c r="C513" s="230" t="s">
        <v>1127</v>
      </c>
      <c r="D513" s="230" t="s">
        <v>179</v>
      </c>
      <c r="E513" s="231" t="s">
        <v>1128</v>
      </c>
      <c r="F513" s="232" t="s">
        <v>1129</v>
      </c>
      <c r="G513" s="233" t="s">
        <v>200</v>
      </c>
      <c r="H513" s="234">
        <v>40</v>
      </c>
      <c r="I513" s="235"/>
      <c r="J513" s="236">
        <f>ROUND(I513*H513,2)</f>
        <v>0</v>
      </c>
      <c r="K513" s="232" t="s">
        <v>183</v>
      </c>
      <c r="L513" s="45"/>
      <c r="M513" s="237" t="s">
        <v>1</v>
      </c>
      <c r="N513" s="238" t="s">
        <v>48</v>
      </c>
      <c r="O513" s="92"/>
      <c r="P513" s="239">
        <f>O513*H513</f>
        <v>0</v>
      </c>
      <c r="Q513" s="239">
        <v>0.11751</v>
      </c>
      <c r="R513" s="239">
        <f>Q513*H513</f>
        <v>4.7004000000000001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184</v>
      </c>
      <c r="AT513" s="241" t="s">
        <v>179</v>
      </c>
      <c r="AU513" s="241" t="s">
        <v>92</v>
      </c>
      <c r="AY513" s="18" t="s">
        <v>177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90</v>
      </c>
      <c r="BK513" s="242">
        <f>ROUND(I513*H513,2)</f>
        <v>0</v>
      </c>
      <c r="BL513" s="18" t="s">
        <v>184</v>
      </c>
      <c r="BM513" s="241" t="s">
        <v>1130</v>
      </c>
    </row>
    <row r="514" s="13" customFormat="1">
      <c r="A514" s="13"/>
      <c r="B514" s="243"/>
      <c r="C514" s="244"/>
      <c r="D514" s="245" t="s">
        <v>186</v>
      </c>
      <c r="E514" s="246" t="s">
        <v>1</v>
      </c>
      <c r="F514" s="247" t="s">
        <v>1131</v>
      </c>
      <c r="G514" s="244"/>
      <c r="H514" s="246" t="s">
        <v>1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186</v>
      </c>
      <c r="AU514" s="253" t="s">
        <v>92</v>
      </c>
      <c r="AV514" s="13" t="s">
        <v>90</v>
      </c>
      <c r="AW514" s="13" t="s">
        <v>36</v>
      </c>
      <c r="AX514" s="13" t="s">
        <v>83</v>
      </c>
      <c r="AY514" s="253" t="s">
        <v>177</v>
      </c>
    </row>
    <row r="515" s="13" customFormat="1">
      <c r="A515" s="13"/>
      <c r="B515" s="243"/>
      <c r="C515" s="244"/>
      <c r="D515" s="245" t="s">
        <v>186</v>
      </c>
      <c r="E515" s="246" t="s">
        <v>1</v>
      </c>
      <c r="F515" s="247" t="s">
        <v>1132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186</v>
      </c>
      <c r="AU515" s="253" t="s">
        <v>92</v>
      </c>
      <c r="AV515" s="13" t="s">
        <v>90</v>
      </c>
      <c r="AW515" s="13" t="s">
        <v>36</v>
      </c>
      <c r="AX515" s="13" t="s">
        <v>83</v>
      </c>
      <c r="AY515" s="253" t="s">
        <v>177</v>
      </c>
    </row>
    <row r="516" s="13" customFormat="1">
      <c r="A516" s="13"/>
      <c r="B516" s="243"/>
      <c r="C516" s="244"/>
      <c r="D516" s="245" t="s">
        <v>186</v>
      </c>
      <c r="E516" s="246" t="s">
        <v>1</v>
      </c>
      <c r="F516" s="247" t="s">
        <v>234</v>
      </c>
      <c r="G516" s="244"/>
      <c r="H516" s="246" t="s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186</v>
      </c>
      <c r="AU516" s="253" t="s">
        <v>92</v>
      </c>
      <c r="AV516" s="13" t="s">
        <v>90</v>
      </c>
      <c r="AW516" s="13" t="s">
        <v>36</v>
      </c>
      <c r="AX516" s="13" t="s">
        <v>83</v>
      </c>
      <c r="AY516" s="253" t="s">
        <v>177</v>
      </c>
    </row>
    <row r="517" s="14" customFormat="1">
      <c r="A517" s="14"/>
      <c r="B517" s="254"/>
      <c r="C517" s="255"/>
      <c r="D517" s="245" t="s">
        <v>186</v>
      </c>
      <c r="E517" s="256" t="s">
        <v>1</v>
      </c>
      <c r="F517" s="257" t="s">
        <v>1133</v>
      </c>
      <c r="G517" s="255"/>
      <c r="H517" s="258">
        <v>40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186</v>
      </c>
      <c r="AU517" s="264" t="s">
        <v>92</v>
      </c>
      <c r="AV517" s="14" t="s">
        <v>92</v>
      </c>
      <c r="AW517" s="14" t="s">
        <v>36</v>
      </c>
      <c r="AX517" s="14" t="s">
        <v>83</v>
      </c>
      <c r="AY517" s="264" t="s">
        <v>177</v>
      </c>
    </row>
    <row r="518" s="15" customFormat="1">
      <c r="A518" s="15"/>
      <c r="B518" s="265"/>
      <c r="C518" s="266"/>
      <c r="D518" s="245" t="s">
        <v>186</v>
      </c>
      <c r="E518" s="267" t="s">
        <v>1</v>
      </c>
      <c r="F518" s="268" t="s">
        <v>190</v>
      </c>
      <c r="G518" s="266"/>
      <c r="H518" s="269">
        <v>40</v>
      </c>
      <c r="I518" s="270"/>
      <c r="J518" s="266"/>
      <c r="K518" s="266"/>
      <c r="L518" s="271"/>
      <c r="M518" s="272"/>
      <c r="N518" s="273"/>
      <c r="O518" s="273"/>
      <c r="P518" s="273"/>
      <c r="Q518" s="273"/>
      <c r="R518" s="273"/>
      <c r="S518" s="273"/>
      <c r="T518" s="27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5" t="s">
        <v>186</v>
      </c>
      <c r="AU518" s="275" t="s">
        <v>92</v>
      </c>
      <c r="AV518" s="15" t="s">
        <v>184</v>
      </c>
      <c r="AW518" s="15" t="s">
        <v>36</v>
      </c>
      <c r="AX518" s="15" t="s">
        <v>90</v>
      </c>
      <c r="AY518" s="275" t="s">
        <v>177</v>
      </c>
    </row>
    <row r="519" s="2" customFormat="1" ht="49.05" customHeight="1">
      <c r="A519" s="39"/>
      <c r="B519" s="40"/>
      <c r="C519" s="230" t="s">
        <v>1134</v>
      </c>
      <c r="D519" s="230" t="s">
        <v>179</v>
      </c>
      <c r="E519" s="231" t="s">
        <v>1135</v>
      </c>
      <c r="F519" s="232" t="s">
        <v>1136</v>
      </c>
      <c r="G519" s="233" t="s">
        <v>182</v>
      </c>
      <c r="H519" s="234">
        <v>7.7539999999999996</v>
      </c>
      <c r="I519" s="235"/>
      <c r="J519" s="236">
        <f>ROUND(I519*H519,2)</f>
        <v>0</v>
      </c>
      <c r="K519" s="232" t="s">
        <v>183</v>
      </c>
      <c r="L519" s="45"/>
      <c r="M519" s="237" t="s">
        <v>1</v>
      </c>
      <c r="N519" s="238" t="s">
        <v>48</v>
      </c>
      <c r="O519" s="92"/>
      <c r="P519" s="239">
        <f>O519*H519</f>
        <v>0</v>
      </c>
      <c r="Q519" s="239">
        <v>2.5020799999999999</v>
      </c>
      <c r="R519" s="239">
        <f>Q519*H519</f>
        <v>19.401128319999998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184</v>
      </c>
      <c r="AT519" s="241" t="s">
        <v>179</v>
      </c>
      <c r="AU519" s="241" t="s">
        <v>92</v>
      </c>
      <c r="AY519" s="18" t="s">
        <v>177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90</v>
      </c>
      <c r="BK519" s="242">
        <f>ROUND(I519*H519,2)</f>
        <v>0</v>
      </c>
      <c r="BL519" s="18" t="s">
        <v>184</v>
      </c>
      <c r="BM519" s="241" t="s">
        <v>1137</v>
      </c>
    </row>
    <row r="520" s="13" customFormat="1">
      <c r="A520" s="13"/>
      <c r="B520" s="243"/>
      <c r="C520" s="244"/>
      <c r="D520" s="245" t="s">
        <v>186</v>
      </c>
      <c r="E520" s="246" t="s">
        <v>1</v>
      </c>
      <c r="F520" s="247" t="s">
        <v>1138</v>
      </c>
      <c r="G520" s="244"/>
      <c r="H520" s="246" t="s">
        <v>1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3" t="s">
        <v>186</v>
      </c>
      <c r="AU520" s="253" t="s">
        <v>92</v>
      </c>
      <c r="AV520" s="13" t="s">
        <v>90</v>
      </c>
      <c r="AW520" s="13" t="s">
        <v>36</v>
      </c>
      <c r="AX520" s="13" t="s">
        <v>83</v>
      </c>
      <c r="AY520" s="253" t="s">
        <v>177</v>
      </c>
    </row>
    <row r="521" s="13" customFormat="1">
      <c r="A521" s="13"/>
      <c r="B521" s="243"/>
      <c r="C521" s="244"/>
      <c r="D521" s="245" t="s">
        <v>186</v>
      </c>
      <c r="E521" s="246" t="s">
        <v>1</v>
      </c>
      <c r="F521" s="247" t="s">
        <v>203</v>
      </c>
      <c r="G521" s="244"/>
      <c r="H521" s="246" t="s">
        <v>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3" t="s">
        <v>186</v>
      </c>
      <c r="AU521" s="253" t="s">
        <v>92</v>
      </c>
      <c r="AV521" s="13" t="s">
        <v>90</v>
      </c>
      <c r="AW521" s="13" t="s">
        <v>36</v>
      </c>
      <c r="AX521" s="13" t="s">
        <v>83</v>
      </c>
      <c r="AY521" s="253" t="s">
        <v>177</v>
      </c>
    </row>
    <row r="522" s="13" customFormat="1">
      <c r="A522" s="13"/>
      <c r="B522" s="243"/>
      <c r="C522" s="244"/>
      <c r="D522" s="245" t="s">
        <v>186</v>
      </c>
      <c r="E522" s="246" t="s">
        <v>1</v>
      </c>
      <c r="F522" s="247" t="s">
        <v>406</v>
      </c>
      <c r="G522" s="244"/>
      <c r="H522" s="246" t="s">
        <v>1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186</v>
      </c>
      <c r="AU522" s="253" t="s">
        <v>92</v>
      </c>
      <c r="AV522" s="13" t="s">
        <v>90</v>
      </c>
      <c r="AW522" s="13" t="s">
        <v>36</v>
      </c>
      <c r="AX522" s="13" t="s">
        <v>83</v>
      </c>
      <c r="AY522" s="253" t="s">
        <v>177</v>
      </c>
    </row>
    <row r="523" s="14" customFormat="1">
      <c r="A523" s="14"/>
      <c r="B523" s="254"/>
      <c r="C523" s="255"/>
      <c r="D523" s="245" t="s">
        <v>186</v>
      </c>
      <c r="E523" s="256" t="s">
        <v>1</v>
      </c>
      <c r="F523" s="257" t="s">
        <v>1139</v>
      </c>
      <c r="G523" s="255"/>
      <c r="H523" s="258">
        <v>1.349</v>
      </c>
      <c r="I523" s="259"/>
      <c r="J523" s="255"/>
      <c r="K523" s="255"/>
      <c r="L523" s="260"/>
      <c r="M523" s="261"/>
      <c r="N523" s="262"/>
      <c r="O523" s="262"/>
      <c r="P523" s="262"/>
      <c r="Q523" s="262"/>
      <c r="R523" s="262"/>
      <c r="S523" s="262"/>
      <c r="T523" s="26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4" t="s">
        <v>186</v>
      </c>
      <c r="AU523" s="264" t="s">
        <v>92</v>
      </c>
      <c r="AV523" s="14" t="s">
        <v>92</v>
      </c>
      <c r="AW523" s="14" t="s">
        <v>36</v>
      </c>
      <c r="AX523" s="14" t="s">
        <v>83</v>
      </c>
      <c r="AY523" s="264" t="s">
        <v>177</v>
      </c>
    </row>
    <row r="524" s="13" customFormat="1">
      <c r="A524" s="13"/>
      <c r="B524" s="243"/>
      <c r="C524" s="244"/>
      <c r="D524" s="245" t="s">
        <v>186</v>
      </c>
      <c r="E524" s="246" t="s">
        <v>1</v>
      </c>
      <c r="F524" s="247" t="s">
        <v>1140</v>
      </c>
      <c r="G524" s="244"/>
      <c r="H524" s="246" t="s">
        <v>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186</v>
      </c>
      <c r="AU524" s="253" t="s">
        <v>92</v>
      </c>
      <c r="AV524" s="13" t="s">
        <v>90</v>
      </c>
      <c r="AW524" s="13" t="s">
        <v>36</v>
      </c>
      <c r="AX524" s="13" t="s">
        <v>83</v>
      </c>
      <c r="AY524" s="253" t="s">
        <v>177</v>
      </c>
    </row>
    <row r="525" s="14" customFormat="1">
      <c r="A525" s="14"/>
      <c r="B525" s="254"/>
      <c r="C525" s="255"/>
      <c r="D525" s="245" t="s">
        <v>186</v>
      </c>
      <c r="E525" s="256" t="s">
        <v>1</v>
      </c>
      <c r="F525" s="257" t="s">
        <v>1141</v>
      </c>
      <c r="G525" s="255"/>
      <c r="H525" s="258">
        <v>0.32700000000000001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186</v>
      </c>
      <c r="AU525" s="264" t="s">
        <v>92</v>
      </c>
      <c r="AV525" s="14" t="s">
        <v>92</v>
      </c>
      <c r="AW525" s="14" t="s">
        <v>36</v>
      </c>
      <c r="AX525" s="14" t="s">
        <v>83</v>
      </c>
      <c r="AY525" s="264" t="s">
        <v>177</v>
      </c>
    </row>
    <row r="526" s="14" customFormat="1">
      <c r="A526" s="14"/>
      <c r="B526" s="254"/>
      <c r="C526" s="255"/>
      <c r="D526" s="245" t="s">
        <v>186</v>
      </c>
      <c r="E526" s="256" t="s">
        <v>1</v>
      </c>
      <c r="F526" s="257" t="s">
        <v>1142</v>
      </c>
      <c r="G526" s="255"/>
      <c r="H526" s="258">
        <v>1.024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4" t="s">
        <v>186</v>
      </c>
      <c r="AU526" s="264" t="s">
        <v>92</v>
      </c>
      <c r="AV526" s="14" t="s">
        <v>92</v>
      </c>
      <c r="AW526" s="14" t="s">
        <v>36</v>
      </c>
      <c r="AX526" s="14" t="s">
        <v>83</v>
      </c>
      <c r="AY526" s="264" t="s">
        <v>177</v>
      </c>
    </row>
    <row r="527" s="16" customFormat="1">
      <c r="A527" s="16"/>
      <c r="B527" s="276"/>
      <c r="C527" s="277"/>
      <c r="D527" s="245" t="s">
        <v>186</v>
      </c>
      <c r="E527" s="278" t="s">
        <v>1</v>
      </c>
      <c r="F527" s="279" t="s">
        <v>492</v>
      </c>
      <c r="G527" s="277"/>
      <c r="H527" s="280">
        <v>2.7000000000000002</v>
      </c>
      <c r="I527" s="281"/>
      <c r="J527" s="277"/>
      <c r="K527" s="277"/>
      <c r="L527" s="282"/>
      <c r="M527" s="283"/>
      <c r="N527" s="284"/>
      <c r="O527" s="284"/>
      <c r="P527" s="284"/>
      <c r="Q527" s="284"/>
      <c r="R527" s="284"/>
      <c r="S527" s="284"/>
      <c r="T527" s="285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6" t="s">
        <v>186</v>
      </c>
      <c r="AU527" s="286" t="s">
        <v>92</v>
      </c>
      <c r="AV527" s="16" t="s">
        <v>100</v>
      </c>
      <c r="AW527" s="16" t="s">
        <v>36</v>
      </c>
      <c r="AX527" s="16" t="s">
        <v>83</v>
      </c>
      <c r="AY527" s="286" t="s">
        <v>177</v>
      </c>
    </row>
    <row r="528" s="13" customFormat="1">
      <c r="A528" s="13"/>
      <c r="B528" s="243"/>
      <c r="C528" s="244"/>
      <c r="D528" s="245" t="s">
        <v>186</v>
      </c>
      <c r="E528" s="246" t="s">
        <v>1</v>
      </c>
      <c r="F528" s="247" t="s">
        <v>381</v>
      </c>
      <c r="G528" s="244"/>
      <c r="H528" s="246" t="s">
        <v>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186</v>
      </c>
      <c r="AU528" s="253" t="s">
        <v>92</v>
      </c>
      <c r="AV528" s="13" t="s">
        <v>90</v>
      </c>
      <c r="AW528" s="13" t="s">
        <v>36</v>
      </c>
      <c r="AX528" s="13" t="s">
        <v>83</v>
      </c>
      <c r="AY528" s="253" t="s">
        <v>177</v>
      </c>
    </row>
    <row r="529" s="14" customFormat="1">
      <c r="A529" s="14"/>
      <c r="B529" s="254"/>
      <c r="C529" s="255"/>
      <c r="D529" s="245" t="s">
        <v>186</v>
      </c>
      <c r="E529" s="256" t="s">
        <v>1</v>
      </c>
      <c r="F529" s="257" t="s">
        <v>1143</v>
      </c>
      <c r="G529" s="255"/>
      <c r="H529" s="258">
        <v>0.081000000000000003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4" t="s">
        <v>186</v>
      </c>
      <c r="AU529" s="264" t="s">
        <v>92</v>
      </c>
      <c r="AV529" s="14" t="s">
        <v>92</v>
      </c>
      <c r="AW529" s="14" t="s">
        <v>36</v>
      </c>
      <c r="AX529" s="14" t="s">
        <v>83</v>
      </c>
      <c r="AY529" s="264" t="s">
        <v>177</v>
      </c>
    </row>
    <row r="530" s="13" customFormat="1">
      <c r="A530" s="13"/>
      <c r="B530" s="243"/>
      <c r="C530" s="244"/>
      <c r="D530" s="245" t="s">
        <v>186</v>
      </c>
      <c r="E530" s="246" t="s">
        <v>1</v>
      </c>
      <c r="F530" s="247" t="s">
        <v>1144</v>
      </c>
      <c r="G530" s="244"/>
      <c r="H530" s="246" t="s">
        <v>1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3" t="s">
        <v>186</v>
      </c>
      <c r="AU530" s="253" t="s">
        <v>92</v>
      </c>
      <c r="AV530" s="13" t="s">
        <v>90</v>
      </c>
      <c r="AW530" s="13" t="s">
        <v>36</v>
      </c>
      <c r="AX530" s="13" t="s">
        <v>83</v>
      </c>
      <c r="AY530" s="253" t="s">
        <v>177</v>
      </c>
    </row>
    <row r="531" s="14" customFormat="1">
      <c r="A531" s="14"/>
      <c r="B531" s="254"/>
      <c r="C531" s="255"/>
      <c r="D531" s="245" t="s">
        <v>186</v>
      </c>
      <c r="E531" s="256" t="s">
        <v>1</v>
      </c>
      <c r="F531" s="257" t="s">
        <v>1145</v>
      </c>
      <c r="G531" s="255"/>
      <c r="H531" s="258">
        <v>1.0920000000000001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186</v>
      </c>
      <c r="AU531" s="264" t="s">
        <v>92</v>
      </c>
      <c r="AV531" s="14" t="s">
        <v>92</v>
      </c>
      <c r="AW531" s="14" t="s">
        <v>36</v>
      </c>
      <c r="AX531" s="14" t="s">
        <v>83</v>
      </c>
      <c r="AY531" s="264" t="s">
        <v>177</v>
      </c>
    </row>
    <row r="532" s="16" customFormat="1">
      <c r="A532" s="16"/>
      <c r="B532" s="276"/>
      <c r="C532" s="277"/>
      <c r="D532" s="245" t="s">
        <v>186</v>
      </c>
      <c r="E532" s="278" t="s">
        <v>1</v>
      </c>
      <c r="F532" s="279" t="s">
        <v>492</v>
      </c>
      <c r="G532" s="277"/>
      <c r="H532" s="280">
        <v>1.173</v>
      </c>
      <c r="I532" s="281"/>
      <c r="J532" s="277"/>
      <c r="K532" s="277"/>
      <c r="L532" s="282"/>
      <c r="M532" s="283"/>
      <c r="N532" s="284"/>
      <c r="O532" s="284"/>
      <c r="P532" s="284"/>
      <c r="Q532" s="284"/>
      <c r="R532" s="284"/>
      <c r="S532" s="284"/>
      <c r="T532" s="285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86" t="s">
        <v>186</v>
      </c>
      <c r="AU532" s="286" t="s">
        <v>92</v>
      </c>
      <c r="AV532" s="16" t="s">
        <v>100</v>
      </c>
      <c r="AW532" s="16" t="s">
        <v>36</v>
      </c>
      <c r="AX532" s="16" t="s">
        <v>83</v>
      </c>
      <c r="AY532" s="286" t="s">
        <v>177</v>
      </c>
    </row>
    <row r="533" s="13" customFormat="1">
      <c r="A533" s="13"/>
      <c r="B533" s="243"/>
      <c r="C533" s="244"/>
      <c r="D533" s="245" t="s">
        <v>186</v>
      </c>
      <c r="E533" s="246" t="s">
        <v>1</v>
      </c>
      <c r="F533" s="247" t="s">
        <v>205</v>
      </c>
      <c r="G533" s="244"/>
      <c r="H533" s="246" t="s">
        <v>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186</v>
      </c>
      <c r="AU533" s="253" t="s">
        <v>92</v>
      </c>
      <c r="AV533" s="13" t="s">
        <v>90</v>
      </c>
      <c r="AW533" s="13" t="s">
        <v>36</v>
      </c>
      <c r="AX533" s="13" t="s">
        <v>83</v>
      </c>
      <c r="AY533" s="253" t="s">
        <v>177</v>
      </c>
    </row>
    <row r="534" s="13" customFormat="1">
      <c r="A534" s="13"/>
      <c r="B534" s="243"/>
      <c r="C534" s="244"/>
      <c r="D534" s="245" t="s">
        <v>186</v>
      </c>
      <c r="E534" s="246" t="s">
        <v>1</v>
      </c>
      <c r="F534" s="247" t="s">
        <v>406</v>
      </c>
      <c r="G534" s="244"/>
      <c r="H534" s="246" t="s">
        <v>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186</v>
      </c>
      <c r="AU534" s="253" t="s">
        <v>92</v>
      </c>
      <c r="AV534" s="13" t="s">
        <v>90</v>
      </c>
      <c r="AW534" s="13" t="s">
        <v>36</v>
      </c>
      <c r="AX534" s="13" t="s">
        <v>83</v>
      </c>
      <c r="AY534" s="253" t="s">
        <v>177</v>
      </c>
    </row>
    <row r="535" s="14" customFormat="1">
      <c r="A535" s="14"/>
      <c r="B535" s="254"/>
      <c r="C535" s="255"/>
      <c r="D535" s="245" t="s">
        <v>186</v>
      </c>
      <c r="E535" s="256" t="s">
        <v>1</v>
      </c>
      <c r="F535" s="257" t="s">
        <v>1146</v>
      </c>
      <c r="G535" s="255"/>
      <c r="H535" s="258">
        <v>0.94899999999999995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4" t="s">
        <v>186</v>
      </c>
      <c r="AU535" s="264" t="s">
        <v>92</v>
      </c>
      <c r="AV535" s="14" t="s">
        <v>92</v>
      </c>
      <c r="AW535" s="14" t="s">
        <v>36</v>
      </c>
      <c r="AX535" s="14" t="s">
        <v>83</v>
      </c>
      <c r="AY535" s="264" t="s">
        <v>177</v>
      </c>
    </row>
    <row r="536" s="13" customFormat="1">
      <c r="A536" s="13"/>
      <c r="B536" s="243"/>
      <c r="C536" s="244"/>
      <c r="D536" s="245" t="s">
        <v>186</v>
      </c>
      <c r="E536" s="246" t="s">
        <v>1</v>
      </c>
      <c r="F536" s="247" t="s">
        <v>1140</v>
      </c>
      <c r="G536" s="244"/>
      <c r="H536" s="246" t="s">
        <v>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186</v>
      </c>
      <c r="AU536" s="253" t="s">
        <v>92</v>
      </c>
      <c r="AV536" s="13" t="s">
        <v>90</v>
      </c>
      <c r="AW536" s="13" t="s">
        <v>36</v>
      </c>
      <c r="AX536" s="13" t="s">
        <v>83</v>
      </c>
      <c r="AY536" s="253" t="s">
        <v>177</v>
      </c>
    </row>
    <row r="537" s="14" customFormat="1">
      <c r="A537" s="14"/>
      <c r="B537" s="254"/>
      <c r="C537" s="255"/>
      <c r="D537" s="245" t="s">
        <v>186</v>
      </c>
      <c r="E537" s="256" t="s">
        <v>1</v>
      </c>
      <c r="F537" s="257" t="s">
        <v>1147</v>
      </c>
      <c r="G537" s="255"/>
      <c r="H537" s="258">
        <v>0.28100000000000003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4" t="s">
        <v>186</v>
      </c>
      <c r="AU537" s="264" t="s">
        <v>92</v>
      </c>
      <c r="AV537" s="14" t="s">
        <v>92</v>
      </c>
      <c r="AW537" s="14" t="s">
        <v>36</v>
      </c>
      <c r="AX537" s="14" t="s">
        <v>83</v>
      </c>
      <c r="AY537" s="264" t="s">
        <v>177</v>
      </c>
    </row>
    <row r="538" s="14" customFormat="1">
      <c r="A538" s="14"/>
      <c r="B538" s="254"/>
      <c r="C538" s="255"/>
      <c r="D538" s="245" t="s">
        <v>186</v>
      </c>
      <c r="E538" s="256" t="s">
        <v>1</v>
      </c>
      <c r="F538" s="257" t="s">
        <v>1148</v>
      </c>
      <c r="G538" s="255"/>
      <c r="H538" s="258">
        <v>0.63400000000000001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4" t="s">
        <v>186</v>
      </c>
      <c r="AU538" s="264" t="s">
        <v>92</v>
      </c>
      <c r="AV538" s="14" t="s">
        <v>92</v>
      </c>
      <c r="AW538" s="14" t="s">
        <v>36</v>
      </c>
      <c r="AX538" s="14" t="s">
        <v>83</v>
      </c>
      <c r="AY538" s="264" t="s">
        <v>177</v>
      </c>
    </row>
    <row r="539" s="16" customFormat="1">
      <c r="A539" s="16"/>
      <c r="B539" s="276"/>
      <c r="C539" s="277"/>
      <c r="D539" s="245" t="s">
        <v>186</v>
      </c>
      <c r="E539" s="278" t="s">
        <v>1</v>
      </c>
      <c r="F539" s="279" t="s">
        <v>492</v>
      </c>
      <c r="G539" s="277"/>
      <c r="H539" s="280">
        <v>1.8640000000000001</v>
      </c>
      <c r="I539" s="281"/>
      <c r="J539" s="277"/>
      <c r="K539" s="277"/>
      <c r="L539" s="282"/>
      <c r="M539" s="283"/>
      <c r="N539" s="284"/>
      <c r="O539" s="284"/>
      <c r="P539" s="284"/>
      <c r="Q539" s="284"/>
      <c r="R539" s="284"/>
      <c r="S539" s="284"/>
      <c r="T539" s="285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86" t="s">
        <v>186</v>
      </c>
      <c r="AU539" s="286" t="s">
        <v>92</v>
      </c>
      <c r="AV539" s="16" t="s">
        <v>100</v>
      </c>
      <c r="AW539" s="16" t="s">
        <v>36</v>
      </c>
      <c r="AX539" s="16" t="s">
        <v>83</v>
      </c>
      <c r="AY539" s="286" t="s">
        <v>177</v>
      </c>
    </row>
    <row r="540" s="13" customFormat="1">
      <c r="A540" s="13"/>
      <c r="B540" s="243"/>
      <c r="C540" s="244"/>
      <c r="D540" s="245" t="s">
        <v>186</v>
      </c>
      <c r="E540" s="246" t="s">
        <v>1</v>
      </c>
      <c r="F540" s="247" t="s">
        <v>381</v>
      </c>
      <c r="G540" s="244"/>
      <c r="H540" s="246" t="s">
        <v>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186</v>
      </c>
      <c r="AU540" s="253" t="s">
        <v>92</v>
      </c>
      <c r="AV540" s="13" t="s">
        <v>90</v>
      </c>
      <c r="AW540" s="13" t="s">
        <v>36</v>
      </c>
      <c r="AX540" s="13" t="s">
        <v>83</v>
      </c>
      <c r="AY540" s="253" t="s">
        <v>177</v>
      </c>
    </row>
    <row r="541" s="14" customFormat="1">
      <c r="A541" s="14"/>
      <c r="B541" s="254"/>
      <c r="C541" s="255"/>
      <c r="D541" s="245" t="s">
        <v>186</v>
      </c>
      <c r="E541" s="256" t="s">
        <v>1</v>
      </c>
      <c r="F541" s="257" t="s">
        <v>1143</v>
      </c>
      <c r="G541" s="255"/>
      <c r="H541" s="258">
        <v>0.081000000000000003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4" t="s">
        <v>186</v>
      </c>
      <c r="AU541" s="264" t="s">
        <v>92</v>
      </c>
      <c r="AV541" s="14" t="s">
        <v>92</v>
      </c>
      <c r="AW541" s="14" t="s">
        <v>36</v>
      </c>
      <c r="AX541" s="14" t="s">
        <v>83</v>
      </c>
      <c r="AY541" s="264" t="s">
        <v>177</v>
      </c>
    </row>
    <row r="542" s="13" customFormat="1">
      <c r="A542" s="13"/>
      <c r="B542" s="243"/>
      <c r="C542" s="244"/>
      <c r="D542" s="245" t="s">
        <v>186</v>
      </c>
      <c r="E542" s="246" t="s">
        <v>1</v>
      </c>
      <c r="F542" s="247" t="s">
        <v>1144</v>
      </c>
      <c r="G542" s="244"/>
      <c r="H542" s="246" t="s">
        <v>1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3" t="s">
        <v>186</v>
      </c>
      <c r="AU542" s="253" t="s">
        <v>92</v>
      </c>
      <c r="AV542" s="13" t="s">
        <v>90</v>
      </c>
      <c r="AW542" s="13" t="s">
        <v>36</v>
      </c>
      <c r="AX542" s="13" t="s">
        <v>83</v>
      </c>
      <c r="AY542" s="253" t="s">
        <v>177</v>
      </c>
    </row>
    <row r="543" s="14" customFormat="1">
      <c r="A543" s="14"/>
      <c r="B543" s="254"/>
      <c r="C543" s="255"/>
      <c r="D543" s="245" t="s">
        <v>186</v>
      </c>
      <c r="E543" s="256" t="s">
        <v>1</v>
      </c>
      <c r="F543" s="257" t="s">
        <v>1149</v>
      </c>
      <c r="G543" s="255"/>
      <c r="H543" s="258">
        <v>0.52700000000000002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4" t="s">
        <v>186</v>
      </c>
      <c r="AU543" s="264" t="s">
        <v>92</v>
      </c>
      <c r="AV543" s="14" t="s">
        <v>92</v>
      </c>
      <c r="AW543" s="14" t="s">
        <v>36</v>
      </c>
      <c r="AX543" s="14" t="s">
        <v>83</v>
      </c>
      <c r="AY543" s="264" t="s">
        <v>177</v>
      </c>
    </row>
    <row r="544" s="16" customFormat="1">
      <c r="A544" s="16"/>
      <c r="B544" s="276"/>
      <c r="C544" s="277"/>
      <c r="D544" s="245" t="s">
        <v>186</v>
      </c>
      <c r="E544" s="278" t="s">
        <v>1</v>
      </c>
      <c r="F544" s="279" t="s">
        <v>492</v>
      </c>
      <c r="G544" s="277"/>
      <c r="H544" s="280">
        <v>0.60799999999999998</v>
      </c>
      <c r="I544" s="281"/>
      <c r="J544" s="277"/>
      <c r="K544" s="277"/>
      <c r="L544" s="282"/>
      <c r="M544" s="283"/>
      <c r="N544" s="284"/>
      <c r="O544" s="284"/>
      <c r="P544" s="284"/>
      <c r="Q544" s="284"/>
      <c r="R544" s="284"/>
      <c r="S544" s="284"/>
      <c r="T544" s="285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6" t="s">
        <v>186</v>
      </c>
      <c r="AU544" s="286" t="s">
        <v>92</v>
      </c>
      <c r="AV544" s="16" t="s">
        <v>100</v>
      </c>
      <c r="AW544" s="16" t="s">
        <v>36</v>
      </c>
      <c r="AX544" s="16" t="s">
        <v>83</v>
      </c>
      <c r="AY544" s="286" t="s">
        <v>177</v>
      </c>
    </row>
    <row r="545" s="13" customFormat="1">
      <c r="A545" s="13"/>
      <c r="B545" s="243"/>
      <c r="C545" s="244"/>
      <c r="D545" s="245" t="s">
        <v>186</v>
      </c>
      <c r="E545" s="246" t="s">
        <v>1</v>
      </c>
      <c r="F545" s="247" t="s">
        <v>380</v>
      </c>
      <c r="G545" s="244"/>
      <c r="H545" s="246" t="s">
        <v>1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3" t="s">
        <v>186</v>
      </c>
      <c r="AU545" s="253" t="s">
        <v>92</v>
      </c>
      <c r="AV545" s="13" t="s">
        <v>90</v>
      </c>
      <c r="AW545" s="13" t="s">
        <v>36</v>
      </c>
      <c r="AX545" s="13" t="s">
        <v>83</v>
      </c>
      <c r="AY545" s="253" t="s">
        <v>177</v>
      </c>
    </row>
    <row r="546" s="14" customFormat="1">
      <c r="A546" s="14"/>
      <c r="B546" s="254"/>
      <c r="C546" s="255"/>
      <c r="D546" s="245" t="s">
        <v>186</v>
      </c>
      <c r="E546" s="256" t="s">
        <v>1</v>
      </c>
      <c r="F546" s="257" t="s">
        <v>1150</v>
      </c>
      <c r="G546" s="255"/>
      <c r="H546" s="258">
        <v>0.81799999999999995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4" t="s">
        <v>186</v>
      </c>
      <c r="AU546" s="264" t="s">
        <v>92</v>
      </c>
      <c r="AV546" s="14" t="s">
        <v>92</v>
      </c>
      <c r="AW546" s="14" t="s">
        <v>36</v>
      </c>
      <c r="AX546" s="14" t="s">
        <v>83</v>
      </c>
      <c r="AY546" s="264" t="s">
        <v>177</v>
      </c>
    </row>
    <row r="547" s="13" customFormat="1">
      <c r="A547" s="13"/>
      <c r="B547" s="243"/>
      <c r="C547" s="244"/>
      <c r="D547" s="245" t="s">
        <v>186</v>
      </c>
      <c r="E547" s="246" t="s">
        <v>1</v>
      </c>
      <c r="F547" s="247" t="s">
        <v>1151</v>
      </c>
      <c r="G547" s="244"/>
      <c r="H547" s="246" t="s">
        <v>1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186</v>
      </c>
      <c r="AU547" s="253" t="s">
        <v>92</v>
      </c>
      <c r="AV547" s="13" t="s">
        <v>90</v>
      </c>
      <c r="AW547" s="13" t="s">
        <v>36</v>
      </c>
      <c r="AX547" s="13" t="s">
        <v>83</v>
      </c>
      <c r="AY547" s="253" t="s">
        <v>177</v>
      </c>
    </row>
    <row r="548" s="14" customFormat="1">
      <c r="A548" s="14"/>
      <c r="B548" s="254"/>
      <c r="C548" s="255"/>
      <c r="D548" s="245" t="s">
        <v>186</v>
      </c>
      <c r="E548" s="256" t="s">
        <v>1</v>
      </c>
      <c r="F548" s="257" t="s">
        <v>1152</v>
      </c>
      <c r="G548" s="255"/>
      <c r="H548" s="258">
        <v>0.59099999999999997</v>
      </c>
      <c r="I548" s="259"/>
      <c r="J548" s="255"/>
      <c r="K548" s="255"/>
      <c r="L548" s="260"/>
      <c r="M548" s="261"/>
      <c r="N548" s="262"/>
      <c r="O548" s="262"/>
      <c r="P548" s="262"/>
      <c r="Q548" s="262"/>
      <c r="R548" s="262"/>
      <c r="S548" s="262"/>
      <c r="T548" s="26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4" t="s">
        <v>186</v>
      </c>
      <c r="AU548" s="264" t="s">
        <v>92</v>
      </c>
      <c r="AV548" s="14" t="s">
        <v>92</v>
      </c>
      <c r="AW548" s="14" t="s">
        <v>36</v>
      </c>
      <c r="AX548" s="14" t="s">
        <v>83</v>
      </c>
      <c r="AY548" s="264" t="s">
        <v>177</v>
      </c>
    </row>
    <row r="549" s="16" customFormat="1">
      <c r="A549" s="16"/>
      <c r="B549" s="276"/>
      <c r="C549" s="277"/>
      <c r="D549" s="245" t="s">
        <v>186</v>
      </c>
      <c r="E549" s="278" t="s">
        <v>1</v>
      </c>
      <c r="F549" s="279" t="s">
        <v>492</v>
      </c>
      <c r="G549" s="277"/>
      <c r="H549" s="280">
        <v>1.409</v>
      </c>
      <c r="I549" s="281"/>
      <c r="J549" s="277"/>
      <c r="K549" s="277"/>
      <c r="L549" s="282"/>
      <c r="M549" s="283"/>
      <c r="N549" s="284"/>
      <c r="O549" s="284"/>
      <c r="P549" s="284"/>
      <c r="Q549" s="284"/>
      <c r="R549" s="284"/>
      <c r="S549" s="284"/>
      <c r="T549" s="285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6" t="s">
        <v>186</v>
      </c>
      <c r="AU549" s="286" t="s">
        <v>92</v>
      </c>
      <c r="AV549" s="16" t="s">
        <v>100</v>
      </c>
      <c r="AW549" s="16" t="s">
        <v>36</v>
      </c>
      <c r="AX549" s="16" t="s">
        <v>83</v>
      </c>
      <c r="AY549" s="286" t="s">
        <v>177</v>
      </c>
    </row>
    <row r="550" s="15" customFormat="1">
      <c r="A550" s="15"/>
      <c r="B550" s="265"/>
      <c r="C550" s="266"/>
      <c r="D550" s="245" t="s">
        <v>186</v>
      </c>
      <c r="E550" s="267" t="s">
        <v>685</v>
      </c>
      <c r="F550" s="268" t="s">
        <v>190</v>
      </c>
      <c r="G550" s="266"/>
      <c r="H550" s="269">
        <v>7.7539999999999996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5" t="s">
        <v>186</v>
      </c>
      <c r="AU550" s="275" t="s">
        <v>92</v>
      </c>
      <c r="AV550" s="15" t="s">
        <v>184</v>
      </c>
      <c r="AW550" s="15" t="s">
        <v>36</v>
      </c>
      <c r="AX550" s="15" t="s">
        <v>90</v>
      </c>
      <c r="AY550" s="275" t="s">
        <v>177</v>
      </c>
    </row>
    <row r="551" s="2" customFormat="1" ht="49.05" customHeight="1">
      <c r="A551" s="39"/>
      <c r="B551" s="40"/>
      <c r="C551" s="230" t="s">
        <v>1153</v>
      </c>
      <c r="D551" s="230" t="s">
        <v>179</v>
      </c>
      <c r="E551" s="231" t="s">
        <v>1154</v>
      </c>
      <c r="F551" s="232" t="s">
        <v>1155</v>
      </c>
      <c r="G551" s="233" t="s">
        <v>200</v>
      </c>
      <c r="H551" s="234">
        <v>49.610999999999997</v>
      </c>
      <c r="I551" s="235"/>
      <c r="J551" s="236">
        <f>ROUND(I551*H551,2)</f>
        <v>0</v>
      </c>
      <c r="K551" s="232" t="s">
        <v>183</v>
      </c>
      <c r="L551" s="45"/>
      <c r="M551" s="237" t="s">
        <v>1</v>
      </c>
      <c r="N551" s="238" t="s">
        <v>48</v>
      </c>
      <c r="O551" s="92"/>
      <c r="P551" s="239">
        <f>O551*H551</f>
        <v>0</v>
      </c>
      <c r="Q551" s="239">
        <v>0.024989999999999998</v>
      </c>
      <c r="R551" s="239">
        <f>Q551*H551</f>
        <v>1.2397788899999997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184</v>
      </c>
      <c r="AT551" s="241" t="s">
        <v>179</v>
      </c>
      <c r="AU551" s="241" t="s">
        <v>92</v>
      </c>
      <c r="AY551" s="18" t="s">
        <v>177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90</v>
      </c>
      <c r="BK551" s="242">
        <f>ROUND(I551*H551,2)</f>
        <v>0</v>
      </c>
      <c r="BL551" s="18" t="s">
        <v>184</v>
      </c>
      <c r="BM551" s="241" t="s">
        <v>1156</v>
      </c>
    </row>
    <row r="552" s="13" customFormat="1">
      <c r="A552" s="13"/>
      <c r="B552" s="243"/>
      <c r="C552" s="244"/>
      <c r="D552" s="245" t="s">
        <v>186</v>
      </c>
      <c r="E552" s="246" t="s">
        <v>1</v>
      </c>
      <c r="F552" s="247" t="s">
        <v>1157</v>
      </c>
      <c r="G552" s="244"/>
      <c r="H552" s="246" t="s">
        <v>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186</v>
      </c>
      <c r="AU552" s="253" t="s">
        <v>92</v>
      </c>
      <c r="AV552" s="13" t="s">
        <v>90</v>
      </c>
      <c r="AW552" s="13" t="s">
        <v>36</v>
      </c>
      <c r="AX552" s="13" t="s">
        <v>83</v>
      </c>
      <c r="AY552" s="253" t="s">
        <v>177</v>
      </c>
    </row>
    <row r="553" s="13" customFormat="1">
      <c r="A553" s="13"/>
      <c r="B553" s="243"/>
      <c r="C553" s="244"/>
      <c r="D553" s="245" t="s">
        <v>186</v>
      </c>
      <c r="E553" s="246" t="s">
        <v>1</v>
      </c>
      <c r="F553" s="247" t="s">
        <v>203</v>
      </c>
      <c r="G553" s="244"/>
      <c r="H553" s="246" t="s">
        <v>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186</v>
      </c>
      <c r="AU553" s="253" t="s">
        <v>92</v>
      </c>
      <c r="AV553" s="13" t="s">
        <v>90</v>
      </c>
      <c r="AW553" s="13" t="s">
        <v>36</v>
      </c>
      <c r="AX553" s="13" t="s">
        <v>83</v>
      </c>
      <c r="AY553" s="253" t="s">
        <v>177</v>
      </c>
    </row>
    <row r="554" s="13" customFormat="1">
      <c r="A554" s="13"/>
      <c r="B554" s="243"/>
      <c r="C554" s="244"/>
      <c r="D554" s="245" t="s">
        <v>186</v>
      </c>
      <c r="E554" s="246" t="s">
        <v>1</v>
      </c>
      <c r="F554" s="247" t="s">
        <v>1140</v>
      </c>
      <c r="G554" s="244"/>
      <c r="H554" s="246" t="s">
        <v>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186</v>
      </c>
      <c r="AU554" s="253" t="s">
        <v>92</v>
      </c>
      <c r="AV554" s="13" t="s">
        <v>90</v>
      </c>
      <c r="AW554" s="13" t="s">
        <v>36</v>
      </c>
      <c r="AX554" s="13" t="s">
        <v>83</v>
      </c>
      <c r="AY554" s="253" t="s">
        <v>177</v>
      </c>
    </row>
    <row r="555" s="14" customFormat="1">
      <c r="A555" s="14"/>
      <c r="B555" s="254"/>
      <c r="C555" s="255"/>
      <c r="D555" s="245" t="s">
        <v>186</v>
      </c>
      <c r="E555" s="256" t="s">
        <v>1</v>
      </c>
      <c r="F555" s="257" t="s">
        <v>1158</v>
      </c>
      <c r="G555" s="255"/>
      <c r="H555" s="258">
        <v>2.9700000000000002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186</v>
      </c>
      <c r="AU555" s="264" t="s">
        <v>92</v>
      </c>
      <c r="AV555" s="14" t="s">
        <v>92</v>
      </c>
      <c r="AW555" s="14" t="s">
        <v>36</v>
      </c>
      <c r="AX555" s="14" t="s">
        <v>83</v>
      </c>
      <c r="AY555" s="264" t="s">
        <v>177</v>
      </c>
    </row>
    <row r="556" s="14" customFormat="1">
      <c r="A556" s="14"/>
      <c r="B556" s="254"/>
      <c r="C556" s="255"/>
      <c r="D556" s="245" t="s">
        <v>186</v>
      </c>
      <c r="E556" s="256" t="s">
        <v>1</v>
      </c>
      <c r="F556" s="257" t="s">
        <v>1159</v>
      </c>
      <c r="G556" s="255"/>
      <c r="H556" s="258">
        <v>9.3100000000000005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4" t="s">
        <v>186</v>
      </c>
      <c r="AU556" s="264" t="s">
        <v>92</v>
      </c>
      <c r="AV556" s="14" t="s">
        <v>92</v>
      </c>
      <c r="AW556" s="14" t="s">
        <v>36</v>
      </c>
      <c r="AX556" s="14" t="s">
        <v>83</v>
      </c>
      <c r="AY556" s="264" t="s">
        <v>177</v>
      </c>
    </row>
    <row r="557" s="16" customFormat="1">
      <c r="A557" s="16"/>
      <c r="B557" s="276"/>
      <c r="C557" s="277"/>
      <c r="D557" s="245" t="s">
        <v>186</v>
      </c>
      <c r="E557" s="278" t="s">
        <v>1</v>
      </c>
      <c r="F557" s="279" t="s">
        <v>492</v>
      </c>
      <c r="G557" s="277"/>
      <c r="H557" s="280">
        <v>12.279999999999999</v>
      </c>
      <c r="I557" s="281"/>
      <c r="J557" s="277"/>
      <c r="K557" s="277"/>
      <c r="L557" s="282"/>
      <c r="M557" s="283"/>
      <c r="N557" s="284"/>
      <c r="O557" s="284"/>
      <c r="P557" s="284"/>
      <c r="Q557" s="284"/>
      <c r="R557" s="284"/>
      <c r="S557" s="284"/>
      <c r="T557" s="285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6" t="s">
        <v>186</v>
      </c>
      <c r="AU557" s="286" t="s">
        <v>92</v>
      </c>
      <c r="AV557" s="16" t="s">
        <v>100</v>
      </c>
      <c r="AW557" s="16" t="s">
        <v>36</v>
      </c>
      <c r="AX557" s="16" t="s">
        <v>83</v>
      </c>
      <c r="AY557" s="286" t="s">
        <v>177</v>
      </c>
    </row>
    <row r="558" s="13" customFormat="1">
      <c r="A558" s="13"/>
      <c r="B558" s="243"/>
      <c r="C558" s="244"/>
      <c r="D558" s="245" t="s">
        <v>186</v>
      </c>
      <c r="E558" s="246" t="s">
        <v>1</v>
      </c>
      <c r="F558" s="247" t="s">
        <v>1144</v>
      </c>
      <c r="G558" s="244"/>
      <c r="H558" s="246" t="s">
        <v>1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3" t="s">
        <v>186</v>
      </c>
      <c r="AU558" s="253" t="s">
        <v>92</v>
      </c>
      <c r="AV558" s="13" t="s">
        <v>90</v>
      </c>
      <c r="AW558" s="13" t="s">
        <v>36</v>
      </c>
      <c r="AX558" s="13" t="s">
        <v>83</v>
      </c>
      <c r="AY558" s="253" t="s">
        <v>177</v>
      </c>
    </row>
    <row r="559" s="14" customFormat="1">
      <c r="A559" s="14"/>
      <c r="B559" s="254"/>
      <c r="C559" s="255"/>
      <c r="D559" s="245" t="s">
        <v>186</v>
      </c>
      <c r="E559" s="256" t="s">
        <v>1</v>
      </c>
      <c r="F559" s="257" t="s">
        <v>1160</v>
      </c>
      <c r="G559" s="255"/>
      <c r="H559" s="258">
        <v>10.92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4" t="s">
        <v>186</v>
      </c>
      <c r="AU559" s="264" t="s">
        <v>92</v>
      </c>
      <c r="AV559" s="14" t="s">
        <v>92</v>
      </c>
      <c r="AW559" s="14" t="s">
        <v>36</v>
      </c>
      <c r="AX559" s="14" t="s">
        <v>83</v>
      </c>
      <c r="AY559" s="264" t="s">
        <v>177</v>
      </c>
    </row>
    <row r="560" s="16" customFormat="1">
      <c r="A560" s="16"/>
      <c r="B560" s="276"/>
      <c r="C560" s="277"/>
      <c r="D560" s="245" t="s">
        <v>186</v>
      </c>
      <c r="E560" s="278" t="s">
        <v>1</v>
      </c>
      <c r="F560" s="279" t="s">
        <v>492</v>
      </c>
      <c r="G560" s="277"/>
      <c r="H560" s="280">
        <v>10.92</v>
      </c>
      <c r="I560" s="281"/>
      <c r="J560" s="277"/>
      <c r="K560" s="277"/>
      <c r="L560" s="282"/>
      <c r="M560" s="283"/>
      <c r="N560" s="284"/>
      <c r="O560" s="284"/>
      <c r="P560" s="284"/>
      <c r="Q560" s="284"/>
      <c r="R560" s="284"/>
      <c r="S560" s="284"/>
      <c r="T560" s="285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286" t="s">
        <v>186</v>
      </c>
      <c r="AU560" s="286" t="s">
        <v>92</v>
      </c>
      <c r="AV560" s="16" t="s">
        <v>100</v>
      </c>
      <c r="AW560" s="16" t="s">
        <v>36</v>
      </c>
      <c r="AX560" s="16" t="s">
        <v>83</v>
      </c>
      <c r="AY560" s="286" t="s">
        <v>177</v>
      </c>
    </row>
    <row r="561" s="13" customFormat="1">
      <c r="A561" s="13"/>
      <c r="B561" s="243"/>
      <c r="C561" s="244"/>
      <c r="D561" s="245" t="s">
        <v>186</v>
      </c>
      <c r="E561" s="246" t="s">
        <v>1</v>
      </c>
      <c r="F561" s="247" t="s">
        <v>205</v>
      </c>
      <c r="G561" s="244"/>
      <c r="H561" s="246" t="s">
        <v>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186</v>
      </c>
      <c r="AU561" s="253" t="s">
        <v>92</v>
      </c>
      <c r="AV561" s="13" t="s">
        <v>90</v>
      </c>
      <c r="AW561" s="13" t="s">
        <v>36</v>
      </c>
      <c r="AX561" s="13" t="s">
        <v>83</v>
      </c>
      <c r="AY561" s="253" t="s">
        <v>177</v>
      </c>
    </row>
    <row r="562" s="13" customFormat="1">
      <c r="A562" s="13"/>
      <c r="B562" s="243"/>
      <c r="C562" s="244"/>
      <c r="D562" s="245" t="s">
        <v>186</v>
      </c>
      <c r="E562" s="246" t="s">
        <v>1</v>
      </c>
      <c r="F562" s="247" t="s">
        <v>1140</v>
      </c>
      <c r="G562" s="244"/>
      <c r="H562" s="246" t="s">
        <v>1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186</v>
      </c>
      <c r="AU562" s="253" t="s">
        <v>92</v>
      </c>
      <c r="AV562" s="13" t="s">
        <v>90</v>
      </c>
      <c r="AW562" s="13" t="s">
        <v>36</v>
      </c>
      <c r="AX562" s="13" t="s">
        <v>83</v>
      </c>
      <c r="AY562" s="253" t="s">
        <v>177</v>
      </c>
    </row>
    <row r="563" s="14" customFormat="1">
      <c r="A563" s="14"/>
      <c r="B563" s="254"/>
      <c r="C563" s="255"/>
      <c r="D563" s="245" t="s">
        <v>186</v>
      </c>
      <c r="E563" s="256" t="s">
        <v>1</v>
      </c>
      <c r="F563" s="257" t="s">
        <v>1161</v>
      </c>
      <c r="G563" s="255"/>
      <c r="H563" s="258">
        <v>4.6799999999999997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4" t="s">
        <v>186</v>
      </c>
      <c r="AU563" s="264" t="s">
        <v>92</v>
      </c>
      <c r="AV563" s="14" t="s">
        <v>92</v>
      </c>
      <c r="AW563" s="14" t="s">
        <v>36</v>
      </c>
      <c r="AX563" s="14" t="s">
        <v>83</v>
      </c>
      <c r="AY563" s="264" t="s">
        <v>177</v>
      </c>
    </row>
    <row r="564" s="14" customFormat="1">
      <c r="A564" s="14"/>
      <c r="B564" s="254"/>
      <c r="C564" s="255"/>
      <c r="D564" s="245" t="s">
        <v>186</v>
      </c>
      <c r="E564" s="256" t="s">
        <v>1</v>
      </c>
      <c r="F564" s="257" t="s">
        <v>1162</v>
      </c>
      <c r="G564" s="255"/>
      <c r="H564" s="258">
        <v>10.560000000000001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186</v>
      </c>
      <c r="AU564" s="264" t="s">
        <v>92</v>
      </c>
      <c r="AV564" s="14" t="s">
        <v>92</v>
      </c>
      <c r="AW564" s="14" t="s">
        <v>36</v>
      </c>
      <c r="AX564" s="14" t="s">
        <v>83</v>
      </c>
      <c r="AY564" s="264" t="s">
        <v>177</v>
      </c>
    </row>
    <row r="565" s="16" customFormat="1">
      <c r="A565" s="16"/>
      <c r="B565" s="276"/>
      <c r="C565" s="277"/>
      <c r="D565" s="245" t="s">
        <v>186</v>
      </c>
      <c r="E565" s="278" t="s">
        <v>1</v>
      </c>
      <c r="F565" s="279" t="s">
        <v>492</v>
      </c>
      <c r="G565" s="277"/>
      <c r="H565" s="280">
        <v>15.24</v>
      </c>
      <c r="I565" s="281"/>
      <c r="J565" s="277"/>
      <c r="K565" s="277"/>
      <c r="L565" s="282"/>
      <c r="M565" s="283"/>
      <c r="N565" s="284"/>
      <c r="O565" s="284"/>
      <c r="P565" s="284"/>
      <c r="Q565" s="284"/>
      <c r="R565" s="284"/>
      <c r="S565" s="284"/>
      <c r="T565" s="285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86" t="s">
        <v>186</v>
      </c>
      <c r="AU565" s="286" t="s">
        <v>92</v>
      </c>
      <c r="AV565" s="16" t="s">
        <v>100</v>
      </c>
      <c r="AW565" s="16" t="s">
        <v>36</v>
      </c>
      <c r="AX565" s="16" t="s">
        <v>83</v>
      </c>
      <c r="AY565" s="286" t="s">
        <v>177</v>
      </c>
    </row>
    <row r="566" s="13" customFormat="1">
      <c r="A566" s="13"/>
      <c r="B566" s="243"/>
      <c r="C566" s="244"/>
      <c r="D566" s="245" t="s">
        <v>186</v>
      </c>
      <c r="E566" s="246" t="s">
        <v>1</v>
      </c>
      <c r="F566" s="247" t="s">
        <v>1144</v>
      </c>
      <c r="G566" s="244"/>
      <c r="H566" s="246" t="s">
        <v>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186</v>
      </c>
      <c r="AU566" s="253" t="s">
        <v>92</v>
      </c>
      <c r="AV566" s="13" t="s">
        <v>90</v>
      </c>
      <c r="AW566" s="13" t="s">
        <v>36</v>
      </c>
      <c r="AX566" s="13" t="s">
        <v>83</v>
      </c>
      <c r="AY566" s="253" t="s">
        <v>177</v>
      </c>
    </row>
    <row r="567" s="14" customFormat="1">
      <c r="A567" s="14"/>
      <c r="B567" s="254"/>
      <c r="C567" s="255"/>
      <c r="D567" s="245" t="s">
        <v>186</v>
      </c>
      <c r="E567" s="256" t="s">
        <v>1</v>
      </c>
      <c r="F567" s="257" t="s">
        <v>1163</v>
      </c>
      <c r="G567" s="255"/>
      <c r="H567" s="258">
        <v>5.2649999999999997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4" t="s">
        <v>186</v>
      </c>
      <c r="AU567" s="264" t="s">
        <v>92</v>
      </c>
      <c r="AV567" s="14" t="s">
        <v>92</v>
      </c>
      <c r="AW567" s="14" t="s">
        <v>36</v>
      </c>
      <c r="AX567" s="14" t="s">
        <v>83</v>
      </c>
      <c r="AY567" s="264" t="s">
        <v>177</v>
      </c>
    </row>
    <row r="568" s="16" customFormat="1">
      <c r="A568" s="16"/>
      <c r="B568" s="276"/>
      <c r="C568" s="277"/>
      <c r="D568" s="245" t="s">
        <v>186</v>
      </c>
      <c r="E568" s="278" t="s">
        <v>1</v>
      </c>
      <c r="F568" s="279" t="s">
        <v>492</v>
      </c>
      <c r="G568" s="277"/>
      <c r="H568" s="280">
        <v>5.2649999999999997</v>
      </c>
      <c r="I568" s="281"/>
      <c r="J568" s="277"/>
      <c r="K568" s="277"/>
      <c r="L568" s="282"/>
      <c r="M568" s="283"/>
      <c r="N568" s="284"/>
      <c r="O568" s="284"/>
      <c r="P568" s="284"/>
      <c r="Q568" s="284"/>
      <c r="R568" s="284"/>
      <c r="S568" s="284"/>
      <c r="T568" s="285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6" t="s">
        <v>186</v>
      </c>
      <c r="AU568" s="286" t="s">
        <v>92</v>
      </c>
      <c r="AV568" s="16" t="s">
        <v>100</v>
      </c>
      <c r="AW568" s="16" t="s">
        <v>36</v>
      </c>
      <c r="AX568" s="16" t="s">
        <v>83</v>
      </c>
      <c r="AY568" s="286" t="s">
        <v>177</v>
      </c>
    </row>
    <row r="569" s="13" customFormat="1">
      <c r="A569" s="13"/>
      <c r="B569" s="243"/>
      <c r="C569" s="244"/>
      <c r="D569" s="245" t="s">
        <v>186</v>
      </c>
      <c r="E569" s="246" t="s">
        <v>1</v>
      </c>
      <c r="F569" s="247" t="s">
        <v>1151</v>
      </c>
      <c r="G569" s="244"/>
      <c r="H569" s="246" t="s">
        <v>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186</v>
      </c>
      <c r="AU569" s="253" t="s">
        <v>92</v>
      </c>
      <c r="AV569" s="13" t="s">
        <v>90</v>
      </c>
      <c r="AW569" s="13" t="s">
        <v>36</v>
      </c>
      <c r="AX569" s="13" t="s">
        <v>83</v>
      </c>
      <c r="AY569" s="253" t="s">
        <v>177</v>
      </c>
    </row>
    <row r="570" s="14" customFormat="1">
      <c r="A570" s="14"/>
      <c r="B570" s="254"/>
      <c r="C570" s="255"/>
      <c r="D570" s="245" t="s">
        <v>186</v>
      </c>
      <c r="E570" s="256" t="s">
        <v>1</v>
      </c>
      <c r="F570" s="257" t="s">
        <v>1164</v>
      </c>
      <c r="G570" s="255"/>
      <c r="H570" s="258">
        <v>5.9059999999999997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186</v>
      </c>
      <c r="AU570" s="264" t="s">
        <v>92</v>
      </c>
      <c r="AV570" s="14" t="s">
        <v>92</v>
      </c>
      <c r="AW570" s="14" t="s">
        <v>36</v>
      </c>
      <c r="AX570" s="14" t="s">
        <v>83</v>
      </c>
      <c r="AY570" s="264" t="s">
        <v>177</v>
      </c>
    </row>
    <row r="571" s="16" customFormat="1">
      <c r="A571" s="16"/>
      <c r="B571" s="276"/>
      <c r="C571" s="277"/>
      <c r="D571" s="245" t="s">
        <v>186</v>
      </c>
      <c r="E571" s="278" t="s">
        <v>1</v>
      </c>
      <c r="F571" s="279" t="s">
        <v>492</v>
      </c>
      <c r="G571" s="277"/>
      <c r="H571" s="280">
        <v>5.9059999999999997</v>
      </c>
      <c r="I571" s="281"/>
      <c r="J571" s="277"/>
      <c r="K571" s="277"/>
      <c r="L571" s="282"/>
      <c r="M571" s="283"/>
      <c r="N571" s="284"/>
      <c r="O571" s="284"/>
      <c r="P571" s="284"/>
      <c r="Q571" s="284"/>
      <c r="R571" s="284"/>
      <c r="S571" s="284"/>
      <c r="T571" s="285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86" t="s">
        <v>186</v>
      </c>
      <c r="AU571" s="286" t="s">
        <v>92</v>
      </c>
      <c r="AV571" s="16" t="s">
        <v>100</v>
      </c>
      <c r="AW571" s="16" t="s">
        <v>36</v>
      </c>
      <c r="AX571" s="16" t="s">
        <v>83</v>
      </c>
      <c r="AY571" s="286" t="s">
        <v>177</v>
      </c>
    </row>
    <row r="572" s="15" customFormat="1">
      <c r="A572" s="15"/>
      <c r="B572" s="265"/>
      <c r="C572" s="266"/>
      <c r="D572" s="245" t="s">
        <v>186</v>
      </c>
      <c r="E572" s="267" t="s">
        <v>1</v>
      </c>
      <c r="F572" s="268" t="s">
        <v>190</v>
      </c>
      <c r="G572" s="266"/>
      <c r="H572" s="269">
        <v>49.610999999999997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5" t="s">
        <v>186</v>
      </c>
      <c r="AU572" s="275" t="s">
        <v>92</v>
      </c>
      <c r="AV572" s="15" t="s">
        <v>184</v>
      </c>
      <c r="AW572" s="15" t="s">
        <v>36</v>
      </c>
      <c r="AX572" s="15" t="s">
        <v>90</v>
      </c>
      <c r="AY572" s="275" t="s">
        <v>177</v>
      </c>
    </row>
    <row r="573" s="2" customFormat="1" ht="49.05" customHeight="1">
      <c r="A573" s="39"/>
      <c r="B573" s="40"/>
      <c r="C573" s="230" t="s">
        <v>1165</v>
      </c>
      <c r="D573" s="230" t="s">
        <v>179</v>
      </c>
      <c r="E573" s="231" t="s">
        <v>1166</v>
      </c>
      <c r="F573" s="232" t="s">
        <v>1167</v>
      </c>
      <c r="G573" s="233" t="s">
        <v>200</v>
      </c>
      <c r="H573" s="234">
        <v>49.610999999999997</v>
      </c>
      <c r="I573" s="235"/>
      <c r="J573" s="236">
        <f>ROUND(I573*H573,2)</f>
        <v>0</v>
      </c>
      <c r="K573" s="232" t="s">
        <v>183</v>
      </c>
      <c r="L573" s="45"/>
      <c r="M573" s="237" t="s">
        <v>1</v>
      </c>
      <c r="N573" s="238" t="s">
        <v>48</v>
      </c>
      <c r="O573" s="92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184</v>
      </c>
      <c r="AT573" s="241" t="s">
        <v>179</v>
      </c>
      <c r="AU573" s="241" t="s">
        <v>92</v>
      </c>
      <c r="AY573" s="18" t="s">
        <v>177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90</v>
      </c>
      <c r="BK573" s="242">
        <f>ROUND(I573*H573,2)</f>
        <v>0</v>
      </c>
      <c r="BL573" s="18" t="s">
        <v>184</v>
      </c>
      <c r="BM573" s="241" t="s">
        <v>1168</v>
      </c>
    </row>
    <row r="574" s="2" customFormat="1" ht="37.8" customHeight="1">
      <c r="A574" s="39"/>
      <c r="B574" s="40"/>
      <c r="C574" s="230" t="s">
        <v>1169</v>
      </c>
      <c r="D574" s="230" t="s">
        <v>179</v>
      </c>
      <c r="E574" s="231" t="s">
        <v>1170</v>
      </c>
      <c r="F574" s="232" t="s">
        <v>1171</v>
      </c>
      <c r="G574" s="233" t="s">
        <v>200</v>
      </c>
      <c r="H574" s="234">
        <v>49.610999999999997</v>
      </c>
      <c r="I574" s="235"/>
      <c r="J574" s="236">
        <f>ROUND(I574*H574,2)</f>
        <v>0</v>
      </c>
      <c r="K574" s="232" t="s">
        <v>183</v>
      </c>
      <c r="L574" s="45"/>
      <c r="M574" s="237" t="s">
        <v>1</v>
      </c>
      <c r="N574" s="238" t="s">
        <v>48</v>
      </c>
      <c r="O574" s="92"/>
      <c r="P574" s="239">
        <f>O574*H574</f>
        <v>0</v>
      </c>
      <c r="Q574" s="239">
        <v>0.00088000000000000003</v>
      </c>
      <c r="R574" s="239">
        <f>Q574*H574</f>
        <v>0.043657679999999997</v>
      </c>
      <c r="S574" s="239">
        <v>0</v>
      </c>
      <c r="T574" s="24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184</v>
      </c>
      <c r="AT574" s="241" t="s">
        <v>179</v>
      </c>
      <c r="AU574" s="241" t="s">
        <v>92</v>
      </c>
      <c r="AY574" s="18" t="s">
        <v>177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90</v>
      </c>
      <c r="BK574" s="242">
        <f>ROUND(I574*H574,2)</f>
        <v>0</v>
      </c>
      <c r="BL574" s="18" t="s">
        <v>184</v>
      </c>
      <c r="BM574" s="241" t="s">
        <v>1172</v>
      </c>
    </row>
    <row r="575" s="13" customFormat="1">
      <c r="A575" s="13"/>
      <c r="B575" s="243"/>
      <c r="C575" s="244"/>
      <c r="D575" s="245" t="s">
        <v>186</v>
      </c>
      <c r="E575" s="246" t="s">
        <v>1</v>
      </c>
      <c r="F575" s="247" t="s">
        <v>1173</v>
      </c>
      <c r="G575" s="244"/>
      <c r="H575" s="246" t="s">
        <v>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3" t="s">
        <v>186</v>
      </c>
      <c r="AU575" s="253" t="s">
        <v>92</v>
      </c>
      <c r="AV575" s="13" t="s">
        <v>90</v>
      </c>
      <c r="AW575" s="13" t="s">
        <v>36</v>
      </c>
      <c r="AX575" s="13" t="s">
        <v>83</v>
      </c>
      <c r="AY575" s="253" t="s">
        <v>177</v>
      </c>
    </row>
    <row r="576" s="13" customFormat="1">
      <c r="A576" s="13"/>
      <c r="B576" s="243"/>
      <c r="C576" s="244"/>
      <c r="D576" s="245" t="s">
        <v>186</v>
      </c>
      <c r="E576" s="246" t="s">
        <v>1</v>
      </c>
      <c r="F576" s="247" t="s">
        <v>203</v>
      </c>
      <c r="G576" s="244"/>
      <c r="H576" s="246" t="s">
        <v>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186</v>
      </c>
      <c r="AU576" s="253" t="s">
        <v>92</v>
      </c>
      <c r="AV576" s="13" t="s">
        <v>90</v>
      </c>
      <c r="AW576" s="13" t="s">
        <v>36</v>
      </c>
      <c r="AX576" s="13" t="s">
        <v>83</v>
      </c>
      <c r="AY576" s="253" t="s">
        <v>177</v>
      </c>
    </row>
    <row r="577" s="13" customFormat="1">
      <c r="A577" s="13"/>
      <c r="B577" s="243"/>
      <c r="C577" s="244"/>
      <c r="D577" s="245" t="s">
        <v>186</v>
      </c>
      <c r="E577" s="246" t="s">
        <v>1</v>
      </c>
      <c r="F577" s="247" t="s">
        <v>1140</v>
      </c>
      <c r="G577" s="244"/>
      <c r="H577" s="246" t="s">
        <v>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186</v>
      </c>
      <c r="AU577" s="253" t="s">
        <v>92</v>
      </c>
      <c r="AV577" s="13" t="s">
        <v>90</v>
      </c>
      <c r="AW577" s="13" t="s">
        <v>36</v>
      </c>
      <c r="AX577" s="13" t="s">
        <v>83</v>
      </c>
      <c r="AY577" s="253" t="s">
        <v>177</v>
      </c>
    </row>
    <row r="578" s="14" customFormat="1">
      <c r="A578" s="14"/>
      <c r="B578" s="254"/>
      <c r="C578" s="255"/>
      <c r="D578" s="245" t="s">
        <v>186</v>
      </c>
      <c r="E578" s="256" t="s">
        <v>1</v>
      </c>
      <c r="F578" s="257" t="s">
        <v>1158</v>
      </c>
      <c r="G578" s="255"/>
      <c r="H578" s="258">
        <v>2.9700000000000002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4" t="s">
        <v>186</v>
      </c>
      <c r="AU578" s="264" t="s">
        <v>92</v>
      </c>
      <c r="AV578" s="14" t="s">
        <v>92</v>
      </c>
      <c r="AW578" s="14" t="s">
        <v>36</v>
      </c>
      <c r="AX578" s="14" t="s">
        <v>83</v>
      </c>
      <c r="AY578" s="264" t="s">
        <v>177</v>
      </c>
    </row>
    <row r="579" s="14" customFormat="1">
      <c r="A579" s="14"/>
      <c r="B579" s="254"/>
      <c r="C579" s="255"/>
      <c r="D579" s="245" t="s">
        <v>186</v>
      </c>
      <c r="E579" s="256" t="s">
        <v>1</v>
      </c>
      <c r="F579" s="257" t="s">
        <v>1159</v>
      </c>
      <c r="G579" s="255"/>
      <c r="H579" s="258">
        <v>9.3100000000000005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186</v>
      </c>
      <c r="AU579" s="264" t="s">
        <v>92</v>
      </c>
      <c r="AV579" s="14" t="s">
        <v>92</v>
      </c>
      <c r="AW579" s="14" t="s">
        <v>36</v>
      </c>
      <c r="AX579" s="14" t="s">
        <v>83</v>
      </c>
      <c r="AY579" s="264" t="s">
        <v>177</v>
      </c>
    </row>
    <row r="580" s="16" customFormat="1">
      <c r="A580" s="16"/>
      <c r="B580" s="276"/>
      <c r="C580" s="277"/>
      <c r="D580" s="245" t="s">
        <v>186</v>
      </c>
      <c r="E580" s="278" t="s">
        <v>1</v>
      </c>
      <c r="F580" s="279" t="s">
        <v>492</v>
      </c>
      <c r="G580" s="277"/>
      <c r="H580" s="280">
        <v>12.279999999999999</v>
      </c>
      <c r="I580" s="281"/>
      <c r="J580" s="277"/>
      <c r="K580" s="277"/>
      <c r="L580" s="282"/>
      <c r="M580" s="283"/>
      <c r="N580" s="284"/>
      <c r="O580" s="284"/>
      <c r="P580" s="284"/>
      <c r="Q580" s="284"/>
      <c r="R580" s="284"/>
      <c r="S580" s="284"/>
      <c r="T580" s="285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86" t="s">
        <v>186</v>
      </c>
      <c r="AU580" s="286" t="s">
        <v>92</v>
      </c>
      <c r="AV580" s="16" t="s">
        <v>100</v>
      </c>
      <c r="AW580" s="16" t="s">
        <v>36</v>
      </c>
      <c r="AX580" s="16" t="s">
        <v>83</v>
      </c>
      <c r="AY580" s="286" t="s">
        <v>177</v>
      </c>
    </row>
    <row r="581" s="13" customFormat="1">
      <c r="A581" s="13"/>
      <c r="B581" s="243"/>
      <c r="C581" s="244"/>
      <c r="D581" s="245" t="s">
        <v>186</v>
      </c>
      <c r="E581" s="246" t="s">
        <v>1</v>
      </c>
      <c r="F581" s="247" t="s">
        <v>1144</v>
      </c>
      <c r="G581" s="244"/>
      <c r="H581" s="246" t="s">
        <v>1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3" t="s">
        <v>186</v>
      </c>
      <c r="AU581" s="253" t="s">
        <v>92</v>
      </c>
      <c r="AV581" s="13" t="s">
        <v>90</v>
      </c>
      <c r="AW581" s="13" t="s">
        <v>36</v>
      </c>
      <c r="AX581" s="13" t="s">
        <v>83</v>
      </c>
      <c r="AY581" s="253" t="s">
        <v>177</v>
      </c>
    </row>
    <row r="582" s="14" customFormat="1">
      <c r="A582" s="14"/>
      <c r="B582" s="254"/>
      <c r="C582" s="255"/>
      <c r="D582" s="245" t="s">
        <v>186</v>
      </c>
      <c r="E582" s="256" t="s">
        <v>1</v>
      </c>
      <c r="F582" s="257" t="s">
        <v>1160</v>
      </c>
      <c r="G582" s="255"/>
      <c r="H582" s="258">
        <v>10.92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4" t="s">
        <v>186</v>
      </c>
      <c r="AU582" s="264" t="s">
        <v>92</v>
      </c>
      <c r="AV582" s="14" t="s">
        <v>92</v>
      </c>
      <c r="AW582" s="14" t="s">
        <v>36</v>
      </c>
      <c r="AX582" s="14" t="s">
        <v>83</v>
      </c>
      <c r="AY582" s="264" t="s">
        <v>177</v>
      </c>
    </row>
    <row r="583" s="16" customFormat="1">
      <c r="A583" s="16"/>
      <c r="B583" s="276"/>
      <c r="C583" s="277"/>
      <c r="D583" s="245" t="s">
        <v>186</v>
      </c>
      <c r="E583" s="278" t="s">
        <v>1</v>
      </c>
      <c r="F583" s="279" t="s">
        <v>492</v>
      </c>
      <c r="G583" s="277"/>
      <c r="H583" s="280">
        <v>10.92</v>
      </c>
      <c r="I583" s="281"/>
      <c r="J583" s="277"/>
      <c r="K583" s="277"/>
      <c r="L583" s="282"/>
      <c r="M583" s="283"/>
      <c r="N583" s="284"/>
      <c r="O583" s="284"/>
      <c r="P583" s="284"/>
      <c r="Q583" s="284"/>
      <c r="R583" s="284"/>
      <c r="S583" s="284"/>
      <c r="T583" s="285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86" t="s">
        <v>186</v>
      </c>
      <c r="AU583" s="286" t="s">
        <v>92</v>
      </c>
      <c r="AV583" s="16" t="s">
        <v>100</v>
      </c>
      <c r="AW583" s="16" t="s">
        <v>36</v>
      </c>
      <c r="AX583" s="16" t="s">
        <v>83</v>
      </c>
      <c r="AY583" s="286" t="s">
        <v>177</v>
      </c>
    </row>
    <row r="584" s="13" customFormat="1">
      <c r="A584" s="13"/>
      <c r="B584" s="243"/>
      <c r="C584" s="244"/>
      <c r="D584" s="245" t="s">
        <v>186</v>
      </c>
      <c r="E584" s="246" t="s">
        <v>1</v>
      </c>
      <c r="F584" s="247" t="s">
        <v>205</v>
      </c>
      <c r="G584" s="244"/>
      <c r="H584" s="246" t="s">
        <v>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186</v>
      </c>
      <c r="AU584" s="253" t="s">
        <v>92</v>
      </c>
      <c r="AV584" s="13" t="s">
        <v>90</v>
      </c>
      <c r="AW584" s="13" t="s">
        <v>36</v>
      </c>
      <c r="AX584" s="13" t="s">
        <v>83</v>
      </c>
      <c r="AY584" s="253" t="s">
        <v>177</v>
      </c>
    </row>
    <row r="585" s="13" customFormat="1">
      <c r="A585" s="13"/>
      <c r="B585" s="243"/>
      <c r="C585" s="244"/>
      <c r="D585" s="245" t="s">
        <v>186</v>
      </c>
      <c r="E585" s="246" t="s">
        <v>1</v>
      </c>
      <c r="F585" s="247" t="s">
        <v>1140</v>
      </c>
      <c r="G585" s="244"/>
      <c r="H585" s="246" t="s">
        <v>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3" t="s">
        <v>186</v>
      </c>
      <c r="AU585" s="253" t="s">
        <v>92</v>
      </c>
      <c r="AV585" s="13" t="s">
        <v>90</v>
      </c>
      <c r="AW585" s="13" t="s">
        <v>36</v>
      </c>
      <c r="AX585" s="13" t="s">
        <v>83</v>
      </c>
      <c r="AY585" s="253" t="s">
        <v>177</v>
      </c>
    </row>
    <row r="586" s="14" customFormat="1">
      <c r="A586" s="14"/>
      <c r="B586" s="254"/>
      <c r="C586" s="255"/>
      <c r="D586" s="245" t="s">
        <v>186</v>
      </c>
      <c r="E586" s="256" t="s">
        <v>1</v>
      </c>
      <c r="F586" s="257" t="s">
        <v>1161</v>
      </c>
      <c r="G586" s="255"/>
      <c r="H586" s="258">
        <v>4.6799999999999997</v>
      </c>
      <c r="I586" s="259"/>
      <c r="J586" s="255"/>
      <c r="K586" s="255"/>
      <c r="L586" s="260"/>
      <c r="M586" s="261"/>
      <c r="N586" s="262"/>
      <c r="O586" s="262"/>
      <c r="P586" s="262"/>
      <c r="Q586" s="262"/>
      <c r="R586" s="262"/>
      <c r="S586" s="262"/>
      <c r="T586" s="26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4" t="s">
        <v>186</v>
      </c>
      <c r="AU586" s="264" t="s">
        <v>92</v>
      </c>
      <c r="AV586" s="14" t="s">
        <v>92</v>
      </c>
      <c r="AW586" s="14" t="s">
        <v>36</v>
      </c>
      <c r="AX586" s="14" t="s">
        <v>83</v>
      </c>
      <c r="AY586" s="264" t="s">
        <v>177</v>
      </c>
    </row>
    <row r="587" s="14" customFormat="1">
      <c r="A587" s="14"/>
      <c r="B587" s="254"/>
      <c r="C587" s="255"/>
      <c r="D587" s="245" t="s">
        <v>186</v>
      </c>
      <c r="E587" s="256" t="s">
        <v>1</v>
      </c>
      <c r="F587" s="257" t="s">
        <v>1162</v>
      </c>
      <c r="G587" s="255"/>
      <c r="H587" s="258">
        <v>10.560000000000001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186</v>
      </c>
      <c r="AU587" s="264" t="s">
        <v>92</v>
      </c>
      <c r="AV587" s="14" t="s">
        <v>92</v>
      </c>
      <c r="AW587" s="14" t="s">
        <v>36</v>
      </c>
      <c r="AX587" s="14" t="s">
        <v>83</v>
      </c>
      <c r="AY587" s="264" t="s">
        <v>177</v>
      </c>
    </row>
    <row r="588" s="16" customFormat="1">
      <c r="A588" s="16"/>
      <c r="B588" s="276"/>
      <c r="C588" s="277"/>
      <c r="D588" s="245" t="s">
        <v>186</v>
      </c>
      <c r="E588" s="278" t="s">
        <v>1</v>
      </c>
      <c r="F588" s="279" t="s">
        <v>492</v>
      </c>
      <c r="G588" s="277"/>
      <c r="H588" s="280">
        <v>15.24</v>
      </c>
      <c r="I588" s="281"/>
      <c r="J588" s="277"/>
      <c r="K588" s="277"/>
      <c r="L588" s="282"/>
      <c r="M588" s="283"/>
      <c r="N588" s="284"/>
      <c r="O588" s="284"/>
      <c r="P588" s="284"/>
      <c r="Q588" s="284"/>
      <c r="R588" s="284"/>
      <c r="S588" s="284"/>
      <c r="T588" s="285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86" t="s">
        <v>186</v>
      </c>
      <c r="AU588" s="286" t="s">
        <v>92</v>
      </c>
      <c r="AV588" s="16" t="s">
        <v>100</v>
      </c>
      <c r="AW588" s="16" t="s">
        <v>36</v>
      </c>
      <c r="AX588" s="16" t="s">
        <v>83</v>
      </c>
      <c r="AY588" s="286" t="s">
        <v>177</v>
      </c>
    </row>
    <row r="589" s="13" customFormat="1">
      <c r="A589" s="13"/>
      <c r="B589" s="243"/>
      <c r="C589" s="244"/>
      <c r="D589" s="245" t="s">
        <v>186</v>
      </c>
      <c r="E589" s="246" t="s">
        <v>1</v>
      </c>
      <c r="F589" s="247" t="s">
        <v>1144</v>
      </c>
      <c r="G589" s="244"/>
      <c r="H589" s="246" t="s">
        <v>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3" t="s">
        <v>186</v>
      </c>
      <c r="AU589" s="253" t="s">
        <v>92</v>
      </c>
      <c r="AV589" s="13" t="s">
        <v>90</v>
      </c>
      <c r="AW589" s="13" t="s">
        <v>36</v>
      </c>
      <c r="AX589" s="13" t="s">
        <v>83</v>
      </c>
      <c r="AY589" s="253" t="s">
        <v>177</v>
      </c>
    </row>
    <row r="590" s="14" customFormat="1">
      <c r="A590" s="14"/>
      <c r="B590" s="254"/>
      <c r="C590" s="255"/>
      <c r="D590" s="245" t="s">
        <v>186</v>
      </c>
      <c r="E590" s="256" t="s">
        <v>1</v>
      </c>
      <c r="F590" s="257" t="s">
        <v>1163</v>
      </c>
      <c r="G590" s="255"/>
      <c r="H590" s="258">
        <v>5.2649999999999997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4" t="s">
        <v>186</v>
      </c>
      <c r="AU590" s="264" t="s">
        <v>92</v>
      </c>
      <c r="AV590" s="14" t="s">
        <v>92</v>
      </c>
      <c r="AW590" s="14" t="s">
        <v>36</v>
      </c>
      <c r="AX590" s="14" t="s">
        <v>83</v>
      </c>
      <c r="AY590" s="264" t="s">
        <v>177</v>
      </c>
    </row>
    <row r="591" s="16" customFormat="1">
      <c r="A591" s="16"/>
      <c r="B591" s="276"/>
      <c r="C591" s="277"/>
      <c r="D591" s="245" t="s">
        <v>186</v>
      </c>
      <c r="E591" s="278" t="s">
        <v>1</v>
      </c>
      <c r="F591" s="279" t="s">
        <v>492</v>
      </c>
      <c r="G591" s="277"/>
      <c r="H591" s="280">
        <v>5.2649999999999997</v>
      </c>
      <c r="I591" s="281"/>
      <c r="J591" s="277"/>
      <c r="K591" s="277"/>
      <c r="L591" s="282"/>
      <c r="M591" s="283"/>
      <c r="N591" s="284"/>
      <c r="O591" s="284"/>
      <c r="P591" s="284"/>
      <c r="Q591" s="284"/>
      <c r="R591" s="284"/>
      <c r="S591" s="284"/>
      <c r="T591" s="285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6" t="s">
        <v>186</v>
      </c>
      <c r="AU591" s="286" t="s">
        <v>92</v>
      </c>
      <c r="AV591" s="16" t="s">
        <v>100</v>
      </c>
      <c r="AW591" s="16" t="s">
        <v>36</v>
      </c>
      <c r="AX591" s="16" t="s">
        <v>83</v>
      </c>
      <c r="AY591" s="286" t="s">
        <v>177</v>
      </c>
    </row>
    <row r="592" s="13" customFormat="1">
      <c r="A592" s="13"/>
      <c r="B592" s="243"/>
      <c r="C592" s="244"/>
      <c r="D592" s="245" t="s">
        <v>186</v>
      </c>
      <c r="E592" s="246" t="s">
        <v>1</v>
      </c>
      <c r="F592" s="247" t="s">
        <v>1151</v>
      </c>
      <c r="G592" s="244"/>
      <c r="H592" s="246" t="s">
        <v>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186</v>
      </c>
      <c r="AU592" s="253" t="s">
        <v>92</v>
      </c>
      <c r="AV592" s="13" t="s">
        <v>90</v>
      </c>
      <c r="AW592" s="13" t="s">
        <v>36</v>
      </c>
      <c r="AX592" s="13" t="s">
        <v>83</v>
      </c>
      <c r="AY592" s="253" t="s">
        <v>177</v>
      </c>
    </row>
    <row r="593" s="14" customFormat="1">
      <c r="A593" s="14"/>
      <c r="B593" s="254"/>
      <c r="C593" s="255"/>
      <c r="D593" s="245" t="s">
        <v>186</v>
      </c>
      <c r="E593" s="256" t="s">
        <v>1</v>
      </c>
      <c r="F593" s="257" t="s">
        <v>1164</v>
      </c>
      <c r="G593" s="255"/>
      <c r="H593" s="258">
        <v>5.9059999999999997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4" t="s">
        <v>186</v>
      </c>
      <c r="AU593" s="264" t="s">
        <v>92</v>
      </c>
      <c r="AV593" s="14" t="s">
        <v>92</v>
      </c>
      <c r="AW593" s="14" t="s">
        <v>36</v>
      </c>
      <c r="AX593" s="14" t="s">
        <v>83</v>
      </c>
      <c r="AY593" s="264" t="s">
        <v>177</v>
      </c>
    </row>
    <row r="594" s="16" customFormat="1">
      <c r="A594" s="16"/>
      <c r="B594" s="276"/>
      <c r="C594" s="277"/>
      <c r="D594" s="245" t="s">
        <v>186</v>
      </c>
      <c r="E594" s="278" t="s">
        <v>1</v>
      </c>
      <c r="F594" s="279" t="s">
        <v>492</v>
      </c>
      <c r="G594" s="277"/>
      <c r="H594" s="280">
        <v>5.9059999999999997</v>
      </c>
      <c r="I594" s="281"/>
      <c r="J594" s="277"/>
      <c r="K594" s="277"/>
      <c r="L594" s="282"/>
      <c r="M594" s="283"/>
      <c r="N594" s="284"/>
      <c r="O594" s="284"/>
      <c r="P594" s="284"/>
      <c r="Q594" s="284"/>
      <c r="R594" s="284"/>
      <c r="S594" s="284"/>
      <c r="T594" s="285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86" t="s">
        <v>186</v>
      </c>
      <c r="AU594" s="286" t="s">
        <v>92</v>
      </c>
      <c r="AV594" s="16" t="s">
        <v>100</v>
      </c>
      <c r="AW594" s="16" t="s">
        <v>36</v>
      </c>
      <c r="AX594" s="16" t="s">
        <v>83</v>
      </c>
      <c r="AY594" s="286" t="s">
        <v>177</v>
      </c>
    </row>
    <row r="595" s="15" customFormat="1">
      <c r="A595" s="15"/>
      <c r="B595" s="265"/>
      <c r="C595" s="266"/>
      <c r="D595" s="245" t="s">
        <v>186</v>
      </c>
      <c r="E595" s="267" t="s">
        <v>1</v>
      </c>
      <c r="F595" s="268" t="s">
        <v>190</v>
      </c>
      <c r="G595" s="266"/>
      <c r="H595" s="269">
        <v>49.610999999999997</v>
      </c>
      <c r="I595" s="270"/>
      <c r="J595" s="266"/>
      <c r="K595" s="266"/>
      <c r="L595" s="271"/>
      <c r="M595" s="272"/>
      <c r="N595" s="273"/>
      <c r="O595" s="273"/>
      <c r="P595" s="273"/>
      <c r="Q595" s="273"/>
      <c r="R595" s="273"/>
      <c r="S595" s="273"/>
      <c r="T595" s="27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5" t="s">
        <v>186</v>
      </c>
      <c r="AU595" s="275" t="s">
        <v>92</v>
      </c>
      <c r="AV595" s="15" t="s">
        <v>184</v>
      </c>
      <c r="AW595" s="15" t="s">
        <v>36</v>
      </c>
      <c r="AX595" s="15" t="s">
        <v>90</v>
      </c>
      <c r="AY595" s="275" t="s">
        <v>177</v>
      </c>
    </row>
    <row r="596" s="2" customFormat="1" ht="37.8" customHeight="1">
      <c r="A596" s="39"/>
      <c r="B596" s="40"/>
      <c r="C596" s="230" t="s">
        <v>1174</v>
      </c>
      <c r="D596" s="230" t="s">
        <v>179</v>
      </c>
      <c r="E596" s="231" t="s">
        <v>1175</v>
      </c>
      <c r="F596" s="232" t="s">
        <v>1176</v>
      </c>
      <c r="G596" s="233" t="s">
        <v>200</v>
      </c>
      <c r="H596" s="234">
        <v>49.610999999999997</v>
      </c>
      <c r="I596" s="235"/>
      <c r="J596" s="236">
        <f>ROUND(I596*H596,2)</f>
        <v>0</v>
      </c>
      <c r="K596" s="232" t="s">
        <v>183</v>
      </c>
      <c r="L596" s="45"/>
      <c r="M596" s="237" t="s">
        <v>1</v>
      </c>
      <c r="N596" s="238" t="s">
        <v>48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184</v>
      </c>
      <c r="AT596" s="241" t="s">
        <v>179</v>
      </c>
      <c r="AU596" s="241" t="s">
        <v>92</v>
      </c>
      <c r="AY596" s="18" t="s">
        <v>177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90</v>
      </c>
      <c r="BK596" s="242">
        <f>ROUND(I596*H596,2)</f>
        <v>0</v>
      </c>
      <c r="BL596" s="18" t="s">
        <v>184</v>
      </c>
      <c r="BM596" s="241" t="s">
        <v>1177</v>
      </c>
    </row>
    <row r="597" s="2" customFormat="1" ht="66.75" customHeight="1">
      <c r="A597" s="39"/>
      <c r="B597" s="40"/>
      <c r="C597" s="230" t="s">
        <v>1178</v>
      </c>
      <c r="D597" s="230" t="s">
        <v>179</v>
      </c>
      <c r="E597" s="231" t="s">
        <v>1179</v>
      </c>
      <c r="F597" s="232" t="s">
        <v>1180</v>
      </c>
      <c r="G597" s="233" t="s">
        <v>509</v>
      </c>
      <c r="H597" s="234">
        <v>1.0469999999999999</v>
      </c>
      <c r="I597" s="235"/>
      <c r="J597" s="236">
        <f>ROUND(I597*H597,2)</f>
        <v>0</v>
      </c>
      <c r="K597" s="232" t="s">
        <v>183</v>
      </c>
      <c r="L597" s="45"/>
      <c r="M597" s="237" t="s">
        <v>1</v>
      </c>
      <c r="N597" s="238" t="s">
        <v>48</v>
      </c>
      <c r="O597" s="92"/>
      <c r="P597" s="239">
        <f>O597*H597</f>
        <v>0</v>
      </c>
      <c r="Q597" s="239">
        <v>1.0501400000000001</v>
      </c>
      <c r="R597" s="239">
        <f>Q597*H597</f>
        <v>1.0994965800000001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184</v>
      </c>
      <c r="AT597" s="241" t="s">
        <v>179</v>
      </c>
      <c r="AU597" s="241" t="s">
        <v>92</v>
      </c>
      <c r="AY597" s="18" t="s">
        <v>177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90</v>
      </c>
      <c r="BK597" s="242">
        <f>ROUND(I597*H597,2)</f>
        <v>0</v>
      </c>
      <c r="BL597" s="18" t="s">
        <v>184</v>
      </c>
      <c r="BM597" s="241" t="s">
        <v>1181</v>
      </c>
    </row>
    <row r="598" s="13" customFormat="1">
      <c r="A598" s="13"/>
      <c r="B598" s="243"/>
      <c r="C598" s="244"/>
      <c r="D598" s="245" t="s">
        <v>186</v>
      </c>
      <c r="E598" s="246" t="s">
        <v>1</v>
      </c>
      <c r="F598" s="247" t="s">
        <v>1182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186</v>
      </c>
      <c r="AU598" s="253" t="s">
        <v>92</v>
      </c>
      <c r="AV598" s="13" t="s">
        <v>90</v>
      </c>
      <c r="AW598" s="13" t="s">
        <v>36</v>
      </c>
      <c r="AX598" s="13" t="s">
        <v>83</v>
      </c>
      <c r="AY598" s="253" t="s">
        <v>177</v>
      </c>
    </row>
    <row r="599" s="14" customFormat="1">
      <c r="A599" s="14"/>
      <c r="B599" s="254"/>
      <c r="C599" s="255"/>
      <c r="D599" s="245" t="s">
        <v>186</v>
      </c>
      <c r="E599" s="256" t="s">
        <v>1</v>
      </c>
      <c r="F599" s="257" t="s">
        <v>1183</v>
      </c>
      <c r="G599" s="255"/>
      <c r="H599" s="258">
        <v>1.0469999999999999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186</v>
      </c>
      <c r="AU599" s="264" t="s">
        <v>92</v>
      </c>
      <c r="AV599" s="14" t="s">
        <v>92</v>
      </c>
      <c r="AW599" s="14" t="s">
        <v>36</v>
      </c>
      <c r="AX599" s="14" t="s">
        <v>83</v>
      </c>
      <c r="AY599" s="264" t="s">
        <v>177</v>
      </c>
    </row>
    <row r="600" s="15" customFormat="1">
      <c r="A600" s="15"/>
      <c r="B600" s="265"/>
      <c r="C600" s="266"/>
      <c r="D600" s="245" t="s">
        <v>186</v>
      </c>
      <c r="E600" s="267" t="s">
        <v>1</v>
      </c>
      <c r="F600" s="268" t="s">
        <v>190</v>
      </c>
      <c r="G600" s="266"/>
      <c r="H600" s="269">
        <v>1.0469999999999999</v>
      </c>
      <c r="I600" s="270"/>
      <c r="J600" s="266"/>
      <c r="K600" s="266"/>
      <c r="L600" s="271"/>
      <c r="M600" s="272"/>
      <c r="N600" s="273"/>
      <c r="O600" s="273"/>
      <c r="P600" s="273"/>
      <c r="Q600" s="273"/>
      <c r="R600" s="273"/>
      <c r="S600" s="273"/>
      <c r="T600" s="27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5" t="s">
        <v>186</v>
      </c>
      <c r="AU600" s="275" t="s">
        <v>92</v>
      </c>
      <c r="AV600" s="15" t="s">
        <v>184</v>
      </c>
      <c r="AW600" s="15" t="s">
        <v>36</v>
      </c>
      <c r="AX600" s="15" t="s">
        <v>90</v>
      </c>
      <c r="AY600" s="275" t="s">
        <v>177</v>
      </c>
    </row>
    <row r="601" s="2" customFormat="1" ht="49.05" customHeight="1">
      <c r="A601" s="39"/>
      <c r="B601" s="40"/>
      <c r="C601" s="230" t="s">
        <v>1184</v>
      </c>
      <c r="D601" s="230" t="s">
        <v>179</v>
      </c>
      <c r="E601" s="231" t="s">
        <v>1185</v>
      </c>
      <c r="F601" s="232" t="s">
        <v>1186</v>
      </c>
      <c r="G601" s="233" t="s">
        <v>182</v>
      </c>
      <c r="H601" s="234">
        <v>3.488</v>
      </c>
      <c r="I601" s="235"/>
      <c r="J601" s="236">
        <f>ROUND(I601*H601,2)</f>
        <v>0</v>
      </c>
      <c r="K601" s="232" t="s">
        <v>183</v>
      </c>
      <c r="L601" s="45"/>
      <c r="M601" s="237" t="s">
        <v>1</v>
      </c>
      <c r="N601" s="238" t="s">
        <v>48</v>
      </c>
      <c r="O601" s="92"/>
      <c r="P601" s="239">
        <f>O601*H601</f>
        <v>0</v>
      </c>
      <c r="Q601" s="239">
        <v>2.40978</v>
      </c>
      <c r="R601" s="239">
        <f>Q601*H601</f>
        <v>8.40531264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184</v>
      </c>
      <c r="AT601" s="241" t="s">
        <v>179</v>
      </c>
      <c r="AU601" s="241" t="s">
        <v>92</v>
      </c>
      <c r="AY601" s="18" t="s">
        <v>177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90</v>
      </c>
      <c r="BK601" s="242">
        <f>ROUND(I601*H601,2)</f>
        <v>0</v>
      </c>
      <c r="BL601" s="18" t="s">
        <v>184</v>
      </c>
      <c r="BM601" s="241" t="s">
        <v>1187</v>
      </c>
    </row>
    <row r="602" s="13" customFormat="1">
      <c r="A602" s="13"/>
      <c r="B602" s="243"/>
      <c r="C602" s="244"/>
      <c r="D602" s="245" t="s">
        <v>186</v>
      </c>
      <c r="E602" s="246" t="s">
        <v>1</v>
      </c>
      <c r="F602" s="247" t="s">
        <v>1188</v>
      </c>
      <c r="G602" s="244"/>
      <c r="H602" s="246" t="s">
        <v>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186</v>
      </c>
      <c r="AU602" s="253" t="s">
        <v>92</v>
      </c>
      <c r="AV602" s="13" t="s">
        <v>90</v>
      </c>
      <c r="AW602" s="13" t="s">
        <v>36</v>
      </c>
      <c r="AX602" s="13" t="s">
        <v>83</v>
      </c>
      <c r="AY602" s="253" t="s">
        <v>177</v>
      </c>
    </row>
    <row r="603" s="13" customFormat="1">
      <c r="A603" s="13"/>
      <c r="B603" s="243"/>
      <c r="C603" s="244"/>
      <c r="D603" s="245" t="s">
        <v>186</v>
      </c>
      <c r="E603" s="246" t="s">
        <v>1</v>
      </c>
      <c r="F603" s="247" t="s">
        <v>205</v>
      </c>
      <c r="G603" s="244"/>
      <c r="H603" s="246" t="s">
        <v>1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3" t="s">
        <v>186</v>
      </c>
      <c r="AU603" s="253" t="s">
        <v>92</v>
      </c>
      <c r="AV603" s="13" t="s">
        <v>90</v>
      </c>
      <c r="AW603" s="13" t="s">
        <v>36</v>
      </c>
      <c r="AX603" s="13" t="s">
        <v>83</v>
      </c>
      <c r="AY603" s="253" t="s">
        <v>177</v>
      </c>
    </row>
    <row r="604" s="13" customFormat="1">
      <c r="A604" s="13"/>
      <c r="B604" s="243"/>
      <c r="C604" s="244"/>
      <c r="D604" s="245" t="s">
        <v>186</v>
      </c>
      <c r="E604" s="246" t="s">
        <v>1</v>
      </c>
      <c r="F604" s="247" t="s">
        <v>387</v>
      </c>
      <c r="G604" s="244"/>
      <c r="H604" s="246" t="s">
        <v>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186</v>
      </c>
      <c r="AU604" s="253" t="s">
        <v>92</v>
      </c>
      <c r="AV604" s="13" t="s">
        <v>90</v>
      </c>
      <c r="AW604" s="13" t="s">
        <v>36</v>
      </c>
      <c r="AX604" s="13" t="s">
        <v>83</v>
      </c>
      <c r="AY604" s="253" t="s">
        <v>177</v>
      </c>
    </row>
    <row r="605" s="14" customFormat="1">
      <c r="A605" s="14"/>
      <c r="B605" s="254"/>
      <c r="C605" s="255"/>
      <c r="D605" s="245" t="s">
        <v>186</v>
      </c>
      <c r="E605" s="256" t="s">
        <v>1</v>
      </c>
      <c r="F605" s="257" t="s">
        <v>1189</v>
      </c>
      <c r="G605" s="255"/>
      <c r="H605" s="258">
        <v>3.1840000000000002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4" t="s">
        <v>186</v>
      </c>
      <c r="AU605" s="264" t="s">
        <v>92</v>
      </c>
      <c r="AV605" s="14" t="s">
        <v>92</v>
      </c>
      <c r="AW605" s="14" t="s">
        <v>36</v>
      </c>
      <c r="AX605" s="14" t="s">
        <v>83</v>
      </c>
      <c r="AY605" s="264" t="s">
        <v>177</v>
      </c>
    </row>
    <row r="606" s="14" customFormat="1">
      <c r="A606" s="14"/>
      <c r="B606" s="254"/>
      <c r="C606" s="255"/>
      <c r="D606" s="245" t="s">
        <v>186</v>
      </c>
      <c r="E606" s="256" t="s">
        <v>1</v>
      </c>
      <c r="F606" s="257" t="s">
        <v>1190</v>
      </c>
      <c r="G606" s="255"/>
      <c r="H606" s="258">
        <v>0.30399999999999999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4" t="s">
        <v>186</v>
      </c>
      <c r="AU606" s="264" t="s">
        <v>92</v>
      </c>
      <c r="AV606" s="14" t="s">
        <v>92</v>
      </c>
      <c r="AW606" s="14" t="s">
        <v>36</v>
      </c>
      <c r="AX606" s="14" t="s">
        <v>83</v>
      </c>
      <c r="AY606" s="264" t="s">
        <v>177</v>
      </c>
    </row>
    <row r="607" s="15" customFormat="1">
      <c r="A607" s="15"/>
      <c r="B607" s="265"/>
      <c r="C607" s="266"/>
      <c r="D607" s="245" t="s">
        <v>186</v>
      </c>
      <c r="E607" s="267" t="s">
        <v>1</v>
      </c>
      <c r="F607" s="268" t="s">
        <v>190</v>
      </c>
      <c r="G607" s="266"/>
      <c r="H607" s="269">
        <v>3.488</v>
      </c>
      <c r="I607" s="270"/>
      <c r="J607" s="266"/>
      <c r="K607" s="266"/>
      <c r="L607" s="271"/>
      <c r="M607" s="272"/>
      <c r="N607" s="273"/>
      <c r="O607" s="273"/>
      <c r="P607" s="273"/>
      <c r="Q607" s="273"/>
      <c r="R607" s="273"/>
      <c r="S607" s="273"/>
      <c r="T607" s="27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5" t="s">
        <v>186</v>
      </c>
      <c r="AU607" s="275" t="s">
        <v>92</v>
      </c>
      <c r="AV607" s="15" t="s">
        <v>184</v>
      </c>
      <c r="AW607" s="15" t="s">
        <v>36</v>
      </c>
      <c r="AX607" s="15" t="s">
        <v>90</v>
      </c>
      <c r="AY607" s="275" t="s">
        <v>177</v>
      </c>
    </row>
    <row r="608" s="2" customFormat="1" ht="37.8" customHeight="1">
      <c r="A608" s="39"/>
      <c r="B608" s="40"/>
      <c r="C608" s="230" t="s">
        <v>1191</v>
      </c>
      <c r="D608" s="230" t="s">
        <v>179</v>
      </c>
      <c r="E608" s="231" t="s">
        <v>1192</v>
      </c>
      <c r="F608" s="232" t="s">
        <v>1193</v>
      </c>
      <c r="G608" s="233" t="s">
        <v>509</v>
      </c>
      <c r="H608" s="234">
        <v>2.4169999999999998</v>
      </c>
      <c r="I608" s="235"/>
      <c r="J608" s="236">
        <f>ROUND(I608*H608,2)</f>
        <v>0</v>
      </c>
      <c r="K608" s="232" t="s">
        <v>183</v>
      </c>
      <c r="L608" s="45"/>
      <c r="M608" s="237" t="s">
        <v>1</v>
      </c>
      <c r="N608" s="238" t="s">
        <v>48</v>
      </c>
      <c r="O608" s="92"/>
      <c r="P608" s="239">
        <f>O608*H608</f>
        <v>0</v>
      </c>
      <c r="Q608" s="239">
        <v>0.017090000000000001</v>
      </c>
      <c r="R608" s="239">
        <f>Q608*H608</f>
        <v>0.041306530000000001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184</v>
      </c>
      <c r="AT608" s="241" t="s">
        <v>179</v>
      </c>
      <c r="AU608" s="241" t="s">
        <v>92</v>
      </c>
      <c r="AY608" s="18" t="s">
        <v>177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90</v>
      </c>
      <c r="BK608" s="242">
        <f>ROUND(I608*H608,2)</f>
        <v>0</v>
      </c>
      <c r="BL608" s="18" t="s">
        <v>184</v>
      </c>
      <c r="BM608" s="241" t="s">
        <v>1194</v>
      </c>
    </row>
    <row r="609" s="2" customFormat="1" ht="24.15" customHeight="1">
      <c r="A609" s="39"/>
      <c r="B609" s="40"/>
      <c r="C609" s="291" t="s">
        <v>1195</v>
      </c>
      <c r="D609" s="291" t="s">
        <v>881</v>
      </c>
      <c r="E609" s="292" t="s">
        <v>986</v>
      </c>
      <c r="F609" s="293" t="s">
        <v>987</v>
      </c>
      <c r="G609" s="294" t="s">
        <v>509</v>
      </c>
      <c r="H609" s="295">
        <v>1.0569999999999999</v>
      </c>
      <c r="I609" s="296"/>
      <c r="J609" s="297">
        <f>ROUND(I609*H609,2)</f>
        <v>0</v>
      </c>
      <c r="K609" s="293" t="s">
        <v>183</v>
      </c>
      <c r="L609" s="298"/>
      <c r="M609" s="299" t="s">
        <v>1</v>
      </c>
      <c r="N609" s="300" t="s">
        <v>48</v>
      </c>
      <c r="O609" s="92"/>
      <c r="P609" s="239">
        <f>O609*H609</f>
        <v>0</v>
      </c>
      <c r="Q609" s="239">
        <v>1</v>
      </c>
      <c r="R609" s="239">
        <f>Q609*H609</f>
        <v>1.0569999999999999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236</v>
      </c>
      <c r="AT609" s="241" t="s">
        <v>881</v>
      </c>
      <c r="AU609" s="241" t="s">
        <v>92</v>
      </c>
      <c r="AY609" s="18" t="s">
        <v>177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90</v>
      </c>
      <c r="BK609" s="242">
        <f>ROUND(I609*H609,2)</f>
        <v>0</v>
      </c>
      <c r="BL609" s="18" t="s">
        <v>184</v>
      </c>
      <c r="BM609" s="241" t="s">
        <v>1196</v>
      </c>
    </row>
    <row r="610" s="13" customFormat="1">
      <c r="A610" s="13"/>
      <c r="B610" s="243"/>
      <c r="C610" s="244"/>
      <c r="D610" s="245" t="s">
        <v>186</v>
      </c>
      <c r="E610" s="246" t="s">
        <v>1</v>
      </c>
      <c r="F610" s="247" t="s">
        <v>1197</v>
      </c>
      <c r="G610" s="244"/>
      <c r="H610" s="246" t="s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186</v>
      </c>
      <c r="AU610" s="253" t="s">
        <v>92</v>
      </c>
      <c r="AV610" s="13" t="s">
        <v>90</v>
      </c>
      <c r="AW610" s="13" t="s">
        <v>36</v>
      </c>
      <c r="AX610" s="13" t="s">
        <v>83</v>
      </c>
      <c r="AY610" s="253" t="s">
        <v>177</v>
      </c>
    </row>
    <row r="611" s="13" customFormat="1">
      <c r="A611" s="13"/>
      <c r="B611" s="243"/>
      <c r="C611" s="244"/>
      <c r="D611" s="245" t="s">
        <v>186</v>
      </c>
      <c r="E611" s="246" t="s">
        <v>1</v>
      </c>
      <c r="F611" s="247" t="s">
        <v>387</v>
      </c>
      <c r="G611" s="244"/>
      <c r="H611" s="246" t="s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186</v>
      </c>
      <c r="AU611" s="253" t="s">
        <v>92</v>
      </c>
      <c r="AV611" s="13" t="s">
        <v>90</v>
      </c>
      <c r="AW611" s="13" t="s">
        <v>36</v>
      </c>
      <c r="AX611" s="13" t="s">
        <v>83</v>
      </c>
      <c r="AY611" s="253" t="s">
        <v>177</v>
      </c>
    </row>
    <row r="612" s="13" customFormat="1">
      <c r="A612" s="13"/>
      <c r="B612" s="243"/>
      <c r="C612" s="244"/>
      <c r="D612" s="245" t="s">
        <v>186</v>
      </c>
      <c r="E612" s="246" t="s">
        <v>1</v>
      </c>
      <c r="F612" s="247" t="s">
        <v>203</v>
      </c>
      <c r="G612" s="244"/>
      <c r="H612" s="246" t="s">
        <v>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186</v>
      </c>
      <c r="AU612" s="253" t="s">
        <v>92</v>
      </c>
      <c r="AV612" s="13" t="s">
        <v>90</v>
      </c>
      <c r="AW612" s="13" t="s">
        <v>36</v>
      </c>
      <c r="AX612" s="13" t="s">
        <v>83</v>
      </c>
      <c r="AY612" s="253" t="s">
        <v>177</v>
      </c>
    </row>
    <row r="613" s="14" customFormat="1">
      <c r="A613" s="14"/>
      <c r="B613" s="254"/>
      <c r="C613" s="255"/>
      <c r="D613" s="245" t="s">
        <v>186</v>
      </c>
      <c r="E613" s="256" t="s">
        <v>1</v>
      </c>
      <c r="F613" s="257" t="s">
        <v>1198</v>
      </c>
      <c r="G613" s="255"/>
      <c r="H613" s="258">
        <v>0.036999999999999998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4" t="s">
        <v>186</v>
      </c>
      <c r="AU613" s="264" t="s">
        <v>92</v>
      </c>
      <c r="AV613" s="14" t="s">
        <v>92</v>
      </c>
      <c r="AW613" s="14" t="s">
        <v>36</v>
      </c>
      <c r="AX613" s="14" t="s">
        <v>83</v>
      </c>
      <c r="AY613" s="264" t="s">
        <v>177</v>
      </c>
    </row>
    <row r="614" s="13" customFormat="1">
      <c r="A614" s="13"/>
      <c r="B614" s="243"/>
      <c r="C614" s="244"/>
      <c r="D614" s="245" t="s">
        <v>186</v>
      </c>
      <c r="E614" s="246" t="s">
        <v>1</v>
      </c>
      <c r="F614" s="247" t="s">
        <v>205</v>
      </c>
      <c r="G614" s="244"/>
      <c r="H614" s="246" t="s">
        <v>1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186</v>
      </c>
      <c r="AU614" s="253" t="s">
        <v>92</v>
      </c>
      <c r="AV614" s="13" t="s">
        <v>90</v>
      </c>
      <c r="AW614" s="13" t="s">
        <v>36</v>
      </c>
      <c r="AX614" s="13" t="s">
        <v>83</v>
      </c>
      <c r="AY614" s="253" t="s">
        <v>177</v>
      </c>
    </row>
    <row r="615" s="14" customFormat="1">
      <c r="A615" s="14"/>
      <c r="B615" s="254"/>
      <c r="C615" s="255"/>
      <c r="D615" s="245" t="s">
        <v>186</v>
      </c>
      <c r="E615" s="256" t="s">
        <v>1</v>
      </c>
      <c r="F615" s="257" t="s">
        <v>1199</v>
      </c>
      <c r="G615" s="255"/>
      <c r="H615" s="258">
        <v>0.20899999999999999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4" t="s">
        <v>186</v>
      </c>
      <c r="AU615" s="264" t="s">
        <v>92</v>
      </c>
      <c r="AV615" s="14" t="s">
        <v>92</v>
      </c>
      <c r="AW615" s="14" t="s">
        <v>36</v>
      </c>
      <c r="AX615" s="14" t="s">
        <v>83</v>
      </c>
      <c r="AY615" s="264" t="s">
        <v>177</v>
      </c>
    </row>
    <row r="616" s="13" customFormat="1">
      <c r="A616" s="13"/>
      <c r="B616" s="243"/>
      <c r="C616" s="244"/>
      <c r="D616" s="245" t="s">
        <v>186</v>
      </c>
      <c r="E616" s="246" t="s">
        <v>1</v>
      </c>
      <c r="F616" s="247" t="s">
        <v>388</v>
      </c>
      <c r="G616" s="244"/>
      <c r="H616" s="246" t="s">
        <v>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186</v>
      </c>
      <c r="AU616" s="253" t="s">
        <v>92</v>
      </c>
      <c r="AV616" s="13" t="s">
        <v>90</v>
      </c>
      <c r="AW616" s="13" t="s">
        <v>36</v>
      </c>
      <c r="AX616" s="13" t="s">
        <v>83</v>
      </c>
      <c r="AY616" s="253" t="s">
        <v>177</v>
      </c>
    </row>
    <row r="617" s="13" customFormat="1">
      <c r="A617" s="13"/>
      <c r="B617" s="243"/>
      <c r="C617" s="244"/>
      <c r="D617" s="245" t="s">
        <v>186</v>
      </c>
      <c r="E617" s="246" t="s">
        <v>1</v>
      </c>
      <c r="F617" s="247" t="s">
        <v>205</v>
      </c>
      <c r="G617" s="244"/>
      <c r="H617" s="246" t="s">
        <v>1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186</v>
      </c>
      <c r="AU617" s="253" t="s">
        <v>92</v>
      </c>
      <c r="AV617" s="13" t="s">
        <v>90</v>
      </c>
      <c r="AW617" s="13" t="s">
        <v>36</v>
      </c>
      <c r="AX617" s="13" t="s">
        <v>83</v>
      </c>
      <c r="AY617" s="253" t="s">
        <v>177</v>
      </c>
    </row>
    <row r="618" s="14" customFormat="1">
      <c r="A618" s="14"/>
      <c r="B618" s="254"/>
      <c r="C618" s="255"/>
      <c r="D618" s="245" t="s">
        <v>186</v>
      </c>
      <c r="E618" s="256" t="s">
        <v>1</v>
      </c>
      <c r="F618" s="257" t="s">
        <v>1200</v>
      </c>
      <c r="G618" s="255"/>
      <c r="H618" s="258">
        <v>0.71499999999999997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186</v>
      </c>
      <c r="AU618" s="264" t="s">
        <v>92</v>
      </c>
      <c r="AV618" s="14" t="s">
        <v>92</v>
      </c>
      <c r="AW618" s="14" t="s">
        <v>36</v>
      </c>
      <c r="AX618" s="14" t="s">
        <v>83</v>
      </c>
      <c r="AY618" s="264" t="s">
        <v>177</v>
      </c>
    </row>
    <row r="619" s="15" customFormat="1">
      <c r="A619" s="15"/>
      <c r="B619" s="265"/>
      <c r="C619" s="266"/>
      <c r="D619" s="245" t="s">
        <v>186</v>
      </c>
      <c r="E619" s="267" t="s">
        <v>1</v>
      </c>
      <c r="F619" s="268" t="s">
        <v>190</v>
      </c>
      <c r="G619" s="266"/>
      <c r="H619" s="269">
        <v>0.96099999999999997</v>
      </c>
      <c r="I619" s="270"/>
      <c r="J619" s="266"/>
      <c r="K619" s="266"/>
      <c r="L619" s="271"/>
      <c r="M619" s="272"/>
      <c r="N619" s="273"/>
      <c r="O619" s="273"/>
      <c r="P619" s="273"/>
      <c r="Q619" s="273"/>
      <c r="R619" s="273"/>
      <c r="S619" s="273"/>
      <c r="T619" s="27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5" t="s">
        <v>186</v>
      </c>
      <c r="AU619" s="275" t="s">
        <v>92</v>
      </c>
      <c r="AV619" s="15" t="s">
        <v>184</v>
      </c>
      <c r="AW619" s="15" t="s">
        <v>36</v>
      </c>
      <c r="AX619" s="15" t="s">
        <v>90</v>
      </c>
      <c r="AY619" s="275" t="s">
        <v>177</v>
      </c>
    </row>
    <row r="620" s="14" customFormat="1">
      <c r="A620" s="14"/>
      <c r="B620" s="254"/>
      <c r="C620" s="255"/>
      <c r="D620" s="245" t="s">
        <v>186</v>
      </c>
      <c r="E620" s="255"/>
      <c r="F620" s="257" t="s">
        <v>1201</v>
      </c>
      <c r="G620" s="255"/>
      <c r="H620" s="258">
        <v>1.0569999999999999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4" t="s">
        <v>186</v>
      </c>
      <c r="AU620" s="264" t="s">
        <v>92</v>
      </c>
      <c r="AV620" s="14" t="s">
        <v>92</v>
      </c>
      <c r="AW620" s="14" t="s">
        <v>4</v>
      </c>
      <c r="AX620" s="14" t="s">
        <v>90</v>
      </c>
      <c r="AY620" s="264" t="s">
        <v>177</v>
      </c>
    </row>
    <row r="621" s="2" customFormat="1" ht="24.15" customHeight="1">
      <c r="A621" s="39"/>
      <c r="B621" s="40"/>
      <c r="C621" s="291" t="s">
        <v>1202</v>
      </c>
      <c r="D621" s="291" t="s">
        <v>881</v>
      </c>
      <c r="E621" s="292" t="s">
        <v>1203</v>
      </c>
      <c r="F621" s="293" t="s">
        <v>1204</v>
      </c>
      <c r="G621" s="294" t="s">
        <v>509</v>
      </c>
      <c r="H621" s="295">
        <v>0.14499999999999999</v>
      </c>
      <c r="I621" s="296"/>
      <c r="J621" s="297">
        <f>ROUND(I621*H621,2)</f>
        <v>0</v>
      </c>
      <c r="K621" s="293" t="s">
        <v>183</v>
      </c>
      <c r="L621" s="298"/>
      <c r="M621" s="299" t="s">
        <v>1</v>
      </c>
      <c r="N621" s="300" t="s">
        <v>48</v>
      </c>
      <c r="O621" s="92"/>
      <c r="P621" s="239">
        <f>O621*H621</f>
        <v>0</v>
      </c>
      <c r="Q621" s="239">
        <v>1</v>
      </c>
      <c r="R621" s="239">
        <f>Q621*H621</f>
        <v>0.14499999999999999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236</v>
      </c>
      <c r="AT621" s="241" t="s">
        <v>881</v>
      </c>
      <c r="AU621" s="241" t="s">
        <v>92</v>
      </c>
      <c r="AY621" s="18" t="s">
        <v>177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90</v>
      </c>
      <c r="BK621" s="242">
        <f>ROUND(I621*H621,2)</f>
        <v>0</v>
      </c>
      <c r="BL621" s="18" t="s">
        <v>184</v>
      </c>
      <c r="BM621" s="241" t="s">
        <v>1205</v>
      </c>
    </row>
    <row r="622" s="13" customFormat="1">
      <c r="A622" s="13"/>
      <c r="B622" s="243"/>
      <c r="C622" s="244"/>
      <c r="D622" s="245" t="s">
        <v>186</v>
      </c>
      <c r="E622" s="246" t="s">
        <v>1</v>
      </c>
      <c r="F622" s="247" t="s">
        <v>1206</v>
      </c>
      <c r="G622" s="244"/>
      <c r="H622" s="246" t="s">
        <v>1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186</v>
      </c>
      <c r="AU622" s="253" t="s">
        <v>92</v>
      </c>
      <c r="AV622" s="13" t="s">
        <v>90</v>
      </c>
      <c r="AW622" s="13" t="s">
        <v>36</v>
      </c>
      <c r="AX622" s="13" t="s">
        <v>83</v>
      </c>
      <c r="AY622" s="253" t="s">
        <v>177</v>
      </c>
    </row>
    <row r="623" s="13" customFormat="1">
      <c r="A623" s="13"/>
      <c r="B623" s="243"/>
      <c r="C623" s="244"/>
      <c r="D623" s="245" t="s">
        <v>186</v>
      </c>
      <c r="E623" s="246" t="s">
        <v>1</v>
      </c>
      <c r="F623" s="247" t="s">
        <v>387</v>
      </c>
      <c r="G623" s="244"/>
      <c r="H623" s="246" t="s">
        <v>1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186</v>
      </c>
      <c r="AU623" s="253" t="s">
        <v>92</v>
      </c>
      <c r="AV623" s="13" t="s">
        <v>90</v>
      </c>
      <c r="AW623" s="13" t="s">
        <v>36</v>
      </c>
      <c r="AX623" s="13" t="s">
        <v>83</v>
      </c>
      <c r="AY623" s="253" t="s">
        <v>177</v>
      </c>
    </row>
    <row r="624" s="13" customFormat="1">
      <c r="A624" s="13"/>
      <c r="B624" s="243"/>
      <c r="C624" s="244"/>
      <c r="D624" s="245" t="s">
        <v>186</v>
      </c>
      <c r="E624" s="246" t="s">
        <v>1</v>
      </c>
      <c r="F624" s="247" t="s">
        <v>205</v>
      </c>
      <c r="G624" s="244"/>
      <c r="H624" s="246" t="s">
        <v>1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3" t="s">
        <v>186</v>
      </c>
      <c r="AU624" s="253" t="s">
        <v>92</v>
      </c>
      <c r="AV624" s="13" t="s">
        <v>90</v>
      </c>
      <c r="AW624" s="13" t="s">
        <v>36</v>
      </c>
      <c r="AX624" s="13" t="s">
        <v>83</v>
      </c>
      <c r="AY624" s="253" t="s">
        <v>177</v>
      </c>
    </row>
    <row r="625" s="14" customFormat="1">
      <c r="A625" s="14"/>
      <c r="B625" s="254"/>
      <c r="C625" s="255"/>
      <c r="D625" s="245" t="s">
        <v>186</v>
      </c>
      <c r="E625" s="256" t="s">
        <v>1</v>
      </c>
      <c r="F625" s="257" t="s">
        <v>1207</v>
      </c>
      <c r="G625" s="255"/>
      <c r="H625" s="258">
        <v>0.13200000000000001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186</v>
      </c>
      <c r="AU625" s="264" t="s">
        <v>92</v>
      </c>
      <c r="AV625" s="14" t="s">
        <v>92</v>
      </c>
      <c r="AW625" s="14" t="s">
        <v>36</v>
      </c>
      <c r="AX625" s="14" t="s">
        <v>83</v>
      </c>
      <c r="AY625" s="264" t="s">
        <v>177</v>
      </c>
    </row>
    <row r="626" s="15" customFormat="1">
      <c r="A626" s="15"/>
      <c r="B626" s="265"/>
      <c r="C626" s="266"/>
      <c r="D626" s="245" t="s">
        <v>186</v>
      </c>
      <c r="E626" s="267" t="s">
        <v>1</v>
      </c>
      <c r="F626" s="268" t="s">
        <v>190</v>
      </c>
      <c r="G626" s="266"/>
      <c r="H626" s="269">
        <v>0.13200000000000001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5" t="s">
        <v>186</v>
      </c>
      <c r="AU626" s="275" t="s">
        <v>92</v>
      </c>
      <c r="AV626" s="15" t="s">
        <v>184</v>
      </c>
      <c r="AW626" s="15" t="s">
        <v>36</v>
      </c>
      <c r="AX626" s="15" t="s">
        <v>90</v>
      </c>
      <c r="AY626" s="275" t="s">
        <v>177</v>
      </c>
    </row>
    <row r="627" s="14" customFormat="1">
      <c r="A627" s="14"/>
      <c r="B627" s="254"/>
      <c r="C627" s="255"/>
      <c r="D627" s="245" t="s">
        <v>186</v>
      </c>
      <c r="E627" s="255"/>
      <c r="F627" s="257" t="s">
        <v>1208</v>
      </c>
      <c r="G627" s="255"/>
      <c r="H627" s="258">
        <v>0.14499999999999999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4" t="s">
        <v>186</v>
      </c>
      <c r="AU627" s="264" t="s">
        <v>92</v>
      </c>
      <c r="AV627" s="14" t="s">
        <v>92</v>
      </c>
      <c r="AW627" s="14" t="s">
        <v>4</v>
      </c>
      <c r="AX627" s="14" t="s">
        <v>90</v>
      </c>
      <c r="AY627" s="264" t="s">
        <v>177</v>
      </c>
    </row>
    <row r="628" s="2" customFormat="1" ht="24.15" customHeight="1">
      <c r="A628" s="39"/>
      <c r="B628" s="40"/>
      <c r="C628" s="291" t="s">
        <v>1209</v>
      </c>
      <c r="D628" s="291" t="s">
        <v>881</v>
      </c>
      <c r="E628" s="292" t="s">
        <v>1210</v>
      </c>
      <c r="F628" s="293" t="s">
        <v>1211</v>
      </c>
      <c r="G628" s="294" t="s">
        <v>509</v>
      </c>
      <c r="H628" s="295">
        <v>0.38700000000000001</v>
      </c>
      <c r="I628" s="296"/>
      <c r="J628" s="297">
        <f>ROUND(I628*H628,2)</f>
        <v>0</v>
      </c>
      <c r="K628" s="293" t="s">
        <v>183</v>
      </c>
      <c r="L628" s="298"/>
      <c r="M628" s="299" t="s">
        <v>1</v>
      </c>
      <c r="N628" s="300" t="s">
        <v>48</v>
      </c>
      <c r="O628" s="92"/>
      <c r="P628" s="239">
        <f>O628*H628</f>
        <v>0</v>
      </c>
      <c r="Q628" s="239">
        <v>1</v>
      </c>
      <c r="R628" s="239">
        <f>Q628*H628</f>
        <v>0.38700000000000001</v>
      </c>
      <c r="S628" s="239">
        <v>0</v>
      </c>
      <c r="T628" s="24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236</v>
      </c>
      <c r="AT628" s="241" t="s">
        <v>881</v>
      </c>
      <c r="AU628" s="241" t="s">
        <v>92</v>
      </c>
      <c r="AY628" s="18" t="s">
        <v>177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90</v>
      </c>
      <c r="BK628" s="242">
        <f>ROUND(I628*H628,2)</f>
        <v>0</v>
      </c>
      <c r="BL628" s="18" t="s">
        <v>184</v>
      </c>
      <c r="BM628" s="241" t="s">
        <v>1212</v>
      </c>
    </row>
    <row r="629" s="13" customFormat="1">
      <c r="A629" s="13"/>
      <c r="B629" s="243"/>
      <c r="C629" s="244"/>
      <c r="D629" s="245" t="s">
        <v>186</v>
      </c>
      <c r="E629" s="246" t="s">
        <v>1</v>
      </c>
      <c r="F629" s="247" t="s">
        <v>1213</v>
      </c>
      <c r="G629" s="244"/>
      <c r="H629" s="246" t="s">
        <v>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3" t="s">
        <v>186</v>
      </c>
      <c r="AU629" s="253" t="s">
        <v>92</v>
      </c>
      <c r="AV629" s="13" t="s">
        <v>90</v>
      </c>
      <c r="AW629" s="13" t="s">
        <v>36</v>
      </c>
      <c r="AX629" s="13" t="s">
        <v>83</v>
      </c>
      <c r="AY629" s="253" t="s">
        <v>177</v>
      </c>
    </row>
    <row r="630" s="13" customFormat="1">
      <c r="A630" s="13"/>
      <c r="B630" s="243"/>
      <c r="C630" s="244"/>
      <c r="D630" s="245" t="s">
        <v>186</v>
      </c>
      <c r="E630" s="246" t="s">
        <v>1</v>
      </c>
      <c r="F630" s="247" t="s">
        <v>387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186</v>
      </c>
      <c r="AU630" s="253" t="s">
        <v>92</v>
      </c>
      <c r="AV630" s="13" t="s">
        <v>90</v>
      </c>
      <c r="AW630" s="13" t="s">
        <v>36</v>
      </c>
      <c r="AX630" s="13" t="s">
        <v>83</v>
      </c>
      <c r="AY630" s="253" t="s">
        <v>177</v>
      </c>
    </row>
    <row r="631" s="13" customFormat="1">
      <c r="A631" s="13"/>
      <c r="B631" s="243"/>
      <c r="C631" s="244"/>
      <c r="D631" s="245" t="s">
        <v>186</v>
      </c>
      <c r="E631" s="246" t="s">
        <v>1</v>
      </c>
      <c r="F631" s="247" t="s">
        <v>205</v>
      </c>
      <c r="G631" s="244"/>
      <c r="H631" s="246" t="s">
        <v>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186</v>
      </c>
      <c r="AU631" s="253" t="s">
        <v>92</v>
      </c>
      <c r="AV631" s="13" t="s">
        <v>90</v>
      </c>
      <c r="AW631" s="13" t="s">
        <v>36</v>
      </c>
      <c r="AX631" s="13" t="s">
        <v>83</v>
      </c>
      <c r="AY631" s="253" t="s">
        <v>177</v>
      </c>
    </row>
    <row r="632" s="14" customFormat="1">
      <c r="A632" s="14"/>
      <c r="B632" s="254"/>
      <c r="C632" s="255"/>
      <c r="D632" s="245" t="s">
        <v>186</v>
      </c>
      <c r="E632" s="256" t="s">
        <v>1</v>
      </c>
      <c r="F632" s="257" t="s">
        <v>1214</v>
      </c>
      <c r="G632" s="255"/>
      <c r="H632" s="258">
        <v>0.35199999999999998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4" t="s">
        <v>186</v>
      </c>
      <c r="AU632" s="264" t="s">
        <v>92</v>
      </c>
      <c r="AV632" s="14" t="s">
        <v>92</v>
      </c>
      <c r="AW632" s="14" t="s">
        <v>36</v>
      </c>
      <c r="AX632" s="14" t="s">
        <v>83</v>
      </c>
      <c r="AY632" s="264" t="s">
        <v>177</v>
      </c>
    </row>
    <row r="633" s="15" customFormat="1">
      <c r="A633" s="15"/>
      <c r="B633" s="265"/>
      <c r="C633" s="266"/>
      <c r="D633" s="245" t="s">
        <v>186</v>
      </c>
      <c r="E633" s="267" t="s">
        <v>1</v>
      </c>
      <c r="F633" s="268" t="s">
        <v>190</v>
      </c>
      <c r="G633" s="266"/>
      <c r="H633" s="269">
        <v>0.35199999999999998</v>
      </c>
      <c r="I633" s="270"/>
      <c r="J633" s="266"/>
      <c r="K633" s="266"/>
      <c r="L633" s="271"/>
      <c r="M633" s="272"/>
      <c r="N633" s="273"/>
      <c r="O633" s="273"/>
      <c r="P633" s="273"/>
      <c r="Q633" s="273"/>
      <c r="R633" s="273"/>
      <c r="S633" s="273"/>
      <c r="T633" s="274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5" t="s">
        <v>186</v>
      </c>
      <c r="AU633" s="275" t="s">
        <v>92</v>
      </c>
      <c r="AV633" s="15" t="s">
        <v>184</v>
      </c>
      <c r="AW633" s="15" t="s">
        <v>36</v>
      </c>
      <c r="AX633" s="15" t="s">
        <v>90</v>
      </c>
      <c r="AY633" s="275" t="s">
        <v>177</v>
      </c>
    </row>
    <row r="634" s="14" customFormat="1">
      <c r="A634" s="14"/>
      <c r="B634" s="254"/>
      <c r="C634" s="255"/>
      <c r="D634" s="245" t="s">
        <v>186</v>
      </c>
      <c r="E634" s="255"/>
      <c r="F634" s="257" t="s">
        <v>1215</v>
      </c>
      <c r="G634" s="255"/>
      <c r="H634" s="258">
        <v>0.38700000000000001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4" t="s">
        <v>186</v>
      </c>
      <c r="AU634" s="264" t="s">
        <v>92</v>
      </c>
      <c r="AV634" s="14" t="s">
        <v>92</v>
      </c>
      <c r="AW634" s="14" t="s">
        <v>4</v>
      </c>
      <c r="AX634" s="14" t="s">
        <v>90</v>
      </c>
      <c r="AY634" s="264" t="s">
        <v>177</v>
      </c>
    </row>
    <row r="635" s="2" customFormat="1" ht="21.75" customHeight="1">
      <c r="A635" s="39"/>
      <c r="B635" s="40"/>
      <c r="C635" s="291" t="s">
        <v>1216</v>
      </c>
      <c r="D635" s="291" t="s">
        <v>881</v>
      </c>
      <c r="E635" s="292" t="s">
        <v>1217</v>
      </c>
      <c r="F635" s="293" t="s">
        <v>1218</v>
      </c>
      <c r="G635" s="294" t="s">
        <v>509</v>
      </c>
      <c r="H635" s="295">
        <v>0.56100000000000005</v>
      </c>
      <c r="I635" s="296"/>
      <c r="J635" s="297">
        <f>ROUND(I635*H635,2)</f>
        <v>0</v>
      </c>
      <c r="K635" s="293" t="s">
        <v>183</v>
      </c>
      <c r="L635" s="298"/>
      <c r="M635" s="299" t="s">
        <v>1</v>
      </c>
      <c r="N635" s="300" t="s">
        <v>48</v>
      </c>
      <c r="O635" s="92"/>
      <c r="P635" s="239">
        <f>O635*H635</f>
        <v>0</v>
      </c>
      <c r="Q635" s="239">
        <v>1</v>
      </c>
      <c r="R635" s="239">
        <f>Q635*H635</f>
        <v>0.56100000000000005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236</v>
      </c>
      <c r="AT635" s="241" t="s">
        <v>881</v>
      </c>
      <c r="AU635" s="241" t="s">
        <v>92</v>
      </c>
      <c r="AY635" s="18" t="s">
        <v>177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90</v>
      </c>
      <c r="BK635" s="242">
        <f>ROUND(I635*H635,2)</f>
        <v>0</v>
      </c>
      <c r="BL635" s="18" t="s">
        <v>184</v>
      </c>
      <c r="BM635" s="241" t="s">
        <v>1219</v>
      </c>
    </row>
    <row r="636" s="13" customFormat="1">
      <c r="A636" s="13"/>
      <c r="B636" s="243"/>
      <c r="C636" s="244"/>
      <c r="D636" s="245" t="s">
        <v>186</v>
      </c>
      <c r="E636" s="246" t="s">
        <v>1</v>
      </c>
      <c r="F636" s="247" t="s">
        <v>1220</v>
      </c>
      <c r="G636" s="244"/>
      <c r="H636" s="246" t="s">
        <v>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186</v>
      </c>
      <c r="AU636" s="253" t="s">
        <v>92</v>
      </c>
      <c r="AV636" s="13" t="s">
        <v>90</v>
      </c>
      <c r="AW636" s="13" t="s">
        <v>36</v>
      </c>
      <c r="AX636" s="13" t="s">
        <v>83</v>
      </c>
      <c r="AY636" s="253" t="s">
        <v>177</v>
      </c>
    </row>
    <row r="637" s="13" customFormat="1">
      <c r="A637" s="13"/>
      <c r="B637" s="243"/>
      <c r="C637" s="244"/>
      <c r="D637" s="245" t="s">
        <v>186</v>
      </c>
      <c r="E637" s="246" t="s">
        <v>1</v>
      </c>
      <c r="F637" s="247" t="s">
        <v>388</v>
      </c>
      <c r="G637" s="244"/>
      <c r="H637" s="246" t="s">
        <v>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3" t="s">
        <v>186</v>
      </c>
      <c r="AU637" s="253" t="s">
        <v>92</v>
      </c>
      <c r="AV637" s="13" t="s">
        <v>90</v>
      </c>
      <c r="AW637" s="13" t="s">
        <v>36</v>
      </c>
      <c r="AX637" s="13" t="s">
        <v>83</v>
      </c>
      <c r="AY637" s="253" t="s">
        <v>177</v>
      </c>
    </row>
    <row r="638" s="13" customFormat="1">
      <c r="A638" s="13"/>
      <c r="B638" s="243"/>
      <c r="C638" s="244"/>
      <c r="D638" s="245" t="s">
        <v>186</v>
      </c>
      <c r="E638" s="246" t="s">
        <v>1</v>
      </c>
      <c r="F638" s="247" t="s">
        <v>205</v>
      </c>
      <c r="G638" s="244"/>
      <c r="H638" s="246" t="s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186</v>
      </c>
      <c r="AU638" s="253" t="s">
        <v>92</v>
      </c>
      <c r="AV638" s="13" t="s">
        <v>90</v>
      </c>
      <c r="AW638" s="13" t="s">
        <v>36</v>
      </c>
      <c r="AX638" s="13" t="s">
        <v>83</v>
      </c>
      <c r="AY638" s="253" t="s">
        <v>177</v>
      </c>
    </row>
    <row r="639" s="14" customFormat="1">
      <c r="A639" s="14"/>
      <c r="B639" s="254"/>
      <c r="C639" s="255"/>
      <c r="D639" s="245" t="s">
        <v>186</v>
      </c>
      <c r="E639" s="256" t="s">
        <v>1</v>
      </c>
      <c r="F639" s="257" t="s">
        <v>1221</v>
      </c>
      <c r="G639" s="255"/>
      <c r="H639" s="258">
        <v>0.51000000000000001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186</v>
      </c>
      <c r="AU639" s="264" t="s">
        <v>92</v>
      </c>
      <c r="AV639" s="14" t="s">
        <v>92</v>
      </c>
      <c r="AW639" s="14" t="s">
        <v>36</v>
      </c>
      <c r="AX639" s="14" t="s">
        <v>83</v>
      </c>
      <c r="AY639" s="264" t="s">
        <v>177</v>
      </c>
    </row>
    <row r="640" s="15" customFormat="1">
      <c r="A640" s="15"/>
      <c r="B640" s="265"/>
      <c r="C640" s="266"/>
      <c r="D640" s="245" t="s">
        <v>186</v>
      </c>
      <c r="E640" s="267" t="s">
        <v>1</v>
      </c>
      <c r="F640" s="268" t="s">
        <v>190</v>
      </c>
      <c r="G640" s="266"/>
      <c r="H640" s="269">
        <v>0.51000000000000001</v>
      </c>
      <c r="I640" s="270"/>
      <c r="J640" s="266"/>
      <c r="K640" s="266"/>
      <c r="L640" s="271"/>
      <c r="M640" s="272"/>
      <c r="N640" s="273"/>
      <c r="O640" s="273"/>
      <c r="P640" s="273"/>
      <c r="Q640" s="273"/>
      <c r="R640" s="273"/>
      <c r="S640" s="273"/>
      <c r="T640" s="27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5" t="s">
        <v>186</v>
      </c>
      <c r="AU640" s="275" t="s">
        <v>92</v>
      </c>
      <c r="AV640" s="15" t="s">
        <v>184</v>
      </c>
      <c r="AW640" s="15" t="s">
        <v>36</v>
      </c>
      <c r="AX640" s="15" t="s">
        <v>90</v>
      </c>
      <c r="AY640" s="275" t="s">
        <v>177</v>
      </c>
    </row>
    <row r="641" s="14" customFormat="1">
      <c r="A641" s="14"/>
      <c r="B641" s="254"/>
      <c r="C641" s="255"/>
      <c r="D641" s="245" t="s">
        <v>186</v>
      </c>
      <c r="E641" s="255"/>
      <c r="F641" s="257" t="s">
        <v>1222</v>
      </c>
      <c r="G641" s="255"/>
      <c r="H641" s="258">
        <v>0.56100000000000005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186</v>
      </c>
      <c r="AU641" s="264" t="s">
        <v>92</v>
      </c>
      <c r="AV641" s="14" t="s">
        <v>92</v>
      </c>
      <c r="AW641" s="14" t="s">
        <v>4</v>
      </c>
      <c r="AX641" s="14" t="s">
        <v>90</v>
      </c>
      <c r="AY641" s="264" t="s">
        <v>177</v>
      </c>
    </row>
    <row r="642" s="2" customFormat="1" ht="21.75" customHeight="1">
      <c r="A642" s="39"/>
      <c r="B642" s="40"/>
      <c r="C642" s="291" t="s">
        <v>1223</v>
      </c>
      <c r="D642" s="291" t="s">
        <v>881</v>
      </c>
      <c r="E642" s="292" t="s">
        <v>1224</v>
      </c>
      <c r="F642" s="293" t="s">
        <v>1225</v>
      </c>
      <c r="G642" s="294" t="s">
        <v>509</v>
      </c>
      <c r="H642" s="295">
        <v>0.50800000000000001</v>
      </c>
      <c r="I642" s="296"/>
      <c r="J642" s="297">
        <f>ROUND(I642*H642,2)</f>
        <v>0</v>
      </c>
      <c r="K642" s="293" t="s">
        <v>183</v>
      </c>
      <c r="L642" s="298"/>
      <c r="M642" s="299" t="s">
        <v>1</v>
      </c>
      <c r="N642" s="300" t="s">
        <v>48</v>
      </c>
      <c r="O642" s="92"/>
      <c r="P642" s="239">
        <f>O642*H642</f>
        <v>0</v>
      </c>
      <c r="Q642" s="239">
        <v>1</v>
      </c>
      <c r="R642" s="239">
        <f>Q642*H642</f>
        <v>0.50800000000000001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236</v>
      </c>
      <c r="AT642" s="241" t="s">
        <v>881</v>
      </c>
      <c r="AU642" s="241" t="s">
        <v>92</v>
      </c>
      <c r="AY642" s="18" t="s">
        <v>177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90</v>
      </c>
      <c r="BK642" s="242">
        <f>ROUND(I642*H642,2)</f>
        <v>0</v>
      </c>
      <c r="BL642" s="18" t="s">
        <v>184</v>
      </c>
      <c r="BM642" s="241" t="s">
        <v>1226</v>
      </c>
    </row>
    <row r="643" s="13" customFormat="1">
      <c r="A643" s="13"/>
      <c r="B643" s="243"/>
      <c r="C643" s="244"/>
      <c r="D643" s="245" t="s">
        <v>186</v>
      </c>
      <c r="E643" s="246" t="s">
        <v>1</v>
      </c>
      <c r="F643" s="247" t="s">
        <v>1227</v>
      </c>
      <c r="G643" s="244"/>
      <c r="H643" s="246" t="s">
        <v>1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3" t="s">
        <v>186</v>
      </c>
      <c r="AU643" s="253" t="s">
        <v>92</v>
      </c>
      <c r="AV643" s="13" t="s">
        <v>90</v>
      </c>
      <c r="AW643" s="13" t="s">
        <v>36</v>
      </c>
      <c r="AX643" s="13" t="s">
        <v>83</v>
      </c>
      <c r="AY643" s="253" t="s">
        <v>177</v>
      </c>
    </row>
    <row r="644" s="13" customFormat="1">
      <c r="A644" s="13"/>
      <c r="B644" s="243"/>
      <c r="C644" s="244"/>
      <c r="D644" s="245" t="s">
        <v>186</v>
      </c>
      <c r="E644" s="246" t="s">
        <v>1</v>
      </c>
      <c r="F644" s="247" t="s">
        <v>388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186</v>
      </c>
      <c r="AU644" s="253" t="s">
        <v>92</v>
      </c>
      <c r="AV644" s="13" t="s">
        <v>90</v>
      </c>
      <c r="AW644" s="13" t="s">
        <v>36</v>
      </c>
      <c r="AX644" s="13" t="s">
        <v>83</v>
      </c>
      <c r="AY644" s="253" t="s">
        <v>177</v>
      </c>
    </row>
    <row r="645" s="13" customFormat="1">
      <c r="A645" s="13"/>
      <c r="B645" s="243"/>
      <c r="C645" s="244"/>
      <c r="D645" s="245" t="s">
        <v>186</v>
      </c>
      <c r="E645" s="246" t="s">
        <v>1</v>
      </c>
      <c r="F645" s="247" t="s">
        <v>205</v>
      </c>
      <c r="G645" s="244"/>
      <c r="H645" s="246" t="s">
        <v>1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3" t="s">
        <v>186</v>
      </c>
      <c r="AU645" s="253" t="s">
        <v>92</v>
      </c>
      <c r="AV645" s="13" t="s">
        <v>90</v>
      </c>
      <c r="AW645" s="13" t="s">
        <v>36</v>
      </c>
      <c r="AX645" s="13" t="s">
        <v>83</v>
      </c>
      <c r="AY645" s="253" t="s">
        <v>177</v>
      </c>
    </row>
    <row r="646" s="14" customFormat="1">
      <c r="A646" s="14"/>
      <c r="B646" s="254"/>
      <c r="C646" s="255"/>
      <c r="D646" s="245" t="s">
        <v>186</v>
      </c>
      <c r="E646" s="256" t="s">
        <v>1</v>
      </c>
      <c r="F646" s="257" t="s">
        <v>1228</v>
      </c>
      <c r="G646" s="255"/>
      <c r="H646" s="258">
        <v>0.46200000000000002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4" t="s">
        <v>186</v>
      </c>
      <c r="AU646" s="264" t="s">
        <v>92</v>
      </c>
      <c r="AV646" s="14" t="s">
        <v>92</v>
      </c>
      <c r="AW646" s="14" t="s">
        <v>36</v>
      </c>
      <c r="AX646" s="14" t="s">
        <v>83</v>
      </c>
      <c r="AY646" s="264" t="s">
        <v>177</v>
      </c>
    </row>
    <row r="647" s="15" customFormat="1">
      <c r="A647" s="15"/>
      <c r="B647" s="265"/>
      <c r="C647" s="266"/>
      <c r="D647" s="245" t="s">
        <v>186</v>
      </c>
      <c r="E647" s="267" t="s">
        <v>1</v>
      </c>
      <c r="F647" s="268" t="s">
        <v>190</v>
      </c>
      <c r="G647" s="266"/>
      <c r="H647" s="269">
        <v>0.46200000000000002</v>
      </c>
      <c r="I647" s="270"/>
      <c r="J647" s="266"/>
      <c r="K647" s="266"/>
      <c r="L647" s="271"/>
      <c r="M647" s="272"/>
      <c r="N647" s="273"/>
      <c r="O647" s="273"/>
      <c r="P647" s="273"/>
      <c r="Q647" s="273"/>
      <c r="R647" s="273"/>
      <c r="S647" s="273"/>
      <c r="T647" s="274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5" t="s">
        <v>186</v>
      </c>
      <c r="AU647" s="275" t="s">
        <v>92</v>
      </c>
      <c r="AV647" s="15" t="s">
        <v>184</v>
      </c>
      <c r="AW647" s="15" t="s">
        <v>36</v>
      </c>
      <c r="AX647" s="15" t="s">
        <v>90</v>
      </c>
      <c r="AY647" s="275" t="s">
        <v>177</v>
      </c>
    </row>
    <row r="648" s="14" customFormat="1">
      <c r="A648" s="14"/>
      <c r="B648" s="254"/>
      <c r="C648" s="255"/>
      <c r="D648" s="245" t="s">
        <v>186</v>
      </c>
      <c r="E648" s="255"/>
      <c r="F648" s="257" t="s">
        <v>1229</v>
      </c>
      <c r="G648" s="255"/>
      <c r="H648" s="258">
        <v>0.50800000000000001</v>
      </c>
      <c r="I648" s="259"/>
      <c r="J648" s="255"/>
      <c r="K648" s="255"/>
      <c r="L648" s="260"/>
      <c r="M648" s="261"/>
      <c r="N648" s="262"/>
      <c r="O648" s="262"/>
      <c r="P648" s="262"/>
      <c r="Q648" s="262"/>
      <c r="R648" s="262"/>
      <c r="S648" s="262"/>
      <c r="T648" s="26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4" t="s">
        <v>186</v>
      </c>
      <c r="AU648" s="264" t="s">
        <v>92</v>
      </c>
      <c r="AV648" s="14" t="s">
        <v>92</v>
      </c>
      <c r="AW648" s="14" t="s">
        <v>4</v>
      </c>
      <c r="AX648" s="14" t="s">
        <v>90</v>
      </c>
      <c r="AY648" s="264" t="s">
        <v>177</v>
      </c>
    </row>
    <row r="649" s="2" customFormat="1" ht="33" customHeight="1">
      <c r="A649" s="39"/>
      <c r="B649" s="40"/>
      <c r="C649" s="230" t="s">
        <v>1230</v>
      </c>
      <c r="D649" s="230" t="s">
        <v>179</v>
      </c>
      <c r="E649" s="231" t="s">
        <v>1231</v>
      </c>
      <c r="F649" s="232" t="s">
        <v>1232</v>
      </c>
      <c r="G649" s="233" t="s">
        <v>509</v>
      </c>
      <c r="H649" s="234">
        <v>3.3700000000000001</v>
      </c>
      <c r="I649" s="235"/>
      <c r="J649" s="236">
        <f>ROUND(I649*H649,2)</f>
        <v>0</v>
      </c>
      <c r="K649" s="232" t="s">
        <v>183</v>
      </c>
      <c r="L649" s="45"/>
      <c r="M649" s="237" t="s">
        <v>1</v>
      </c>
      <c r="N649" s="238" t="s">
        <v>48</v>
      </c>
      <c r="O649" s="92"/>
      <c r="P649" s="239">
        <f>O649*H649</f>
        <v>0</v>
      </c>
      <c r="Q649" s="239">
        <v>0.01221</v>
      </c>
      <c r="R649" s="239">
        <f>Q649*H649</f>
        <v>0.041147700000000002</v>
      </c>
      <c r="S649" s="239">
        <v>0</v>
      </c>
      <c r="T649" s="240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1" t="s">
        <v>184</v>
      </c>
      <c r="AT649" s="241" t="s">
        <v>179</v>
      </c>
      <c r="AU649" s="241" t="s">
        <v>92</v>
      </c>
      <c r="AY649" s="18" t="s">
        <v>177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8" t="s">
        <v>90</v>
      </c>
      <c r="BK649" s="242">
        <f>ROUND(I649*H649,2)</f>
        <v>0</v>
      </c>
      <c r="BL649" s="18" t="s">
        <v>184</v>
      </c>
      <c r="BM649" s="241" t="s">
        <v>1233</v>
      </c>
    </row>
    <row r="650" s="2" customFormat="1" ht="21.75" customHeight="1">
      <c r="A650" s="39"/>
      <c r="B650" s="40"/>
      <c r="C650" s="291" t="s">
        <v>1234</v>
      </c>
      <c r="D650" s="291" t="s">
        <v>881</v>
      </c>
      <c r="E650" s="292" t="s">
        <v>1235</v>
      </c>
      <c r="F650" s="293" t="s">
        <v>1236</v>
      </c>
      <c r="G650" s="294" t="s">
        <v>509</v>
      </c>
      <c r="H650" s="295">
        <v>3.7069999999999999</v>
      </c>
      <c r="I650" s="296"/>
      <c r="J650" s="297">
        <f>ROUND(I650*H650,2)</f>
        <v>0</v>
      </c>
      <c r="K650" s="293" t="s">
        <v>183</v>
      </c>
      <c r="L650" s="298"/>
      <c r="M650" s="299" t="s">
        <v>1</v>
      </c>
      <c r="N650" s="300" t="s">
        <v>48</v>
      </c>
      <c r="O650" s="92"/>
      <c r="P650" s="239">
        <f>O650*H650</f>
        <v>0</v>
      </c>
      <c r="Q650" s="239">
        <v>1</v>
      </c>
      <c r="R650" s="239">
        <f>Q650*H650</f>
        <v>3.7069999999999999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236</v>
      </c>
      <c r="AT650" s="241" t="s">
        <v>881</v>
      </c>
      <c r="AU650" s="241" t="s">
        <v>92</v>
      </c>
      <c r="AY650" s="18" t="s">
        <v>177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90</v>
      </c>
      <c r="BK650" s="242">
        <f>ROUND(I650*H650,2)</f>
        <v>0</v>
      </c>
      <c r="BL650" s="18" t="s">
        <v>184</v>
      </c>
      <c r="BM650" s="241" t="s">
        <v>1237</v>
      </c>
    </row>
    <row r="651" s="13" customFormat="1">
      <c r="A651" s="13"/>
      <c r="B651" s="243"/>
      <c r="C651" s="244"/>
      <c r="D651" s="245" t="s">
        <v>186</v>
      </c>
      <c r="E651" s="246" t="s">
        <v>1</v>
      </c>
      <c r="F651" s="247" t="s">
        <v>1238</v>
      </c>
      <c r="G651" s="244"/>
      <c r="H651" s="246" t="s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3" t="s">
        <v>186</v>
      </c>
      <c r="AU651" s="253" t="s">
        <v>92</v>
      </c>
      <c r="AV651" s="13" t="s">
        <v>90</v>
      </c>
      <c r="AW651" s="13" t="s">
        <v>36</v>
      </c>
      <c r="AX651" s="13" t="s">
        <v>83</v>
      </c>
      <c r="AY651" s="253" t="s">
        <v>177</v>
      </c>
    </row>
    <row r="652" s="13" customFormat="1">
      <c r="A652" s="13"/>
      <c r="B652" s="243"/>
      <c r="C652" s="244"/>
      <c r="D652" s="245" t="s">
        <v>186</v>
      </c>
      <c r="E652" s="246" t="s">
        <v>1</v>
      </c>
      <c r="F652" s="247" t="s">
        <v>387</v>
      </c>
      <c r="G652" s="244"/>
      <c r="H652" s="246" t="s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3" t="s">
        <v>186</v>
      </c>
      <c r="AU652" s="253" t="s">
        <v>92</v>
      </c>
      <c r="AV652" s="13" t="s">
        <v>90</v>
      </c>
      <c r="AW652" s="13" t="s">
        <v>36</v>
      </c>
      <c r="AX652" s="13" t="s">
        <v>83</v>
      </c>
      <c r="AY652" s="253" t="s">
        <v>177</v>
      </c>
    </row>
    <row r="653" s="13" customFormat="1">
      <c r="A653" s="13"/>
      <c r="B653" s="243"/>
      <c r="C653" s="244"/>
      <c r="D653" s="245" t="s">
        <v>186</v>
      </c>
      <c r="E653" s="246" t="s">
        <v>1</v>
      </c>
      <c r="F653" s="247" t="s">
        <v>205</v>
      </c>
      <c r="G653" s="244"/>
      <c r="H653" s="246" t="s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186</v>
      </c>
      <c r="AU653" s="253" t="s">
        <v>92</v>
      </c>
      <c r="AV653" s="13" t="s">
        <v>90</v>
      </c>
      <c r="AW653" s="13" t="s">
        <v>36</v>
      </c>
      <c r="AX653" s="13" t="s">
        <v>83</v>
      </c>
      <c r="AY653" s="253" t="s">
        <v>177</v>
      </c>
    </row>
    <row r="654" s="14" customFormat="1">
      <c r="A654" s="14"/>
      <c r="B654" s="254"/>
      <c r="C654" s="255"/>
      <c r="D654" s="245" t="s">
        <v>186</v>
      </c>
      <c r="E654" s="256" t="s">
        <v>1</v>
      </c>
      <c r="F654" s="257" t="s">
        <v>1239</v>
      </c>
      <c r="G654" s="255"/>
      <c r="H654" s="258">
        <v>3.3700000000000001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186</v>
      </c>
      <c r="AU654" s="264" t="s">
        <v>92</v>
      </c>
      <c r="AV654" s="14" t="s">
        <v>92</v>
      </c>
      <c r="AW654" s="14" t="s">
        <v>36</v>
      </c>
      <c r="AX654" s="14" t="s">
        <v>83</v>
      </c>
      <c r="AY654" s="264" t="s">
        <v>177</v>
      </c>
    </row>
    <row r="655" s="15" customFormat="1">
      <c r="A655" s="15"/>
      <c r="B655" s="265"/>
      <c r="C655" s="266"/>
      <c r="D655" s="245" t="s">
        <v>186</v>
      </c>
      <c r="E655" s="267" t="s">
        <v>1</v>
      </c>
      <c r="F655" s="268" t="s">
        <v>190</v>
      </c>
      <c r="G655" s="266"/>
      <c r="H655" s="269">
        <v>3.3700000000000001</v>
      </c>
      <c r="I655" s="270"/>
      <c r="J655" s="266"/>
      <c r="K655" s="266"/>
      <c r="L655" s="271"/>
      <c r="M655" s="272"/>
      <c r="N655" s="273"/>
      <c r="O655" s="273"/>
      <c r="P655" s="273"/>
      <c r="Q655" s="273"/>
      <c r="R655" s="273"/>
      <c r="S655" s="273"/>
      <c r="T655" s="27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5" t="s">
        <v>186</v>
      </c>
      <c r="AU655" s="275" t="s">
        <v>92</v>
      </c>
      <c r="AV655" s="15" t="s">
        <v>184</v>
      </c>
      <c r="AW655" s="15" t="s">
        <v>36</v>
      </c>
      <c r="AX655" s="15" t="s">
        <v>90</v>
      </c>
      <c r="AY655" s="275" t="s">
        <v>177</v>
      </c>
    </row>
    <row r="656" s="14" customFormat="1">
      <c r="A656" s="14"/>
      <c r="B656" s="254"/>
      <c r="C656" s="255"/>
      <c r="D656" s="245" t="s">
        <v>186</v>
      </c>
      <c r="E656" s="255"/>
      <c r="F656" s="257" t="s">
        <v>1240</v>
      </c>
      <c r="G656" s="255"/>
      <c r="H656" s="258">
        <v>3.7069999999999999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186</v>
      </c>
      <c r="AU656" s="264" t="s">
        <v>92</v>
      </c>
      <c r="AV656" s="14" t="s">
        <v>92</v>
      </c>
      <c r="AW656" s="14" t="s">
        <v>4</v>
      </c>
      <c r="AX656" s="14" t="s">
        <v>90</v>
      </c>
      <c r="AY656" s="264" t="s">
        <v>177</v>
      </c>
    </row>
    <row r="657" s="2" customFormat="1" ht="37.8" customHeight="1">
      <c r="A657" s="39"/>
      <c r="B657" s="40"/>
      <c r="C657" s="230" t="s">
        <v>1241</v>
      </c>
      <c r="D657" s="230" t="s">
        <v>179</v>
      </c>
      <c r="E657" s="231" t="s">
        <v>1242</v>
      </c>
      <c r="F657" s="232" t="s">
        <v>1243</v>
      </c>
      <c r="G657" s="233" t="s">
        <v>182</v>
      </c>
      <c r="H657" s="234">
        <v>0.64800000000000002</v>
      </c>
      <c r="I657" s="235"/>
      <c r="J657" s="236">
        <f>ROUND(I657*H657,2)</f>
        <v>0</v>
      </c>
      <c r="K657" s="232" t="s">
        <v>183</v>
      </c>
      <c r="L657" s="45"/>
      <c r="M657" s="237" t="s">
        <v>1</v>
      </c>
      <c r="N657" s="238" t="s">
        <v>48</v>
      </c>
      <c r="O657" s="92"/>
      <c r="P657" s="239">
        <f>O657*H657</f>
        <v>0</v>
      </c>
      <c r="Q657" s="239">
        <v>2.39757</v>
      </c>
      <c r="R657" s="239">
        <f>Q657*H657</f>
        <v>1.5536253600000001</v>
      </c>
      <c r="S657" s="239">
        <v>0</v>
      </c>
      <c r="T657" s="240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1" t="s">
        <v>184</v>
      </c>
      <c r="AT657" s="241" t="s">
        <v>179</v>
      </c>
      <c r="AU657" s="241" t="s">
        <v>92</v>
      </c>
      <c r="AY657" s="18" t="s">
        <v>177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8" t="s">
        <v>90</v>
      </c>
      <c r="BK657" s="242">
        <f>ROUND(I657*H657,2)</f>
        <v>0</v>
      </c>
      <c r="BL657" s="18" t="s">
        <v>184</v>
      </c>
      <c r="BM657" s="241" t="s">
        <v>1244</v>
      </c>
    </row>
    <row r="658" s="13" customFormat="1">
      <c r="A658" s="13"/>
      <c r="B658" s="243"/>
      <c r="C658" s="244"/>
      <c r="D658" s="245" t="s">
        <v>186</v>
      </c>
      <c r="E658" s="246" t="s">
        <v>1</v>
      </c>
      <c r="F658" s="247" t="s">
        <v>1245</v>
      </c>
      <c r="G658" s="244"/>
      <c r="H658" s="246" t="s">
        <v>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186</v>
      </c>
      <c r="AU658" s="253" t="s">
        <v>92</v>
      </c>
      <c r="AV658" s="13" t="s">
        <v>90</v>
      </c>
      <c r="AW658" s="13" t="s">
        <v>36</v>
      </c>
      <c r="AX658" s="13" t="s">
        <v>83</v>
      </c>
      <c r="AY658" s="253" t="s">
        <v>177</v>
      </c>
    </row>
    <row r="659" s="13" customFormat="1">
      <c r="A659" s="13"/>
      <c r="B659" s="243"/>
      <c r="C659" s="244"/>
      <c r="D659" s="245" t="s">
        <v>186</v>
      </c>
      <c r="E659" s="246" t="s">
        <v>1</v>
      </c>
      <c r="F659" s="247" t="s">
        <v>205</v>
      </c>
      <c r="G659" s="244"/>
      <c r="H659" s="246" t="s">
        <v>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186</v>
      </c>
      <c r="AU659" s="253" t="s">
        <v>92</v>
      </c>
      <c r="AV659" s="13" t="s">
        <v>90</v>
      </c>
      <c r="AW659" s="13" t="s">
        <v>36</v>
      </c>
      <c r="AX659" s="13" t="s">
        <v>83</v>
      </c>
      <c r="AY659" s="253" t="s">
        <v>177</v>
      </c>
    </row>
    <row r="660" s="13" customFormat="1">
      <c r="A660" s="13"/>
      <c r="B660" s="243"/>
      <c r="C660" s="244"/>
      <c r="D660" s="245" t="s">
        <v>186</v>
      </c>
      <c r="E660" s="246" t="s">
        <v>1</v>
      </c>
      <c r="F660" s="247" t="s">
        <v>387</v>
      </c>
      <c r="G660" s="244"/>
      <c r="H660" s="246" t="s">
        <v>1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3" t="s">
        <v>186</v>
      </c>
      <c r="AU660" s="253" t="s">
        <v>92</v>
      </c>
      <c r="AV660" s="13" t="s">
        <v>90</v>
      </c>
      <c r="AW660" s="13" t="s">
        <v>36</v>
      </c>
      <c r="AX660" s="13" t="s">
        <v>83</v>
      </c>
      <c r="AY660" s="253" t="s">
        <v>177</v>
      </c>
    </row>
    <row r="661" s="14" customFormat="1">
      <c r="A661" s="14"/>
      <c r="B661" s="254"/>
      <c r="C661" s="255"/>
      <c r="D661" s="245" t="s">
        <v>186</v>
      </c>
      <c r="E661" s="256" t="s">
        <v>1</v>
      </c>
      <c r="F661" s="257" t="s">
        <v>1246</v>
      </c>
      <c r="G661" s="255"/>
      <c r="H661" s="258">
        <v>0.035999999999999997</v>
      </c>
      <c r="I661" s="259"/>
      <c r="J661" s="255"/>
      <c r="K661" s="255"/>
      <c r="L661" s="260"/>
      <c r="M661" s="261"/>
      <c r="N661" s="262"/>
      <c r="O661" s="262"/>
      <c r="P661" s="262"/>
      <c r="Q661" s="262"/>
      <c r="R661" s="262"/>
      <c r="S661" s="262"/>
      <c r="T661" s="26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4" t="s">
        <v>186</v>
      </c>
      <c r="AU661" s="264" t="s">
        <v>92</v>
      </c>
      <c r="AV661" s="14" t="s">
        <v>92</v>
      </c>
      <c r="AW661" s="14" t="s">
        <v>36</v>
      </c>
      <c r="AX661" s="14" t="s">
        <v>83</v>
      </c>
      <c r="AY661" s="264" t="s">
        <v>177</v>
      </c>
    </row>
    <row r="662" s="14" customFormat="1">
      <c r="A662" s="14"/>
      <c r="B662" s="254"/>
      <c r="C662" s="255"/>
      <c r="D662" s="245" t="s">
        <v>186</v>
      </c>
      <c r="E662" s="256" t="s">
        <v>1</v>
      </c>
      <c r="F662" s="257" t="s">
        <v>1246</v>
      </c>
      <c r="G662" s="255"/>
      <c r="H662" s="258">
        <v>0.035999999999999997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4" t="s">
        <v>186</v>
      </c>
      <c r="AU662" s="264" t="s">
        <v>92</v>
      </c>
      <c r="AV662" s="14" t="s">
        <v>92</v>
      </c>
      <c r="AW662" s="14" t="s">
        <v>36</v>
      </c>
      <c r="AX662" s="14" t="s">
        <v>83</v>
      </c>
      <c r="AY662" s="264" t="s">
        <v>177</v>
      </c>
    </row>
    <row r="663" s="14" customFormat="1">
      <c r="A663" s="14"/>
      <c r="B663" s="254"/>
      <c r="C663" s="255"/>
      <c r="D663" s="245" t="s">
        <v>186</v>
      </c>
      <c r="E663" s="256" t="s">
        <v>1</v>
      </c>
      <c r="F663" s="257" t="s">
        <v>1247</v>
      </c>
      <c r="G663" s="255"/>
      <c r="H663" s="258">
        <v>0.14399999999999999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186</v>
      </c>
      <c r="AU663" s="264" t="s">
        <v>92</v>
      </c>
      <c r="AV663" s="14" t="s">
        <v>92</v>
      </c>
      <c r="AW663" s="14" t="s">
        <v>36</v>
      </c>
      <c r="AX663" s="14" t="s">
        <v>83</v>
      </c>
      <c r="AY663" s="264" t="s">
        <v>177</v>
      </c>
    </row>
    <row r="664" s="13" customFormat="1">
      <c r="A664" s="13"/>
      <c r="B664" s="243"/>
      <c r="C664" s="244"/>
      <c r="D664" s="245" t="s">
        <v>186</v>
      </c>
      <c r="E664" s="246" t="s">
        <v>1</v>
      </c>
      <c r="F664" s="247" t="s">
        <v>388</v>
      </c>
      <c r="G664" s="244"/>
      <c r="H664" s="246" t="s">
        <v>1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186</v>
      </c>
      <c r="AU664" s="253" t="s">
        <v>92</v>
      </c>
      <c r="AV664" s="13" t="s">
        <v>90</v>
      </c>
      <c r="AW664" s="13" t="s">
        <v>36</v>
      </c>
      <c r="AX664" s="13" t="s">
        <v>83</v>
      </c>
      <c r="AY664" s="253" t="s">
        <v>177</v>
      </c>
    </row>
    <row r="665" s="14" customFormat="1">
      <c r="A665" s="14"/>
      <c r="B665" s="254"/>
      <c r="C665" s="255"/>
      <c r="D665" s="245" t="s">
        <v>186</v>
      </c>
      <c r="E665" s="256" t="s">
        <v>1</v>
      </c>
      <c r="F665" s="257" t="s">
        <v>1248</v>
      </c>
      <c r="G665" s="255"/>
      <c r="H665" s="258">
        <v>0.17999999999999999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186</v>
      </c>
      <c r="AU665" s="264" t="s">
        <v>92</v>
      </c>
      <c r="AV665" s="14" t="s">
        <v>92</v>
      </c>
      <c r="AW665" s="14" t="s">
        <v>36</v>
      </c>
      <c r="AX665" s="14" t="s">
        <v>83</v>
      </c>
      <c r="AY665" s="264" t="s">
        <v>177</v>
      </c>
    </row>
    <row r="666" s="14" customFormat="1">
      <c r="A666" s="14"/>
      <c r="B666" s="254"/>
      <c r="C666" s="255"/>
      <c r="D666" s="245" t="s">
        <v>186</v>
      </c>
      <c r="E666" s="256" t="s">
        <v>1</v>
      </c>
      <c r="F666" s="257" t="s">
        <v>1248</v>
      </c>
      <c r="G666" s="255"/>
      <c r="H666" s="258">
        <v>0.17999999999999999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4" t="s">
        <v>186</v>
      </c>
      <c r="AU666" s="264" t="s">
        <v>92</v>
      </c>
      <c r="AV666" s="14" t="s">
        <v>92</v>
      </c>
      <c r="AW666" s="14" t="s">
        <v>36</v>
      </c>
      <c r="AX666" s="14" t="s">
        <v>83</v>
      </c>
      <c r="AY666" s="264" t="s">
        <v>177</v>
      </c>
    </row>
    <row r="667" s="13" customFormat="1">
      <c r="A667" s="13"/>
      <c r="B667" s="243"/>
      <c r="C667" s="244"/>
      <c r="D667" s="245" t="s">
        <v>186</v>
      </c>
      <c r="E667" s="246" t="s">
        <v>1</v>
      </c>
      <c r="F667" s="247" t="s">
        <v>212</v>
      </c>
      <c r="G667" s="244"/>
      <c r="H667" s="246" t="s">
        <v>1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186</v>
      </c>
      <c r="AU667" s="253" t="s">
        <v>92</v>
      </c>
      <c r="AV667" s="13" t="s">
        <v>90</v>
      </c>
      <c r="AW667" s="13" t="s">
        <v>36</v>
      </c>
      <c r="AX667" s="13" t="s">
        <v>83</v>
      </c>
      <c r="AY667" s="253" t="s">
        <v>177</v>
      </c>
    </row>
    <row r="668" s="13" customFormat="1">
      <c r="A668" s="13"/>
      <c r="B668" s="243"/>
      <c r="C668" s="244"/>
      <c r="D668" s="245" t="s">
        <v>186</v>
      </c>
      <c r="E668" s="246" t="s">
        <v>1</v>
      </c>
      <c r="F668" s="247" t="s">
        <v>388</v>
      </c>
      <c r="G668" s="244"/>
      <c r="H668" s="246" t="s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186</v>
      </c>
      <c r="AU668" s="253" t="s">
        <v>92</v>
      </c>
      <c r="AV668" s="13" t="s">
        <v>90</v>
      </c>
      <c r="AW668" s="13" t="s">
        <v>36</v>
      </c>
      <c r="AX668" s="13" t="s">
        <v>83</v>
      </c>
      <c r="AY668" s="253" t="s">
        <v>177</v>
      </c>
    </row>
    <row r="669" s="13" customFormat="1">
      <c r="A669" s="13"/>
      <c r="B669" s="243"/>
      <c r="C669" s="244"/>
      <c r="D669" s="245" t="s">
        <v>186</v>
      </c>
      <c r="E669" s="246" t="s">
        <v>1</v>
      </c>
      <c r="F669" s="247" t="s">
        <v>1249</v>
      </c>
      <c r="G669" s="244"/>
      <c r="H669" s="246" t="s">
        <v>1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186</v>
      </c>
      <c r="AU669" s="253" t="s">
        <v>92</v>
      </c>
      <c r="AV669" s="13" t="s">
        <v>90</v>
      </c>
      <c r="AW669" s="13" t="s">
        <v>36</v>
      </c>
      <c r="AX669" s="13" t="s">
        <v>83</v>
      </c>
      <c r="AY669" s="253" t="s">
        <v>177</v>
      </c>
    </row>
    <row r="670" s="13" customFormat="1">
      <c r="A670" s="13"/>
      <c r="B670" s="243"/>
      <c r="C670" s="244"/>
      <c r="D670" s="245" t="s">
        <v>186</v>
      </c>
      <c r="E670" s="246" t="s">
        <v>1</v>
      </c>
      <c r="F670" s="247" t="s">
        <v>1250</v>
      </c>
      <c r="G670" s="244"/>
      <c r="H670" s="246" t="s">
        <v>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186</v>
      </c>
      <c r="AU670" s="253" t="s">
        <v>92</v>
      </c>
      <c r="AV670" s="13" t="s">
        <v>90</v>
      </c>
      <c r="AW670" s="13" t="s">
        <v>36</v>
      </c>
      <c r="AX670" s="13" t="s">
        <v>83</v>
      </c>
      <c r="AY670" s="253" t="s">
        <v>177</v>
      </c>
    </row>
    <row r="671" s="13" customFormat="1">
      <c r="A671" s="13"/>
      <c r="B671" s="243"/>
      <c r="C671" s="244"/>
      <c r="D671" s="245" t="s">
        <v>186</v>
      </c>
      <c r="E671" s="246" t="s">
        <v>1</v>
      </c>
      <c r="F671" s="247" t="s">
        <v>387</v>
      </c>
      <c r="G671" s="244"/>
      <c r="H671" s="246" t="s">
        <v>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186</v>
      </c>
      <c r="AU671" s="253" t="s">
        <v>92</v>
      </c>
      <c r="AV671" s="13" t="s">
        <v>90</v>
      </c>
      <c r="AW671" s="13" t="s">
        <v>36</v>
      </c>
      <c r="AX671" s="13" t="s">
        <v>83</v>
      </c>
      <c r="AY671" s="253" t="s">
        <v>177</v>
      </c>
    </row>
    <row r="672" s="14" customFormat="1">
      <c r="A672" s="14"/>
      <c r="B672" s="254"/>
      <c r="C672" s="255"/>
      <c r="D672" s="245" t="s">
        <v>186</v>
      </c>
      <c r="E672" s="256" t="s">
        <v>1</v>
      </c>
      <c r="F672" s="257" t="s">
        <v>1251</v>
      </c>
      <c r="G672" s="255"/>
      <c r="H672" s="258">
        <v>0.071999999999999995</v>
      </c>
      <c r="I672" s="259"/>
      <c r="J672" s="255"/>
      <c r="K672" s="255"/>
      <c r="L672" s="260"/>
      <c r="M672" s="261"/>
      <c r="N672" s="262"/>
      <c r="O672" s="262"/>
      <c r="P672" s="262"/>
      <c r="Q672" s="262"/>
      <c r="R672" s="262"/>
      <c r="S672" s="262"/>
      <c r="T672" s="26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4" t="s">
        <v>186</v>
      </c>
      <c r="AU672" s="264" t="s">
        <v>92</v>
      </c>
      <c r="AV672" s="14" t="s">
        <v>92</v>
      </c>
      <c r="AW672" s="14" t="s">
        <v>36</v>
      </c>
      <c r="AX672" s="14" t="s">
        <v>83</v>
      </c>
      <c r="AY672" s="264" t="s">
        <v>177</v>
      </c>
    </row>
    <row r="673" s="15" customFormat="1">
      <c r="A673" s="15"/>
      <c r="B673" s="265"/>
      <c r="C673" s="266"/>
      <c r="D673" s="245" t="s">
        <v>186</v>
      </c>
      <c r="E673" s="267" t="s">
        <v>1</v>
      </c>
      <c r="F673" s="268" t="s">
        <v>190</v>
      </c>
      <c r="G673" s="266"/>
      <c r="H673" s="269">
        <v>0.64800000000000002</v>
      </c>
      <c r="I673" s="270"/>
      <c r="J673" s="266"/>
      <c r="K673" s="266"/>
      <c r="L673" s="271"/>
      <c r="M673" s="272"/>
      <c r="N673" s="273"/>
      <c r="O673" s="273"/>
      <c r="P673" s="273"/>
      <c r="Q673" s="273"/>
      <c r="R673" s="273"/>
      <c r="S673" s="273"/>
      <c r="T673" s="274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5" t="s">
        <v>186</v>
      </c>
      <c r="AU673" s="275" t="s">
        <v>92</v>
      </c>
      <c r="AV673" s="15" t="s">
        <v>184</v>
      </c>
      <c r="AW673" s="15" t="s">
        <v>36</v>
      </c>
      <c r="AX673" s="15" t="s">
        <v>90</v>
      </c>
      <c r="AY673" s="275" t="s">
        <v>177</v>
      </c>
    </row>
    <row r="674" s="2" customFormat="1" ht="37.8" customHeight="1">
      <c r="A674" s="39"/>
      <c r="B674" s="40"/>
      <c r="C674" s="230" t="s">
        <v>1252</v>
      </c>
      <c r="D674" s="230" t="s">
        <v>179</v>
      </c>
      <c r="E674" s="231" t="s">
        <v>1253</v>
      </c>
      <c r="F674" s="232" t="s">
        <v>1254</v>
      </c>
      <c r="G674" s="233" t="s">
        <v>182</v>
      </c>
      <c r="H674" s="234">
        <v>1</v>
      </c>
      <c r="I674" s="235"/>
      <c r="J674" s="236">
        <f>ROUND(I674*H674,2)</f>
        <v>0</v>
      </c>
      <c r="K674" s="232" t="s">
        <v>183</v>
      </c>
      <c r="L674" s="45"/>
      <c r="M674" s="237" t="s">
        <v>1</v>
      </c>
      <c r="N674" s="238" t="s">
        <v>48</v>
      </c>
      <c r="O674" s="92"/>
      <c r="P674" s="239">
        <f>O674*H674</f>
        <v>0</v>
      </c>
      <c r="Q674" s="239">
        <v>2.5019499999999999</v>
      </c>
      <c r="R674" s="239">
        <f>Q674*H674</f>
        <v>2.5019499999999999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184</v>
      </c>
      <c r="AT674" s="241" t="s">
        <v>179</v>
      </c>
      <c r="AU674" s="241" t="s">
        <v>92</v>
      </c>
      <c r="AY674" s="18" t="s">
        <v>177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90</v>
      </c>
      <c r="BK674" s="242">
        <f>ROUND(I674*H674,2)</f>
        <v>0</v>
      </c>
      <c r="BL674" s="18" t="s">
        <v>184</v>
      </c>
      <c r="BM674" s="241" t="s">
        <v>1255</v>
      </c>
    </row>
    <row r="675" s="13" customFormat="1">
      <c r="A675" s="13"/>
      <c r="B675" s="243"/>
      <c r="C675" s="244"/>
      <c r="D675" s="245" t="s">
        <v>186</v>
      </c>
      <c r="E675" s="246" t="s">
        <v>1</v>
      </c>
      <c r="F675" s="247" t="s">
        <v>1256</v>
      </c>
      <c r="G675" s="244"/>
      <c r="H675" s="246" t="s">
        <v>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186</v>
      </c>
      <c r="AU675" s="253" t="s">
        <v>92</v>
      </c>
      <c r="AV675" s="13" t="s">
        <v>90</v>
      </c>
      <c r="AW675" s="13" t="s">
        <v>36</v>
      </c>
      <c r="AX675" s="13" t="s">
        <v>83</v>
      </c>
      <c r="AY675" s="253" t="s">
        <v>177</v>
      </c>
    </row>
    <row r="676" s="13" customFormat="1">
      <c r="A676" s="13"/>
      <c r="B676" s="243"/>
      <c r="C676" s="244"/>
      <c r="D676" s="245" t="s">
        <v>186</v>
      </c>
      <c r="E676" s="246" t="s">
        <v>1</v>
      </c>
      <c r="F676" s="247" t="s">
        <v>1257</v>
      </c>
      <c r="G676" s="244"/>
      <c r="H676" s="246" t="s">
        <v>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3" t="s">
        <v>186</v>
      </c>
      <c r="AU676" s="253" t="s">
        <v>92</v>
      </c>
      <c r="AV676" s="13" t="s">
        <v>90</v>
      </c>
      <c r="AW676" s="13" t="s">
        <v>36</v>
      </c>
      <c r="AX676" s="13" t="s">
        <v>83</v>
      </c>
      <c r="AY676" s="253" t="s">
        <v>177</v>
      </c>
    </row>
    <row r="677" s="14" customFormat="1">
      <c r="A677" s="14"/>
      <c r="B677" s="254"/>
      <c r="C677" s="255"/>
      <c r="D677" s="245" t="s">
        <v>186</v>
      </c>
      <c r="E677" s="256" t="s">
        <v>1</v>
      </c>
      <c r="F677" s="257" t="s">
        <v>1258</v>
      </c>
      <c r="G677" s="255"/>
      <c r="H677" s="258">
        <v>1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186</v>
      </c>
      <c r="AU677" s="264" t="s">
        <v>92</v>
      </c>
      <c r="AV677" s="14" t="s">
        <v>92</v>
      </c>
      <c r="AW677" s="14" t="s">
        <v>36</v>
      </c>
      <c r="AX677" s="14" t="s">
        <v>83</v>
      </c>
      <c r="AY677" s="264" t="s">
        <v>177</v>
      </c>
    </row>
    <row r="678" s="15" customFormat="1">
      <c r="A678" s="15"/>
      <c r="B678" s="265"/>
      <c r="C678" s="266"/>
      <c r="D678" s="245" t="s">
        <v>186</v>
      </c>
      <c r="E678" s="267" t="s">
        <v>1</v>
      </c>
      <c r="F678" s="268" t="s">
        <v>190</v>
      </c>
      <c r="G678" s="266"/>
      <c r="H678" s="269">
        <v>1</v>
      </c>
      <c r="I678" s="270"/>
      <c r="J678" s="266"/>
      <c r="K678" s="266"/>
      <c r="L678" s="271"/>
      <c r="M678" s="272"/>
      <c r="N678" s="273"/>
      <c r="O678" s="273"/>
      <c r="P678" s="273"/>
      <c r="Q678" s="273"/>
      <c r="R678" s="273"/>
      <c r="S678" s="273"/>
      <c r="T678" s="27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5" t="s">
        <v>186</v>
      </c>
      <c r="AU678" s="275" t="s">
        <v>92</v>
      </c>
      <c r="AV678" s="15" t="s">
        <v>184</v>
      </c>
      <c r="AW678" s="15" t="s">
        <v>36</v>
      </c>
      <c r="AX678" s="15" t="s">
        <v>90</v>
      </c>
      <c r="AY678" s="275" t="s">
        <v>177</v>
      </c>
    </row>
    <row r="679" s="2" customFormat="1" ht="37.8" customHeight="1">
      <c r="A679" s="39"/>
      <c r="B679" s="40"/>
      <c r="C679" s="230" t="s">
        <v>1259</v>
      </c>
      <c r="D679" s="230" t="s">
        <v>179</v>
      </c>
      <c r="E679" s="231" t="s">
        <v>1260</v>
      </c>
      <c r="F679" s="232" t="s">
        <v>1261</v>
      </c>
      <c r="G679" s="233" t="s">
        <v>200</v>
      </c>
      <c r="H679" s="234">
        <v>6.2999999999999998</v>
      </c>
      <c r="I679" s="235"/>
      <c r="J679" s="236">
        <f>ROUND(I679*H679,2)</f>
        <v>0</v>
      </c>
      <c r="K679" s="232" t="s">
        <v>183</v>
      </c>
      <c r="L679" s="45"/>
      <c r="M679" s="237" t="s">
        <v>1</v>
      </c>
      <c r="N679" s="238" t="s">
        <v>48</v>
      </c>
      <c r="O679" s="92"/>
      <c r="P679" s="239">
        <f>O679*H679</f>
        <v>0</v>
      </c>
      <c r="Q679" s="239">
        <v>0.014120000000000001</v>
      </c>
      <c r="R679" s="239">
        <f>Q679*H679</f>
        <v>0.088956000000000007</v>
      </c>
      <c r="S679" s="239">
        <v>0</v>
      </c>
      <c r="T679" s="24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1" t="s">
        <v>184</v>
      </c>
      <c r="AT679" s="241" t="s">
        <v>179</v>
      </c>
      <c r="AU679" s="241" t="s">
        <v>92</v>
      </c>
      <c r="AY679" s="18" t="s">
        <v>177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8" t="s">
        <v>90</v>
      </c>
      <c r="BK679" s="242">
        <f>ROUND(I679*H679,2)</f>
        <v>0</v>
      </c>
      <c r="BL679" s="18" t="s">
        <v>184</v>
      </c>
      <c r="BM679" s="241" t="s">
        <v>1262</v>
      </c>
    </row>
    <row r="680" s="13" customFormat="1">
      <c r="A680" s="13"/>
      <c r="B680" s="243"/>
      <c r="C680" s="244"/>
      <c r="D680" s="245" t="s">
        <v>186</v>
      </c>
      <c r="E680" s="246" t="s">
        <v>1</v>
      </c>
      <c r="F680" s="247" t="s">
        <v>1263</v>
      </c>
      <c r="G680" s="244"/>
      <c r="H680" s="246" t="s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186</v>
      </c>
      <c r="AU680" s="253" t="s">
        <v>92</v>
      </c>
      <c r="AV680" s="13" t="s">
        <v>90</v>
      </c>
      <c r="AW680" s="13" t="s">
        <v>36</v>
      </c>
      <c r="AX680" s="13" t="s">
        <v>83</v>
      </c>
      <c r="AY680" s="253" t="s">
        <v>177</v>
      </c>
    </row>
    <row r="681" s="13" customFormat="1">
      <c r="A681" s="13"/>
      <c r="B681" s="243"/>
      <c r="C681" s="244"/>
      <c r="D681" s="245" t="s">
        <v>186</v>
      </c>
      <c r="E681" s="246" t="s">
        <v>1</v>
      </c>
      <c r="F681" s="247" t="s">
        <v>1257</v>
      </c>
      <c r="G681" s="244"/>
      <c r="H681" s="246" t="s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186</v>
      </c>
      <c r="AU681" s="253" t="s">
        <v>92</v>
      </c>
      <c r="AV681" s="13" t="s">
        <v>90</v>
      </c>
      <c r="AW681" s="13" t="s">
        <v>36</v>
      </c>
      <c r="AX681" s="13" t="s">
        <v>83</v>
      </c>
      <c r="AY681" s="253" t="s">
        <v>177</v>
      </c>
    </row>
    <row r="682" s="14" customFormat="1">
      <c r="A682" s="14"/>
      <c r="B682" s="254"/>
      <c r="C682" s="255"/>
      <c r="D682" s="245" t="s">
        <v>186</v>
      </c>
      <c r="E682" s="256" t="s">
        <v>1</v>
      </c>
      <c r="F682" s="257" t="s">
        <v>1264</v>
      </c>
      <c r="G682" s="255"/>
      <c r="H682" s="258">
        <v>6.2999999999999998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186</v>
      </c>
      <c r="AU682" s="264" t="s">
        <v>92</v>
      </c>
      <c r="AV682" s="14" t="s">
        <v>92</v>
      </c>
      <c r="AW682" s="14" t="s">
        <v>36</v>
      </c>
      <c r="AX682" s="14" t="s">
        <v>83</v>
      </c>
      <c r="AY682" s="264" t="s">
        <v>177</v>
      </c>
    </row>
    <row r="683" s="15" customFormat="1">
      <c r="A683" s="15"/>
      <c r="B683" s="265"/>
      <c r="C683" s="266"/>
      <c r="D683" s="245" t="s">
        <v>186</v>
      </c>
      <c r="E683" s="267" t="s">
        <v>1</v>
      </c>
      <c r="F683" s="268" t="s">
        <v>190</v>
      </c>
      <c r="G683" s="266"/>
      <c r="H683" s="269">
        <v>6.2999999999999998</v>
      </c>
      <c r="I683" s="270"/>
      <c r="J683" s="266"/>
      <c r="K683" s="266"/>
      <c r="L683" s="271"/>
      <c r="M683" s="272"/>
      <c r="N683" s="273"/>
      <c r="O683" s="273"/>
      <c r="P683" s="273"/>
      <c r="Q683" s="273"/>
      <c r="R683" s="273"/>
      <c r="S683" s="273"/>
      <c r="T683" s="274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5" t="s">
        <v>186</v>
      </c>
      <c r="AU683" s="275" t="s">
        <v>92</v>
      </c>
      <c r="AV683" s="15" t="s">
        <v>184</v>
      </c>
      <c r="AW683" s="15" t="s">
        <v>36</v>
      </c>
      <c r="AX683" s="15" t="s">
        <v>90</v>
      </c>
      <c r="AY683" s="275" t="s">
        <v>177</v>
      </c>
    </row>
    <row r="684" s="2" customFormat="1" ht="37.8" customHeight="1">
      <c r="A684" s="39"/>
      <c r="B684" s="40"/>
      <c r="C684" s="230" t="s">
        <v>1265</v>
      </c>
      <c r="D684" s="230" t="s">
        <v>179</v>
      </c>
      <c r="E684" s="231" t="s">
        <v>1266</v>
      </c>
      <c r="F684" s="232" t="s">
        <v>1267</v>
      </c>
      <c r="G684" s="233" t="s">
        <v>200</v>
      </c>
      <c r="H684" s="234">
        <v>6.2999999999999998</v>
      </c>
      <c r="I684" s="235"/>
      <c r="J684" s="236">
        <f>ROUND(I684*H684,2)</f>
        <v>0</v>
      </c>
      <c r="K684" s="232" t="s">
        <v>183</v>
      </c>
      <c r="L684" s="45"/>
      <c r="M684" s="237" t="s">
        <v>1</v>
      </c>
      <c r="N684" s="238" t="s">
        <v>48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184</v>
      </c>
      <c r="AT684" s="241" t="s">
        <v>179</v>
      </c>
      <c r="AU684" s="241" t="s">
        <v>92</v>
      </c>
      <c r="AY684" s="18" t="s">
        <v>177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90</v>
      </c>
      <c r="BK684" s="242">
        <f>ROUND(I684*H684,2)</f>
        <v>0</v>
      </c>
      <c r="BL684" s="18" t="s">
        <v>184</v>
      </c>
      <c r="BM684" s="241" t="s">
        <v>1268</v>
      </c>
    </row>
    <row r="685" s="2" customFormat="1" ht="33" customHeight="1">
      <c r="A685" s="39"/>
      <c r="B685" s="40"/>
      <c r="C685" s="230" t="s">
        <v>1269</v>
      </c>
      <c r="D685" s="230" t="s">
        <v>179</v>
      </c>
      <c r="E685" s="231" t="s">
        <v>1270</v>
      </c>
      <c r="F685" s="232" t="s">
        <v>1271</v>
      </c>
      <c r="G685" s="233" t="s">
        <v>200</v>
      </c>
      <c r="H685" s="234">
        <v>8.5500000000000007</v>
      </c>
      <c r="I685" s="235"/>
      <c r="J685" s="236">
        <f>ROUND(I685*H685,2)</f>
        <v>0</v>
      </c>
      <c r="K685" s="232" t="s">
        <v>183</v>
      </c>
      <c r="L685" s="45"/>
      <c r="M685" s="237" t="s">
        <v>1</v>
      </c>
      <c r="N685" s="238" t="s">
        <v>48</v>
      </c>
      <c r="O685" s="92"/>
      <c r="P685" s="239">
        <f>O685*H685</f>
        <v>0</v>
      </c>
      <c r="Q685" s="239">
        <v>0.0091599999999999997</v>
      </c>
      <c r="R685" s="239">
        <f>Q685*H685</f>
        <v>0.078317999999999999</v>
      </c>
      <c r="S685" s="239">
        <v>0</v>
      </c>
      <c r="T685" s="240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1" t="s">
        <v>184</v>
      </c>
      <c r="AT685" s="241" t="s">
        <v>179</v>
      </c>
      <c r="AU685" s="241" t="s">
        <v>92</v>
      </c>
      <c r="AY685" s="18" t="s">
        <v>177</v>
      </c>
      <c r="BE685" s="242">
        <f>IF(N685="základní",J685,0)</f>
        <v>0</v>
      </c>
      <c r="BF685" s="242">
        <f>IF(N685="snížená",J685,0)</f>
        <v>0</v>
      </c>
      <c r="BG685" s="242">
        <f>IF(N685="zákl. přenesená",J685,0)</f>
        <v>0</v>
      </c>
      <c r="BH685" s="242">
        <f>IF(N685="sníž. přenesená",J685,0)</f>
        <v>0</v>
      </c>
      <c r="BI685" s="242">
        <f>IF(N685="nulová",J685,0)</f>
        <v>0</v>
      </c>
      <c r="BJ685" s="18" t="s">
        <v>90</v>
      </c>
      <c r="BK685" s="242">
        <f>ROUND(I685*H685,2)</f>
        <v>0</v>
      </c>
      <c r="BL685" s="18" t="s">
        <v>184</v>
      </c>
      <c r="BM685" s="241" t="s">
        <v>1272</v>
      </c>
    </row>
    <row r="686" s="13" customFormat="1">
      <c r="A686" s="13"/>
      <c r="B686" s="243"/>
      <c r="C686" s="244"/>
      <c r="D686" s="245" t="s">
        <v>186</v>
      </c>
      <c r="E686" s="246" t="s">
        <v>1</v>
      </c>
      <c r="F686" s="247" t="s">
        <v>1263</v>
      </c>
      <c r="G686" s="244"/>
      <c r="H686" s="246" t="s">
        <v>1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186</v>
      </c>
      <c r="AU686" s="253" t="s">
        <v>92</v>
      </c>
      <c r="AV686" s="13" t="s">
        <v>90</v>
      </c>
      <c r="AW686" s="13" t="s">
        <v>36</v>
      </c>
      <c r="AX686" s="13" t="s">
        <v>83</v>
      </c>
      <c r="AY686" s="253" t="s">
        <v>177</v>
      </c>
    </row>
    <row r="687" s="13" customFormat="1">
      <c r="A687" s="13"/>
      <c r="B687" s="243"/>
      <c r="C687" s="244"/>
      <c r="D687" s="245" t="s">
        <v>186</v>
      </c>
      <c r="E687" s="246" t="s">
        <v>1</v>
      </c>
      <c r="F687" s="247" t="s">
        <v>1257</v>
      </c>
      <c r="G687" s="244"/>
      <c r="H687" s="246" t="s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186</v>
      </c>
      <c r="AU687" s="253" t="s">
        <v>92</v>
      </c>
      <c r="AV687" s="13" t="s">
        <v>90</v>
      </c>
      <c r="AW687" s="13" t="s">
        <v>36</v>
      </c>
      <c r="AX687" s="13" t="s">
        <v>83</v>
      </c>
      <c r="AY687" s="253" t="s">
        <v>177</v>
      </c>
    </row>
    <row r="688" s="14" customFormat="1">
      <c r="A688" s="14"/>
      <c r="B688" s="254"/>
      <c r="C688" s="255"/>
      <c r="D688" s="245" t="s">
        <v>186</v>
      </c>
      <c r="E688" s="256" t="s">
        <v>1</v>
      </c>
      <c r="F688" s="257" t="s">
        <v>1273</v>
      </c>
      <c r="G688" s="255"/>
      <c r="H688" s="258">
        <v>8.5500000000000007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186</v>
      </c>
      <c r="AU688" s="264" t="s">
        <v>92</v>
      </c>
      <c r="AV688" s="14" t="s">
        <v>92</v>
      </c>
      <c r="AW688" s="14" t="s">
        <v>36</v>
      </c>
      <c r="AX688" s="14" t="s">
        <v>83</v>
      </c>
      <c r="AY688" s="264" t="s">
        <v>177</v>
      </c>
    </row>
    <row r="689" s="15" customFormat="1">
      <c r="A689" s="15"/>
      <c r="B689" s="265"/>
      <c r="C689" s="266"/>
      <c r="D689" s="245" t="s">
        <v>186</v>
      </c>
      <c r="E689" s="267" t="s">
        <v>1</v>
      </c>
      <c r="F689" s="268" t="s">
        <v>190</v>
      </c>
      <c r="G689" s="266"/>
      <c r="H689" s="269">
        <v>8.5500000000000007</v>
      </c>
      <c r="I689" s="270"/>
      <c r="J689" s="266"/>
      <c r="K689" s="266"/>
      <c r="L689" s="271"/>
      <c r="M689" s="272"/>
      <c r="N689" s="273"/>
      <c r="O689" s="273"/>
      <c r="P689" s="273"/>
      <c r="Q689" s="273"/>
      <c r="R689" s="273"/>
      <c r="S689" s="273"/>
      <c r="T689" s="274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5" t="s">
        <v>186</v>
      </c>
      <c r="AU689" s="275" t="s">
        <v>92</v>
      </c>
      <c r="AV689" s="15" t="s">
        <v>184</v>
      </c>
      <c r="AW689" s="15" t="s">
        <v>36</v>
      </c>
      <c r="AX689" s="15" t="s">
        <v>90</v>
      </c>
      <c r="AY689" s="275" t="s">
        <v>177</v>
      </c>
    </row>
    <row r="690" s="2" customFormat="1" ht="33" customHeight="1">
      <c r="A690" s="39"/>
      <c r="B690" s="40"/>
      <c r="C690" s="230" t="s">
        <v>1274</v>
      </c>
      <c r="D690" s="230" t="s">
        <v>179</v>
      </c>
      <c r="E690" s="231" t="s">
        <v>1275</v>
      </c>
      <c r="F690" s="232" t="s">
        <v>1276</v>
      </c>
      <c r="G690" s="233" t="s">
        <v>200</v>
      </c>
      <c r="H690" s="234">
        <v>8.5500000000000007</v>
      </c>
      <c r="I690" s="235"/>
      <c r="J690" s="236">
        <f>ROUND(I690*H690,2)</f>
        <v>0</v>
      </c>
      <c r="K690" s="232" t="s">
        <v>183</v>
      </c>
      <c r="L690" s="45"/>
      <c r="M690" s="237" t="s">
        <v>1</v>
      </c>
      <c r="N690" s="238" t="s">
        <v>48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184</v>
      </c>
      <c r="AT690" s="241" t="s">
        <v>179</v>
      </c>
      <c r="AU690" s="241" t="s">
        <v>92</v>
      </c>
      <c r="AY690" s="18" t="s">
        <v>177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90</v>
      </c>
      <c r="BK690" s="242">
        <f>ROUND(I690*H690,2)</f>
        <v>0</v>
      </c>
      <c r="BL690" s="18" t="s">
        <v>184</v>
      </c>
      <c r="BM690" s="241" t="s">
        <v>1277</v>
      </c>
    </row>
    <row r="691" s="2" customFormat="1" ht="37.8" customHeight="1">
      <c r="A691" s="39"/>
      <c r="B691" s="40"/>
      <c r="C691" s="230" t="s">
        <v>1278</v>
      </c>
      <c r="D691" s="230" t="s">
        <v>179</v>
      </c>
      <c r="E691" s="231" t="s">
        <v>1279</v>
      </c>
      <c r="F691" s="232" t="s">
        <v>1280</v>
      </c>
      <c r="G691" s="233" t="s">
        <v>509</v>
      </c>
      <c r="H691" s="234">
        <v>0.034000000000000002</v>
      </c>
      <c r="I691" s="235"/>
      <c r="J691" s="236">
        <f>ROUND(I691*H691,2)</f>
        <v>0</v>
      </c>
      <c r="K691" s="232" t="s">
        <v>183</v>
      </c>
      <c r="L691" s="45"/>
      <c r="M691" s="237" t="s">
        <v>1</v>
      </c>
      <c r="N691" s="238" t="s">
        <v>48</v>
      </c>
      <c r="O691" s="92"/>
      <c r="P691" s="239">
        <f>O691*H691</f>
        <v>0</v>
      </c>
      <c r="Q691" s="239">
        <v>1.06277</v>
      </c>
      <c r="R691" s="239">
        <f>Q691*H691</f>
        <v>0.036134180000000002</v>
      </c>
      <c r="S691" s="239">
        <v>0</v>
      </c>
      <c r="T691" s="24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184</v>
      </c>
      <c r="AT691" s="241" t="s">
        <v>179</v>
      </c>
      <c r="AU691" s="241" t="s">
        <v>92</v>
      </c>
      <c r="AY691" s="18" t="s">
        <v>177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90</v>
      </c>
      <c r="BK691" s="242">
        <f>ROUND(I691*H691,2)</f>
        <v>0</v>
      </c>
      <c r="BL691" s="18" t="s">
        <v>184</v>
      </c>
      <c r="BM691" s="241" t="s">
        <v>1281</v>
      </c>
    </row>
    <row r="692" s="13" customFormat="1">
      <c r="A692" s="13"/>
      <c r="B692" s="243"/>
      <c r="C692" s="244"/>
      <c r="D692" s="245" t="s">
        <v>186</v>
      </c>
      <c r="E692" s="246" t="s">
        <v>1</v>
      </c>
      <c r="F692" s="247" t="s">
        <v>1282</v>
      </c>
      <c r="G692" s="244"/>
      <c r="H692" s="246" t="s">
        <v>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3" t="s">
        <v>186</v>
      </c>
      <c r="AU692" s="253" t="s">
        <v>92</v>
      </c>
      <c r="AV692" s="13" t="s">
        <v>90</v>
      </c>
      <c r="AW692" s="13" t="s">
        <v>36</v>
      </c>
      <c r="AX692" s="13" t="s">
        <v>83</v>
      </c>
      <c r="AY692" s="253" t="s">
        <v>177</v>
      </c>
    </row>
    <row r="693" s="13" customFormat="1">
      <c r="A693" s="13"/>
      <c r="B693" s="243"/>
      <c r="C693" s="244"/>
      <c r="D693" s="245" t="s">
        <v>186</v>
      </c>
      <c r="E693" s="246" t="s">
        <v>1</v>
      </c>
      <c r="F693" s="247" t="s">
        <v>1257</v>
      </c>
      <c r="G693" s="244"/>
      <c r="H693" s="246" t="s">
        <v>1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186</v>
      </c>
      <c r="AU693" s="253" t="s">
        <v>92</v>
      </c>
      <c r="AV693" s="13" t="s">
        <v>90</v>
      </c>
      <c r="AW693" s="13" t="s">
        <v>36</v>
      </c>
      <c r="AX693" s="13" t="s">
        <v>83</v>
      </c>
      <c r="AY693" s="253" t="s">
        <v>177</v>
      </c>
    </row>
    <row r="694" s="14" customFormat="1">
      <c r="A694" s="14"/>
      <c r="B694" s="254"/>
      <c r="C694" s="255"/>
      <c r="D694" s="245" t="s">
        <v>186</v>
      </c>
      <c r="E694" s="256" t="s">
        <v>1</v>
      </c>
      <c r="F694" s="257" t="s">
        <v>1283</v>
      </c>
      <c r="G694" s="255"/>
      <c r="H694" s="258">
        <v>0.034000000000000002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4" t="s">
        <v>186</v>
      </c>
      <c r="AU694" s="264" t="s">
        <v>92</v>
      </c>
      <c r="AV694" s="14" t="s">
        <v>92</v>
      </c>
      <c r="AW694" s="14" t="s">
        <v>36</v>
      </c>
      <c r="AX694" s="14" t="s">
        <v>83</v>
      </c>
      <c r="AY694" s="264" t="s">
        <v>177</v>
      </c>
    </row>
    <row r="695" s="15" customFormat="1">
      <c r="A695" s="15"/>
      <c r="B695" s="265"/>
      <c r="C695" s="266"/>
      <c r="D695" s="245" t="s">
        <v>186</v>
      </c>
      <c r="E695" s="267" t="s">
        <v>1</v>
      </c>
      <c r="F695" s="268" t="s">
        <v>190</v>
      </c>
      <c r="G695" s="266"/>
      <c r="H695" s="269">
        <v>0.034000000000000002</v>
      </c>
      <c r="I695" s="270"/>
      <c r="J695" s="266"/>
      <c r="K695" s="266"/>
      <c r="L695" s="271"/>
      <c r="M695" s="272"/>
      <c r="N695" s="273"/>
      <c r="O695" s="273"/>
      <c r="P695" s="273"/>
      <c r="Q695" s="273"/>
      <c r="R695" s="273"/>
      <c r="S695" s="273"/>
      <c r="T695" s="274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5" t="s">
        <v>186</v>
      </c>
      <c r="AU695" s="275" t="s">
        <v>92</v>
      </c>
      <c r="AV695" s="15" t="s">
        <v>184</v>
      </c>
      <c r="AW695" s="15" t="s">
        <v>36</v>
      </c>
      <c r="AX695" s="15" t="s">
        <v>90</v>
      </c>
      <c r="AY695" s="275" t="s">
        <v>177</v>
      </c>
    </row>
    <row r="696" s="12" customFormat="1" ht="22.8" customHeight="1">
      <c r="A696" s="12"/>
      <c r="B696" s="214"/>
      <c r="C696" s="215"/>
      <c r="D696" s="216" t="s">
        <v>82</v>
      </c>
      <c r="E696" s="228" t="s">
        <v>214</v>
      </c>
      <c r="F696" s="228" t="s">
        <v>1284</v>
      </c>
      <c r="G696" s="215"/>
      <c r="H696" s="215"/>
      <c r="I696" s="218"/>
      <c r="J696" s="229">
        <f>BK696</f>
        <v>0</v>
      </c>
      <c r="K696" s="215"/>
      <c r="L696" s="220"/>
      <c r="M696" s="221"/>
      <c r="N696" s="222"/>
      <c r="O696" s="222"/>
      <c r="P696" s="223">
        <f>SUM(P697:P714)</f>
        <v>0</v>
      </c>
      <c r="Q696" s="222"/>
      <c r="R696" s="223">
        <f>SUM(R697:R714)</f>
        <v>0</v>
      </c>
      <c r="S696" s="222"/>
      <c r="T696" s="224">
        <f>SUM(T697:T714)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5" t="s">
        <v>90</v>
      </c>
      <c r="AT696" s="226" t="s">
        <v>82</v>
      </c>
      <c r="AU696" s="226" t="s">
        <v>90</v>
      </c>
      <c r="AY696" s="225" t="s">
        <v>177</v>
      </c>
      <c r="BK696" s="227">
        <f>SUM(BK697:BK714)</f>
        <v>0</v>
      </c>
    </row>
    <row r="697" s="2" customFormat="1" ht="44.25" customHeight="1">
      <c r="A697" s="39"/>
      <c r="B697" s="40"/>
      <c r="C697" s="230" t="s">
        <v>1285</v>
      </c>
      <c r="D697" s="230" t="s">
        <v>179</v>
      </c>
      <c r="E697" s="231" t="s">
        <v>1286</v>
      </c>
      <c r="F697" s="232" t="s">
        <v>1287</v>
      </c>
      <c r="G697" s="233" t="s">
        <v>200</v>
      </c>
      <c r="H697" s="234">
        <v>111.31</v>
      </c>
      <c r="I697" s="235"/>
      <c r="J697" s="236">
        <f>ROUND(I697*H697,2)</f>
        <v>0</v>
      </c>
      <c r="K697" s="232" t="s">
        <v>183</v>
      </c>
      <c r="L697" s="45"/>
      <c r="M697" s="237" t="s">
        <v>1</v>
      </c>
      <c r="N697" s="238" t="s">
        <v>48</v>
      </c>
      <c r="O697" s="92"/>
      <c r="P697" s="239">
        <f>O697*H697</f>
        <v>0</v>
      </c>
      <c r="Q697" s="239">
        <v>0</v>
      </c>
      <c r="R697" s="239">
        <f>Q697*H697</f>
        <v>0</v>
      </c>
      <c r="S697" s="239">
        <v>0</v>
      </c>
      <c r="T697" s="240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1" t="s">
        <v>184</v>
      </c>
      <c r="AT697" s="241" t="s">
        <v>179</v>
      </c>
      <c r="AU697" s="241" t="s">
        <v>92</v>
      </c>
      <c r="AY697" s="18" t="s">
        <v>177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8" t="s">
        <v>90</v>
      </c>
      <c r="BK697" s="242">
        <f>ROUND(I697*H697,2)</f>
        <v>0</v>
      </c>
      <c r="BL697" s="18" t="s">
        <v>184</v>
      </c>
      <c r="BM697" s="241" t="s">
        <v>1288</v>
      </c>
    </row>
    <row r="698" s="13" customFormat="1">
      <c r="A698" s="13"/>
      <c r="B698" s="243"/>
      <c r="C698" s="244"/>
      <c r="D698" s="245" t="s">
        <v>186</v>
      </c>
      <c r="E698" s="246" t="s">
        <v>1</v>
      </c>
      <c r="F698" s="247" t="s">
        <v>1289</v>
      </c>
      <c r="G698" s="244"/>
      <c r="H698" s="246" t="s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186</v>
      </c>
      <c r="AU698" s="253" t="s">
        <v>92</v>
      </c>
      <c r="AV698" s="13" t="s">
        <v>90</v>
      </c>
      <c r="AW698" s="13" t="s">
        <v>36</v>
      </c>
      <c r="AX698" s="13" t="s">
        <v>83</v>
      </c>
      <c r="AY698" s="253" t="s">
        <v>177</v>
      </c>
    </row>
    <row r="699" s="13" customFormat="1">
      <c r="A699" s="13"/>
      <c r="B699" s="243"/>
      <c r="C699" s="244"/>
      <c r="D699" s="245" t="s">
        <v>186</v>
      </c>
      <c r="E699" s="246" t="s">
        <v>1</v>
      </c>
      <c r="F699" s="247" t="s">
        <v>1290</v>
      </c>
      <c r="G699" s="244"/>
      <c r="H699" s="246" t="s">
        <v>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186</v>
      </c>
      <c r="AU699" s="253" t="s">
        <v>92</v>
      </c>
      <c r="AV699" s="13" t="s">
        <v>90</v>
      </c>
      <c r="AW699" s="13" t="s">
        <v>36</v>
      </c>
      <c r="AX699" s="13" t="s">
        <v>83</v>
      </c>
      <c r="AY699" s="253" t="s">
        <v>177</v>
      </c>
    </row>
    <row r="700" s="13" customFormat="1">
      <c r="A700" s="13"/>
      <c r="B700" s="243"/>
      <c r="C700" s="244"/>
      <c r="D700" s="245" t="s">
        <v>186</v>
      </c>
      <c r="E700" s="246" t="s">
        <v>1</v>
      </c>
      <c r="F700" s="247" t="s">
        <v>246</v>
      </c>
      <c r="G700" s="244"/>
      <c r="H700" s="246" t="s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3" t="s">
        <v>186</v>
      </c>
      <c r="AU700" s="253" t="s">
        <v>92</v>
      </c>
      <c r="AV700" s="13" t="s">
        <v>90</v>
      </c>
      <c r="AW700" s="13" t="s">
        <v>36</v>
      </c>
      <c r="AX700" s="13" t="s">
        <v>83</v>
      </c>
      <c r="AY700" s="253" t="s">
        <v>177</v>
      </c>
    </row>
    <row r="701" s="14" customFormat="1">
      <c r="A701" s="14"/>
      <c r="B701" s="254"/>
      <c r="C701" s="255"/>
      <c r="D701" s="245" t="s">
        <v>186</v>
      </c>
      <c r="E701" s="256" t="s">
        <v>1</v>
      </c>
      <c r="F701" s="257" t="s">
        <v>1291</v>
      </c>
      <c r="G701" s="255"/>
      <c r="H701" s="258">
        <v>74.599999999999994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186</v>
      </c>
      <c r="AU701" s="264" t="s">
        <v>92</v>
      </c>
      <c r="AV701" s="14" t="s">
        <v>92</v>
      </c>
      <c r="AW701" s="14" t="s">
        <v>36</v>
      </c>
      <c r="AX701" s="14" t="s">
        <v>83</v>
      </c>
      <c r="AY701" s="264" t="s">
        <v>177</v>
      </c>
    </row>
    <row r="702" s="13" customFormat="1">
      <c r="A702" s="13"/>
      <c r="B702" s="243"/>
      <c r="C702" s="244"/>
      <c r="D702" s="245" t="s">
        <v>186</v>
      </c>
      <c r="E702" s="246" t="s">
        <v>1</v>
      </c>
      <c r="F702" s="247" t="s">
        <v>1292</v>
      </c>
      <c r="G702" s="244"/>
      <c r="H702" s="246" t="s">
        <v>1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3" t="s">
        <v>186</v>
      </c>
      <c r="AU702" s="253" t="s">
        <v>92</v>
      </c>
      <c r="AV702" s="13" t="s">
        <v>90</v>
      </c>
      <c r="AW702" s="13" t="s">
        <v>36</v>
      </c>
      <c r="AX702" s="13" t="s">
        <v>83</v>
      </c>
      <c r="AY702" s="253" t="s">
        <v>177</v>
      </c>
    </row>
    <row r="703" s="13" customFormat="1">
      <c r="A703" s="13"/>
      <c r="B703" s="243"/>
      <c r="C703" s="244"/>
      <c r="D703" s="245" t="s">
        <v>186</v>
      </c>
      <c r="E703" s="246" t="s">
        <v>1</v>
      </c>
      <c r="F703" s="247" t="s">
        <v>1293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186</v>
      </c>
      <c r="AU703" s="253" t="s">
        <v>92</v>
      </c>
      <c r="AV703" s="13" t="s">
        <v>90</v>
      </c>
      <c r="AW703" s="13" t="s">
        <v>36</v>
      </c>
      <c r="AX703" s="13" t="s">
        <v>83</v>
      </c>
      <c r="AY703" s="253" t="s">
        <v>177</v>
      </c>
    </row>
    <row r="704" s="14" customFormat="1">
      <c r="A704" s="14"/>
      <c r="B704" s="254"/>
      <c r="C704" s="255"/>
      <c r="D704" s="245" t="s">
        <v>186</v>
      </c>
      <c r="E704" s="256" t="s">
        <v>1</v>
      </c>
      <c r="F704" s="257" t="s">
        <v>1294</v>
      </c>
      <c r="G704" s="255"/>
      <c r="H704" s="258">
        <v>36.710000000000001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186</v>
      </c>
      <c r="AU704" s="264" t="s">
        <v>92</v>
      </c>
      <c r="AV704" s="14" t="s">
        <v>92</v>
      </c>
      <c r="AW704" s="14" t="s">
        <v>36</v>
      </c>
      <c r="AX704" s="14" t="s">
        <v>83</v>
      </c>
      <c r="AY704" s="264" t="s">
        <v>177</v>
      </c>
    </row>
    <row r="705" s="15" customFormat="1">
      <c r="A705" s="15"/>
      <c r="B705" s="265"/>
      <c r="C705" s="266"/>
      <c r="D705" s="245" t="s">
        <v>186</v>
      </c>
      <c r="E705" s="267" t="s">
        <v>1</v>
      </c>
      <c r="F705" s="268" t="s">
        <v>190</v>
      </c>
      <c r="G705" s="266"/>
      <c r="H705" s="269">
        <v>111.31</v>
      </c>
      <c r="I705" s="270"/>
      <c r="J705" s="266"/>
      <c r="K705" s="266"/>
      <c r="L705" s="271"/>
      <c r="M705" s="272"/>
      <c r="N705" s="273"/>
      <c r="O705" s="273"/>
      <c r="P705" s="273"/>
      <c r="Q705" s="273"/>
      <c r="R705" s="273"/>
      <c r="S705" s="273"/>
      <c r="T705" s="27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5" t="s">
        <v>186</v>
      </c>
      <c r="AU705" s="275" t="s">
        <v>92</v>
      </c>
      <c r="AV705" s="15" t="s">
        <v>184</v>
      </c>
      <c r="AW705" s="15" t="s">
        <v>36</v>
      </c>
      <c r="AX705" s="15" t="s">
        <v>90</v>
      </c>
      <c r="AY705" s="275" t="s">
        <v>177</v>
      </c>
    </row>
    <row r="706" s="2" customFormat="1" ht="37.8" customHeight="1">
      <c r="A706" s="39"/>
      <c r="B706" s="40"/>
      <c r="C706" s="230" t="s">
        <v>1295</v>
      </c>
      <c r="D706" s="230" t="s">
        <v>179</v>
      </c>
      <c r="E706" s="231" t="s">
        <v>1296</v>
      </c>
      <c r="F706" s="232" t="s">
        <v>1297</v>
      </c>
      <c r="G706" s="233" t="s">
        <v>200</v>
      </c>
      <c r="H706" s="234">
        <v>111.31</v>
      </c>
      <c r="I706" s="235"/>
      <c r="J706" s="236">
        <f>ROUND(I706*H706,2)</f>
        <v>0</v>
      </c>
      <c r="K706" s="232" t="s">
        <v>183</v>
      </c>
      <c r="L706" s="45"/>
      <c r="M706" s="237" t="s">
        <v>1</v>
      </c>
      <c r="N706" s="238" t="s">
        <v>48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184</v>
      </c>
      <c r="AT706" s="241" t="s">
        <v>179</v>
      </c>
      <c r="AU706" s="241" t="s">
        <v>92</v>
      </c>
      <c r="AY706" s="18" t="s">
        <v>177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90</v>
      </c>
      <c r="BK706" s="242">
        <f>ROUND(I706*H706,2)</f>
        <v>0</v>
      </c>
      <c r="BL706" s="18" t="s">
        <v>184</v>
      </c>
      <c r="BM706" s="241" t="s">
        <v>1298</v>
      </c>
    </row>
    <row r="707" s="13" customFormat="1">
      <c r="A707" s="13"/>
      <c r="B707" s="243"/>
      <c r="C707" s="244"/>
      <c r="D707" s="245" t="s">
        <v>186</v>
      </c>
      <c r="E707" s="246" t="s">
        <v>1</v>
      </c>
      <c r="F707" s="247" t="s">
        <v>1289</v>
      </c>
      <c r="G707" s="244"/>
      <c r="H707" s="246" t="s">
        <v>1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186</v>
      </c>
      <c r="AU707" s="253" t="s">
        <v>92</v>
      </c>
      <c r="AV707" s="13" t="s">
        <v>90</v>
      </c>
      <c r="AW707" s="13" t="s">
        <v>36</v>
      </c>
      <c r="AX707" s="13" t="s">
        <v>83</v>
      </c>
      <c r="AY707" s="253" t="s">
        <v>177</v>
      </c>
    </row>
    <row r="708" s="13" customFormat="1">
      <c r="A708" s="13"/>
      <c r="B708" s="243"/>
      <c r="C708" s="244"/>
      <c r="D708" s="245" t="s">
        <v>186</v>
      </c>
      <c r="E708" s="246" t="s">
        <v>1</v>
      </c>
      <c r="F708" s="247" t="s">
        <v>1290</v>
      </c>
      <c r="G708" s="244"/>
      <c r="H708" s="246" t="s">
        <v>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186</v>
      </c>
      <c r="AU708" s="253" t="s">
        <v>92</v>
      </c>
      <c r="AV708" s="13" t="s">
        <v>90</v>
      </c>
      <c r="AW708" s="13" t="s">
        <v>36</v>
      </c>
      <c r="AX708" s="13" t="s">
        <v>83</v>
      </c>
      <c r="AY708" s="253" t="s">
        <v>177</v>
      </c>
    </row>
    <row r="709" s="13" customFormat="1">
      <c r="A709" s="13"/>
      <c r="B709" s="243"/>
      <c r="C709" s="244"/>
      <c r="D709" s="245" t="s">
        <v>186</v>
      </c>
      <c r="E709" s="246" t="s">
        <v>1</v>
      </c>
      <c r="F709" s="247" t="s">
        <v>246</v>
      </c>
      <c r="G709" s="244"/>
      <c r="H709" s="246" t="s">
        <v>1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3" t="s">
        <v>186</v>
      </c>
      <c r="AU709" s="253" t="s">
        <v>92</v>
      </c>
      <c r="AV709" s="13" t="s">
        <v>90</v>
      </c>
      <c r="AW709" s="13" t="s">
        <v>36</v>
      </c>
      <c r="AX709" s="13" t="s">
        <v>83</v>
      </c>
      <c r="AY709" s="253" t="s">
        <v>177</v>
      </c>
    </row>
    <row r="710" s="14" customFormat="1">
      <c r="A710" s="14"/>
      <c r="B710" s="254"/>
      <c r="C710" s="255"/>
      <c r="D710" s="245" t="s">
        <v>186</v>
      </c>
      <c r="E710" s="256" t="s">
        <v>1</v>
      </c>
      <c r="F710" s="257" t="s">
        <v>1291</v>
      </c>
      <c r="G710" s="255"/>
      <c r="H710" s="258">
        <v>74.599999999999994</v>
      </c>
      <c r="I710" s="259"/>
      <c r="J710" s="255"/>
      <c r="K710" s="255"/>
      <c r="L710" s="260"/>
      <c r="M710" s="261"/>
      <c r="N710" s="262"/>
      <c r="O710" s="262"/>
      <c r="P710" s="262"/>
      <c r="Q710" s="262"/>
      <c r="R710" s="262"/>
      <c r="S710" s="262"/>
      <c r="T710" s="26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4" t="s">
        <v>186</v>
      </c>
      <c r="AU710" s="264" t="s">
        <v>92</v>
      </c>
      <c r="AV710" s="14" t="s">
        <v>92</v>
      </c>
      <c r="AW710" s="14" t="s">
        <v>36</v>
      </c>
      <c r="AX710" s="14" t="s">
        <v>83</v>
      </c>
      <c r="AY710" s="264" t="s">
        <v>177</v>
      </c>
    </row>
    <row r="711" s="13" customFormat="1">
      <c r="A711" s="13"/>
      <c r="B711" s="243"/>
      <c r="C711" s="244"/>
      <c r="D711" s="245" t="s">
        <v>186</v>
      </c>
      <c r="E711" s="246" t="s">
        <v>1</v>
      </c>
      <c r="F711" s="247" t="s">
        <v>1292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186</v>
      </c>
      <c r="AU711" s="253" t="s">
        <v>92</v>
      </c>
      <c r="AV711" s="13" t="s">
        <v>90</v>
      </c>
      <c r="AW711" s="13" t="s">
        <v>36</v>
      </c>
      <c r="AX711" s="13" t="s">
        <v>83</v>
      </c>
      <c r="AY711" s="253" t="s">
        <v>177</v>
      </c>
    </row>
    <row r="712" s="13" customFormat="1">
      <c r="A712" s="13"/>
      <c r="B712" s="243"/>
      <c r="C712" s="244"/>
      <c r="D712" s="245" t="s">
        <v>186</v>
      </c>
      <c r="E712" s="246" t="s">
        <v>1</v>
      </c>
      <c r="F712" s="247" t="s">
        <v>1293</v>
      </c>
      <c r="G712" s="244"/>
      <c r="H712" s="246" t="s">
        <v>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3" t="s">
        <v>186</v>
      </c>
      <c r="AU712" s="253" t="s">
        <v>92</v>
      </c>
      <c r="AV712" s="13" t="s">
        <v>90</v>
      </c>
      <c r="AW712" s="13" t="s">
        <v>36</v>
      </c>
      <c r="AX712" s="13" t="s">
        <v>83</v>
      </c>
      <c r="AY712" s="253" t="s">
        <v>177</v>
      </c>
    </row>
    <row r="713" s="14" customFormat="1">
      <c r="A713" s="14"/>
      <c r="B713" s="254"/>
      <c r="C713" s="255"/>
      <c r="D713" s="245" t="s">
        <v>186</v>
      </c>
      <c r="E713" s="256" t="s">
        <v>1</v>
      </c>
      <c r="F713" s="257" t="s">
        <v>1294</v>
      </c>
      <c r="G713" s="255"/>
      <c r="H713" s="258">
        <v>36.710000000000001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4" t="s">
        <v>186</v>
      </c>
      <c r="AU713" s="264" t="s">
        <v>92</v>
      </c>
      <c r="AV713" s="14" t="s">
        <v>92</v>
      </c>
      <c r="AW713" s="14" t="s">
        <v>36</v>
      </c>
      <c r="AX713" s="14" t="s">
        <v>83</v>
      </c>
      <c r="AY713" s="264" t="s">
        <v>177</v>
      </c>
    </row>
    <row r="714" s="15" customFormat="1">
      <c r="A714" s="15"/>
      <c r="B714" s="265"/>
      <c r="C714" s="266"/>
      <c r="D714" s="245" t="s">
        <v>186</v>
      </c>
      <c r="E714" s="267" t="s">
        <v>1</v>
      </c>
      <c r="F714" s="268" t="s">
        <v>190</v>
      </c>
      <c r="G714" s="266"/>
      <c r="H714" s="269">
        <v>111.31</v>
      </c>
      <c r="I714" s="270"/>
      <c r="J714" s="266"/>
      <c r="K714" s="266"/>
      <c r="L714" s="271"/>
      <c r="M714" s="272"/>
      <c r="N714" s="273"/>
      <c r="O714" s="273"/>
      <c r="P714" s="273"/>
      <c r="Q714" s="273"/>
      <c r="R714" s="273"/>
      <c r="S714" s="273"/>
      <c r="T714" s="274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5" t="s">
        <v>186</v>
      </c>
      <c r="AU714" s="275" t="s">
        <v>92</v>
      </c>
      <c r="AV714" s="15" t="s">
        <v>184</v>
      </c>
      <c r="AW714" s="15" t="s">
        <v>36</v>
      </c>
      <c r="AX714" s="15" t="s">
        <v>90</v>
      </c>
      <c r="AY714" s="275" t="s">
        <v>177</v>
      </c>
    </row>
    <row r="715" s="12" customFormat="1" ht="22.8" customHeight="1">
      <c r="A715" s="12"/>
      <c r="B715" s="214"/>
      <c r="C715" s="215"/>
      <c r="D715" s="216" t="s">
        <v>82</v>
      </c>
      <c r="E715" s="228" t="s">
        <v>223</v>
      </c>
      <c r="F715" s="228" t="s">
        <v>1299</v>
      </c>
      <c r="G715" s="215"/>
      <c r="H715" s="215"/>
      <c r="I715" s="218"/>
      <c r="J715" s="229">
        <f>BK715</f>
        <v>0</v>
      </c>
      <c r="K715" s="215"/>
      <c r="L715" s="220"/>
      <c r="M715" s="221"/>
      <c r="N715" s="222"/>
      <c r="O715" s="222"/>
      <c r="P715" s="223">
        <f>SUM(P716:P1077)</f>
        <v>0</v>
      </c>
      <c r="Q715" s="222"/>
      <c r="R715" s="223">
        <f>SUM(R716:R1077)</f>
        <v>169.27023857000003</v>
      </c>
      <c r="S715" s="222"/>
      <c r="T715" s="224">
        <f>SUM(T716:T1077)</f>
        <v>0.001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5" t="s">
        <v>90</v>
      </c>
      <c r="AT715" s="226" t="s">
        <v>82</v>
      </c>
      <c r="AU715" s="226" t="s">
        <v>90</v>
      </c>
      <c r="AY715" s="225" t="s">
        <v>177</v>
      </c>
      <c r="BK715" s="227">
        <f>SUM(BK716:BK1077)</f>
        <v>0</v>
      </c>
    </row>
    <row r="716" s="2" customFormat="1" ht="16.5" customHeight="1">
      <c r="A716" s="39"/>
      <c r="B716" s="40"/>
      <c r="C716" s="230" t="s">
        <v>1300</v>
      </c>
      <c r="D716" s="230" t="s">
        <v>179</v>
      </c>
      <c r="E716" s="231" t="s">
        <v>1301</v>
      </c>
      <c r="F716" s="232" t="s">
        <v>1302</v>
      </c>
      <c r="G716" s="233" t="s">
        <v>200</v>
      </c>
      <c r="H716" s="234">
        <v>397.92000000000002</v>
      </c>
      <c r="I716" s="235"/>
      <c r="J716" s="236">
        <f>ROUND(I716*H716,2)</f>
        <v>0</v>
      </c>
      <c r="K716" s="232" t="s">
        <v>1</v>
      </c>
      <c r="L716" s="45"/>
      <c r="M716" s="237" t="s">
        <v>1</v>
      </c>
      <c r="N716" s="238" t="s">
        <v>48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184</v>
      </c>
      <c r="AT716" s="241" t="s">
        <v>179</v>
      </c>
      <c r="AU716" s="241" t="s">
        <v>92</v>
      </c>
      <c r="AY716" s="18" t="s">
        <v>177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90</v>
      </c>
      <c r="BK716" s="242">
        <f>ROUND(I716*H716,2)</f>
        <v>0</v>
      </c>
      <c r="BL716" s="18" t="s">
        <v>184</v>
      </c>
      <c r="BM716" s="241" t="s">
        <v>1303</v>
      </c>
    </row>
    <row r="717" s="13" customFormat="1">
      <c r="A717" s="13"/>
      <c r="B717" s="243"/>
      <c r="C717" s="244"/>
      <c r="D717" s="245" t="s">
        <v>186</v>
      </c>
      <c r="E717" s="246" t="s">
        <v>1</v>
      </c>
      <c r="F717" s="247" t="s">
        <v>1304</v>
      </c>
      <c r="G717" s="244"/>
      <c r="H717" s="246" t="s">
        <v>1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186</v>
      </c>
      <c r="AU717" s="253" t="s">
        <v>92</v>
      </c>
      <c r="AV717" s="13" t="s">
        <v>90</v>
      </c>
      <c r="AW717" s="13" t="s">
        <v>36</v>
      </c>
      <c r="AX717" s="13" t="s">
        <v>83</v>
      </c>
      <c r="AY717" s="253" t="s">
        <v>177</v>
      </c>
    </row>
    <row r="718" s="13" customFormat="1">
      <c r="A718" s="13"/>
      <c r="B718" s="243"/>
      <c r="C718" s="244"/>
      <c r="D718" s="245" t="s">
        <v>186</v>
      </c>
      <c r="E718" s="246" t="s">
        <v>1</v>
      </c>
      <c r="F718" s="247" t="s">
        <v>479</v>
      </c>
      <c r="G718" s="244"/>
      <c r="H718" s="246" t="s">
        <v>1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3" t="s">
        <v>186</v>
      </c>
      <c r="AU718" s="253" t="s">
        <v>92</v>
      </c>
      <c r="AV718" s="13" t="s">
        <v>90</v>
      </c>
      <c r="AW718" s="13" t="s">
        <v>36</v>
      </c>
      <c r="AX718" s="13" t="s">
        <v>83</v>
      </c>
      <c r="AY718" s="253" t="s">
        <v>177</v>
      </c>
    </row>
    <row r="719" s="13" customFormat="1">
      <c r="A719" s="13"/>
      <c r="B719" s="243"/>
      <c r="C719" s="244"/>
      <c r="D719" s="245" t="s">
        <v>186</v>
      </c>
      <c r="E719" s="246" t="s">
        <v>1</v>
      </c>
      <c r="F719" s="247" t="s">
        <v>481</v>
      </c>
      <c r="G719" s="244"/>
      <c r="H719" s="246" t="s">
        <v>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186</v>
      </c>
      <c r="AU719" s="253" t="s">
        <v>92</v>
      </c>
      <c r="AV719" s="13" t="s">
        <v>90</v>
      </c>
      <c r="AW719" s="13" t="s">
        <v>36</v>
      </c>
      <c r="AX719" s="13" t="s">
        <v>83</v>
      </c>
      <c r="AY719" s="253" t="s">
        <v>177</v>
      </c>
    </row>
    <row r="720" s="14" customFormat="1">
      <c r="A720" s="14"/>
      <c r="B720" s="254"/>
      <c r="C720" s="255"/>
      <c r="D720" s="245" t="s">
        <v>186</v>
      </c>
      <c r="E720" s="256" t="s">
        <v>1</v>
      </c>
      <c r="F720" s="257" t="s">
        <v>1305</v>
      </c>
      <c r="G720" s="255"/>
      <c r="H720" s="258">
        <v>324.02999999999997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186</v>
      </c>
      <c r="AU720" s="264" t="s">
        <v>92</v>
      </c>
      <c r="AV720" s="14" t="s">
        <v>92</v>
      </c>
      <c r="AW720" s="14" t="s">
        <v>36</v>
      </c>
      <c r="AX720" s="14" t="s">
        <v>83</v>
      </c>
      <c r="AY720" s="264" t="s">
        <v>177</v>
      </c>
    </row>
    <row r="721" s="13" customFormat="1">
      <c r="A721" s="13"/>
      <c r="B721" s="243"/>
      <c r="C721" s="244"/>
      <c r="D721" s="245" t="s">
        <v>186</v>
      </c>
      <c r="E721" s="246" t="s">
        <v>1</v>
      </c>
      <c r="F721" s="247" t="s">
        <v>495</v>
      </c>
      <c r="G721" s="244"/>
      <c r="H721" s="246" t="s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3" t="s">
        <v>186</v>
      </c>
      <c r="AU721" s="253" t="s">
        <v>92</v>
      </c>
      <c r="AV721" s="13" t="s">
        <v>90</v>
      </c>
      <c r="AW721" s="13" t="s">
        <v>36</v>
      </c>
      <c r="AX721" s="13" t="s">
        <v>83</v>
      </c>
      <c r="AY721" s="253" t="s">
        <v>177</v>
      </c>
    </row>
    <row r="722" s="13" customFormat="1">
      <c r="A722" s="13"/>
      <c r="B722" s="243"/>
      <c r="C722" s="244"/>
      <c r="D722" s="245" t="s">
        <v>186</v>
      </c>
      <c r="E722" s="246" t="s">
        <v>1</v>
      </c>
      <c r="F722" s="247" t="s">
        <v>1306</v>
      </c>
      <c r="G722" s="244"/>
      <c r="H722" s="246" t="s">
        <v>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186</v>
      </c>
      <c r="AU722" s="253" t="s">
        <v>92</v>
      </c>
      <c r="AV722" s="13" t="s">
        <v>90</v>
      </c>
      <c r="AW722" s="13" t="s">
        <v>36</v>
      </c>
      <c r="AX722" s="13" t="s">
        <v>83</v>
      </c>
      <c r="AY722" s="253" t="s">
        <v>177</v>
      </c>
    </row>
    <row r="723" s="14" customFormat="1">
      <c r="A723" s="14"/>
      <c r="B723" s="254"/>
      <c r="C723" s="255"/>
      <c r="D723" s="245" t="s">
        <v>186</v>
      </c>
      <c r="E723" s="256" t="s">
        <v>1</v>
      </c>
      <c r="F723" s="257" t="s">
        <v>1307</v>
      </c>
      <c r="G723" s="255"/>
      <c r="H723" s="258">
        <v>10.746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186</v>
      </c>
      <c r="AU723" s="264" t="s">
        <v>92</v>
      </c>
      <c r="AV723" s="14" t="s">
        <v>92</v>
      </c>
      <c r="AW723" s="14" t="s">
        <v>36</v>
      </c>
      <c r="AX723" s="14" t="s">
        <v>83</v>
      </c>
      <c r="AY723" s="264" t="s">
        <v>177</v>
      </c>
    </row>
    <row r="724" s="13" customFormat="1">
      <c r="A724" s="13"/>
      <c r="B724" s="243"/>
      <c r="C724" s="244"/>
      <c r="D724" s="245" t="s">
        <v>186</v>
      </c>
      <c r="E724" s="246" t="s">
        <v>1</v>
      </c>
      <c r="F724" s="247" t="s">
        <v>499</v>
      </c>
      <c r="G724" s="244"/>
      <c r="H724" s="246" t="s">
        <v>1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3" t="s">
        <v>186</v>
      </c>
      <c r="AU724" s="253" t="s">
        <v>92</v>
      </c>
      <c r="AV724" s="13" t="s">
        <v>90</v>
      </c>
      <c r="AW724" s="13" t="s">
        <v>36</v>
      </c>
      <c r="AX724" s="13" t="s">
        <v>83</v>
      </c>
      <c r="AY724" s="253" t="s">
        <v>177</v>
      </c>
    </row>
    <row r="725" s="13" customFormat="1">
      <c r="A725" s="13"/>
      <c r="B725" s="243"/>
      <c r="C725" s="244"/>
      <c r="D725" s="245" t="s">
        <v>186</v>
      </c>
      <c r="E725" s="246" t="s">
        <v>1</v>
      </c>
      <c r="F725" s="247" t="s">
        <v>1306</v>
      </c>
      <c r="G725" s="244"/>
      <c r="H725" s="246" t="s">
        <v>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3" t="s">
        <v>186</v>
      </c>
      <c r="AU725" s="253" t="s">
        <v>92</v>
      </c>
      <c r="AV725" s="13" t="s">
        <v>90</v>
      </c>
      <c r="AW725" s="13" t="s">
        <v>36</v>
      </c>
      <c r="AX725" s="13" t="s">
        <v>83</v>
      </c>
      <c r="AY725" s="253" t="s">
        <v>177</v>
      </c>
    </row>
    <row r="726" s="14" customFormat="1">
      <c r="A726" s="14"/>
      <c r="B726" s="254"/>
      <c r="C726" s="255"/>
      <c r="D726" s="245" t="s">
        <v>186</v>
      </c>
      <c r="E726" s="256" t="s">
        <v>1</v>
      </c>
      <c r="F726" s="257" t="s">
        <v>1308</v>
      </c>
      <c r="G726" s="255"/>
      <c r="H726" s="258">
        <v>63.143999999999998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4" t="s">
        <v>186</v>
      </c>
      <c r="AU726" s="264" t="s">
        <v>92</v>
      </c>
      <c r="AV726" s="14" t="s">
        <v>92</v>
      </c>
      <c r="AW726" s="14" t="s">
        <v>36</v>
      </c>
      <c r="AX726" s="14" t="s">
        <v>83</v>
      </c>
      <c r="AY726" s="264" t="s">
        <v>177</v>
      </c>
    </row>
    <row r="727" s="15" customFormat="1">
      <c r="A727" s="15"/>
      <c r="B727" s="265"/>
      <c r="C727" s="266"/>
      <c r="D727" s="245" t="s">
        <v>186</v>
      </c>
      <c r="E727" s="267" t="s">
        <v>1</v>
      </c>
      <c r="F727" s="268" t="s">
        <v>190</v>
      </c>
      <c r="G727" s="266"/>
      <c r="H727" s="269">
        <v>397.92000000000002</v>
      </c>
      <c r="I727" s="270"/>
      <c r="J727" s="266"/>
      <c r="K727" s="266"/>
      <c r="L727" s="271"/>
      <c r="M727" s="272"/>
      <c r="N727" s="273"/>
      <c r="O727" s="273"/>
      <c r="P727" s="273"/>
      <c r="Q727" s="273"/>
      <c r="R727" s="273"/>
      <c r="S727" s="273"/>
      <c r="T727" s="27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5" t="s">
        <v>186</v>
      </c>
      <c r="AU727" s="275" t="s">
        <v>92</v>
      </c>
      <c r="AV727" s="15" t="s">
        <v>184</v>
      </c>
      <c r="AW727" s="15" t="s">
        <v>36</v>
      </c>
      <c r="AX727" s="15" t="s">
        <v>90</v>
      </c>
      <c r="AY727" s="275" t="s">
        <v>177</v>
      </c>
    </row>
    <row r="728" s="2" customFormat="1" ht="33" customHeight="1">
      <c r="A728" s="39"/>
      <c r="B728" s="40"/>
      <c r="C728" s="230" t="s">
        <v>1309</v>
      </c>
      <c r="D728" s="230" t="s">
        <v>179</v>
      </c>
      <c r="E728" s="231" t="s">
        <v>1310</v>
      </c>
      <c r="F728" s="232" t="s">
        <v>1311</v>
      </c>
      <c r="G728" s="233" t="s">
        <v>200</v>
      </c>
      <c r="H728" s="234">
        <v>324.02999999999997</v>
      </c>
      <c r="I728" s="235"/>
      <c r="J728" s="236">
        <f>ROUND(I728*H728,2)</f>
        <v>0</v>
      </c>
      <c r="K728" s="232" t="s">
        <v>183</v>
      </c>
      <c r="L728" s="45"/>
      <c r="M728" s="237" t="s">
        <v>1</v>
      </c>
      <c r="N728" s="238" t="s">
        <v>48</v>
      </c>
      <c r="O728" s="92"/>
      <c r="P728" s="239">
        <f>O728*H728</f>
        <v>0</v>
      </c>
      <c r="Q728" s="239">
        <v>0.0080000000000000002</v>
      </c>
      <c r="R728" s="239">
        <f>Q728*H728</f>
        <v>2.5922399999999999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184</v>
      </c>
      <c r="AT728" s="241" t="s">
        <v>179</v>
      </c>
      <c r="AU728" s="241" t="s">
        <v>92</v>
      </c>
      <c r="AY728" s="18" t="s">
        <v>177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90</v>
      </c>
      <c r="BK728" s="242">
        <f>ROUND(I728*H728,2)</f>
        <v>0</v>
      </c>
      <c r="BL728" s="18" t="s">
        <v>184</v>
      </c>
      <c r="BM728" s="241" t="s">
        <v>1312</v>
      </c>
    </row>
    <row r="729" s="13" customFormat="1">
      <c r="A729" s="13"/>
      <c r="B729" s="243"/>
      <c r="C729" s="244"/>
      <c r="D729" s="245" t="s">
        <v>186</v>
      </c>
      <c r="E729" s="246" t="s">
        <v>1</v>
      </c>
      <c r="F729" s="247" t="s">
        <v>1313</v>
      </c>
      <c r="G729" s="244"/>
      <c r="H729" s="246" t="s">
        <v>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3" t="s">
        <v>186</v>
      </c>
      <c r="AU729" s="253" t="s">
        <v>92</v>
      </c>
      <c r="AV729" s="13" t="s">
        <v>90</v>
      </c>
      <c r="AW729" s="13" t="s">
        <v>36</v>
      </c>
      <c r="AX729" s="13" t="s">
        <v>83</v>
      </c>
      <c r="AY729" s="253" t="s">
        <v>177</v>
      </c>
    </row>
    <row r="730" s="13" customFormat="1">
      <c r="A730" s="13"/>
      <c r="B730" s="243"/>
      <c r="C730" s="244"/>
      <c r="D730" s="245" t="s">
        <v>186</v>
      </c>
      <c r="E730" s="246" t="s">
        <v>1</v>
      </c>
      <c r="F730" s="247" t="s">
        <v>478</v>
      </c>
      <c r="G730" s="244"/>
      <c r="H730" s="246" t="s">
        <v>1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186</v>
      </c>
      <c r="AU730" s="253" t="s">
        <v>92</v>
      </c>
      <c r="AV730" s="13" t="s">
        <v>90</v>
      </c>
      <c r="AW730" s="13" t="s">
        <v>36</v>
      </c>
      <c r="AX730" s="13" t="s">
        <v>83</v>
      </c>
      <c r="AY730" s="253" t="s">
        <v>177</v>
      </c>
    </row>
    <row r="731" s="13" customFormat="1">
      <c r="A731" s="13"/>
      <c r="B731" s="243"/>
      <c r="C731" s="244"/>
      <c r="D731" s="245" t="s">
        <v>186</v>
      </c>
      <c r="E731" s="246" t="s">
        <v>1</v>
      </c>
      <c r="F731" s="247" t="s">
        <v>479</v>
      </c>
      <c r="G731" s="244"/>
      <c r="H731" s="246" t="s">
        <v>1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3" t="s">
        <v>186</v>
      </c>
      <c r="AU731" s="253" t="s">
        <v>92</v>
      </c>
      <c r="AV731" s="13" t="s">
        <v>90</v>
      </c>
      <c r="AW731" s="13" t="s">
        <v>36</v>
      </c>
      <c r="AX731" s="13" t="s">
        <v>83</v>
      </c>
      <c r="AY731" s="253" t="s">
        <v>177</v>
      </c>
    </row>
    <row r="732" s="13" customFormat="1">
      <c r="A732" s="13"/>
      <c r="B732" s="243"/>
      <c r="C732" s="244"/>
      <c r="D732" s="245" t="s">
        <v>186</v>
      </c>
      <c r="E732" s="246" t="s">
        <v>1</v>
      </c>
      <c r="F732" s="247" t="s">
        <v>481</v>
      </c>
      <c r="G732" s="244"/>
      <c r="H732" s="246" t="s">
        <v>1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3" t="s">
        <v>186</v>
      </c>
      <c r="AU732" s="253" t="s">
        <v>92</v>
      </c>
      <c r="AV732" s="13" t="s">
        <v>90</v>
      </c>
      <c r="AW732" s="13" t="s">
        <v>36</v>
      </c>
      <c r="AX732" s="13" t="s">
        <v>83</v>
      </c>
      <c r="AY732" s="253" t="s">
        <v>177</v>
      </c>
    </row>
    <row r="733" s="14" customFormat="1">
      <c r="A733" s="14"/>
      <c r="B733" s="254"/>
      <c r="C733" s="255"/>
      <c r="D733" s="245" t="s">
        <v>186</v>
      </c>
      <c r="E733" s="256" t="s">
        <v>1</v>
      </c>
      <c r="F733" s="257" t="s">
        <v>1305</v>
      </c>
      <c r="G733" s="255"/>
      <c r="H733" s="258">
        <v>324.02999999999997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4" t="s">
        <v>186</v>
      </c>
      <c r="AU733" s="264" t="s">
        <v>92</v>
      </c>
      <c r="AV733" s="14" t="s">
        <v>92</v>
      </c>
      <c r="AW733" s="14" t="s">
        <v>36</v>
      </c>
      <c r="AX733" s="14" t="s">
        <v>83</v>
      </c>
      <c r="AY733" s="264" t="s">
        <v>177</v>
      </c>
    </row>
    <row r="734" s="15" customFormat="1">
      <c r="A734" s="15"/>
      <c r="B734" s="265"/>
      <c r="C734" s="266"/>
      <c r="D734" s="245" t="s">
        <v>186</v>
      </c>
      <c r="E734" s="267" t="s">
        <v>1</v>
      </c>
      <c r="F734" s="268" t="s">
        <v>190</v>
      </c>
      <c r="G734" s="266"/>
      <c r="H734" s="269">
        <v>324.02999999999997</v>
      </c>
      <c r="I734" s="270"/>
      <c r="J734" s="266"/>
      <c r="K734" s="266"/>
      <c r="L734" s="271"/>
      <c r="M734" s="272"/>
      <c r="N734" s="273"/>
      <c r="O734" s="273"/>
      <c r="P734" s="273"/>
      <c r="Q734" s="273"/>
      <c r="R734" s="273"/>
      <c r="S734" s="273"/>
      <c r="T734" s="274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5" t="s">
        <v>186</v>
      </c>
      <c r="AU734" s="275" t="s">
        <v>92</v>
      </c>
      <c r="AV734" s="15" t="s">
        <v>184</v>
      </c>
      <c r="AW734" s="15" t="s">
        <v>36</v>
      </c>
      <c r="AX734" s="15" t="s">
        <v>90</v>
      </c>
      <c r="AY734" s="275" t="s">
        <v>177</v>
      </c>
    </row>
    <row r="735" s="2" customFormat="1" ht="37.8" customHeight="1">
      <c r="A735" s="39"/>
      <c r="B735" s="40"/>
      <c r="C735" s="230" t="s">
        <v>1314</v>
      </c>
      <c r="D735" s="230" t="s">
        <v>179</v>
      </c>
      <c r="E735" s="231" t="s">
        <v>1315</v>
      </c>
      <c r="F735" s="232" t="s">
        <v>1316</v>
      </c>
      <c r="G735" s="233" t="s">
        <v>200</v>
      </c>
      <c r="H735" s="234">
        <v>324.02999999999997</v>
      </c>
      <c r="I735" s="235"/>
      <c r="J735" s="236">
        <f>ROUND(I735*H735,2)</f>
        <v>0</v>
      </c>
      <c r="K735" s="232" t="s">
        <v>183</v>
      </c>
      <c r="L735" s="45"/>
      <c r="M735" s="237" t="s">
        <v>1</v>
      </c>
      <c r="N735" s="238" t="s">
        <v>48</v>
      </c>
      <c r="O735" s="92"/>
      <c r="P735" s="239">
        <f>O735*H735</f>
        <v>0</v>
      </c>
      <c r="Q735" s="239">
        <v>0.012</v>
      </c>
      <c r="R735" s="239">
        <f>Q735*H735</f>
        <v>3.8883599999999996</v>
      </c>
      <c r="S735" s="239">
        <v>0</v>
      </c>
      <c r="T735" s="24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184</v>
      </c>
      <c r="AT735" s="241" t="s">
        <v>179</v>
      </c>
      <c r="AU735" s="241" t="s">
        <v>92</v>
      </c>
      <c r="AY735" s="18" t="s">
        <v>177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90</v>
      </c>
      <c r="BK735" s="242">
        <f>ROUND(I735*H735,2)</f>
        <v>0</v>
      </c>
      <c r="BL735" s="18" t="s">
        <v>184</v>
      </c>
      <c r="BM735" s="241" t="s">
        <v>1317</v>
      </c>
    </row>
    <row r="736" s="13" customFormat="1">
      <c r="A736" s="13"/>
      <c r="B736" s="243"/>
      <c r="C736" s="244"/>
      <c r="D736" s="245" t="s">
        <v>186</v>
      </c>
      <c r="E736" s="246" t="s">
        <v>1</v>
      </c>
      <c r="F736" s="247" t="s">
        <v>1318</v>
      </c>
      <c r="G736" s="244"/>
      <c r="H736" s="246" t="s">
        <v>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186</v>
      </c>
      <c r="AU736" s="253" t="s">
        <v>92</v>
      </c>
      <c r="AV736" s="13" t="s">
        <v>90</v>
      </c>
      <c r="AW736" s="13" t="s">
        <v>36</v>
      </c>
      <c r="AX736" s="13" t="s">
        <v>83</v>
      </c>
      <c r="AY736" s="253" t="s">
        <v>177</v>
      </c>
    </row>
    <row r="737" s="13" customFormat="1">
      <c r="A737" s="13"/>
      <c r="B737" s="243"/>
      <c r="C737" s="244"/>
      <c r="D737" s="245" t="s">
        <v>186</v>
      </c>
      <c r="E737" s="246" t="s">
        <v>1</v>
      </c>
      <c r="F737" s="247" t="s">
        <v>478</v>
      </c>
      <c r="G737" s="244"/>
      <c r="H737" s="246" t="s">
        <v>1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3" t="s">
        <v>186</v>
      </c>
      <c r="AU737" s="253" t="s">
        <v>92</v>
      </c>
      <c r="AV737" s="13" t="s">
        <v>90</v>
      </c>
      <c r="AW737" s="13" t="s">
        <v>36</v>
      </c>
      <c r="AX737" s="13" t="s">
        <v>83</v>
      </c>
      <c r="AY737" s="253" t="s">
        <v>177</v>
      </c>
    </row>
    <row r="738" s="13" customFormat="1">
      <c r="A738" s="13"/>
      <c r="B738" s="243"/>
      <c r="C738" s="244"/>
      <c r="D738" s="245" t="s">
        <v>186</v>
      </c>
      <c r="E738" s="246" t="s">
        <v>1</v>
      </c>
      <c r="F738" s="247" t="s">
        <v>479</v>
      </c>
      <c r="G738" s="244"/>
      <c r="H738" s="246" t="s">
        <v>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3" t="s">
        <v>186</v>
      </c>
      <c r="AU738" s="253" t="s">
        <v>92</v>
      </c>
      <c r="AV738" s="13" t="s">
        <v>90</v>
      </c>
      <c r="AW738" s="13" t="s">
        <v>36</v>
      </c>
      <c r="AX738" s="13" t="s">
        <v>83</v>
      </c>
      <c r="AY738" s="253" t="s">
        <v>177</v>
      </c>
    </row>
    <row r="739" s="13" customFormat="1">
      <c r="A739" s="13"/>
      <c r="B739" s="243"/>
      <c r="C739" s="244"/>
      <c r="D739" s="245" t="s">
        <v>186</v>
      </c>
      <c r="E739" s="246" t="s">
        <v>1</v>
      </c>
      <c r="F739" s="247" t="s">
        <v>481</v>
      </c>
      <c r="G739" s="244"/>
      <c r="H739" s="246" t="s">
        <v>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186</v>
      </c>
      <c r="AU739" s="253" t="s">
        <v>92</v>
      </c>
      <c r="AV739" s="13" t="s">
        <v>90</v>
      </c>
      <c r="AW739" s="13" t="s">
        <v>36</v>
      </c>
      <c r="AX739" s="13" t="s">
        <v>83</v>
      </c>
      <c r="AY739" s="253" t="s">
        <v>177</v>
      </c>
    </row>
    <row r="740" s="14" customFormat="1">
      <c r="A740" s="14"/>
      <c r="B740" s="254"/>
      <c r="C740" s="255"/>
      <c r="D740" s="245" t="s">
        <v>186</v>
      </c>
      <c r="E740" s="256" t="s">
        <v>1</v>
      </c>
      <c r="F740" s="257" t="s">
        <v>1305</v>
      </c>
      <c r="G740" s="255"/>
      <c r="H740" s="258">
        <v>324.02999999999997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186</v>
      </c>
      <c r="AU740" s="264" t="s">
        <v>92</v>
      </c>
      <c r="AV740" s="14" t="s">
        <v>92</v>
      </c>
      <c r="AW740" s="14" t="s">
        <v>36</v>
      </c>
      <c r="AX740" s="14" t="s">
        <v>83</v>
      </c>
      <c r="AY740" s="264" t="s">
        <v>177</v>
      </c>
    </row>
    <row r="741" s="15" customFormat="1">
      <c r="A741" s="15"/>
      <c r="B741" s="265"/>
      <c r="C741" s="266"/>
      <c r="D741" s="245" t="s">
        <v>186</v>
      </c>
      <c r="E741" s="267" t="s">
        <v>1</v>
      </c>
      <c r="F741" s="268" t="s">
        <v>190</v>
      </c>
      <c r="G741" s="266"/>
      <c r="H741" s="269">
        <v>324.02999999999997</v>
      </c>
      <c r="I741" s="270"/>
      <c r="J741" s="266"/>
      <c r="K741" s="266"/>
      <c r="L741" s="271"/>
      <c r="M741" s="272"/>
      <c r="N741" s="273"/>
      <c r="O741" s="273"/>
      <c r="P741" s="273"/>
      <c r="Q741" s="273"/>
      <c r="R741" s="273"/>
      <c r="S741" s="273"/>
      <c r="T741" s="27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5" t="s">
        <v>186</v>
      </c>
      <c r="AU741" s="275" t="s">
        <v>92</v>
      </c>
      <c r="AV741" s="15" t="s">
        <v>184</v>
      </c>
      <c r="AW741" s="15" t="s">
        <v>36</v>
      </c>
      <c r="AX741" s="15" t="s">
        <v>90</v>
      </c>
      <c r="AY741" s="275" t="s">
        <v>177</v>
      </c>
    </row>
    <row r="742" s="2" customFormat="1" ht="55.5" customHeight="1">
      <c r="A742" s="39"/>
      <c r="B742" s="40"/>
      <c r="C742" s="230" t="s">
        <v>1319</v>
      </c>
      <c r="D742" s="230" t="s">
        <v>179</v>
      </c>
      <c r="E742" s="231" t="s">
        <v>1320</v>
      </c>
      <c r="F742" s="232" t="s">
        <v>1321</v>
      </c>
      <c r="G742" s="233" t="s">
        <v>200</v>
      </c>
      <c r="H742" s="234">
        <v>324.02999999999997</v>
      </c>
      <c r="I742" s="235"/>
      <c r="J742" s="236">
        <f>ROUND(I742*H742,2)</f>
        <v>0</v>
      </c>
      <c r="K742" s="232" t="s">
        <v>183</v>
      </c>
      <c r="L742" s="45"/>
      <c r="M742" s="237" t="s">
        <v>1</v>
      </c>
      <c r="N742" s="238" t="s">
        <v>48</v>
      </c>
      <c r="O742" s="92"/>
      <c r="P742" s="239">
        <f>O742*H742</f>
        <v>0</v>
      </c>
      <c r="Q742" s="239">
        <v>0.0060000000000000001</v>
      </c>
      <c r="R742" s="239">
        <f>Q742*H742</f>
        <v>1.9441799999999998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184</v>
      </c>
      <c r="AT742" s="241" t="s">
        <v>179</v>
      </c>
      <c r="AU742" s="241" t="s">
        <v>92</v>
      </c>
      <c r="AY742" s="18" t="s">
        <v>177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90</v>
      </c>
      <c r="BK742" s="242">
        <f>ROUND(I742*H742,2)</f>
        <v>0</v>
      </c>
      <c r="BL742" s="18" t="s">
        <v>184</v>
      </c>
      <c r="BM742" s="241" t="s">
        <v>1322</v>
      </c>
    </row>
    <row r="743" s="2" customFormat="1" ht="33" customHeight="1">
      <c r="A743" s="39"/>
      <c r="B743" s="40"/>
      <c r="C743" s="230" t="s">
        <v>1323</v>
      </c>
      <c r="D743" s="230" t="s">
        <v>179</v>
      </c>
      <c r="E743" s="231" t="s">
        <v>1324</v>
      </c>
      <c r="F743" s="232" t="s">
        <v>1325</v>
      </c>
      <c r="G743" s="233" t="s">
        <v>200</v>
      </c>
      <c r="H743" s="234">
        <v>324.02999999999997</v>
      </c>
      <c r="I743" s="235"/>
      <c r="J743" s="236">
        <f>ROUND(I743*H743,2)</f>
        <v>0</v>
      </c>
      <c r="K743" s="232" t="s">
        <v>1</v>
      </c>
      <c r="L743" s="45"/>
      <c r="M743" s="237" t="s">
        <v>1</v>
      </c>
      <c r="N743" s="238" t="s">
        <v>48</v>
      </c>
      <c r="O743" s="92"/>
      <c r="P743" s="239">
        <f>O743*H743</f>
        <v>0</v>
      </c>
      <c r="Q743" s="239">
        <v>0.021000000000000001</v>
      </c>
      <c r="R743" s="239">
        <f>Q743*H743</f>
        <v>6.8046299999999995</v>
      </c>
      <c r="S743" s="239">
        <v>0</v>
      </c>
      <c r="T743" s="240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1" t="s">
        <v>184</v>
      </c>
      <c r="AT743" s="241" t="s">
        <v>179</v>
      </c>
      <c r="AU743" s="241" t="s">
        <v>92</v>
      </c>
      <c r="AY743" s="18" t="s">
        <v>177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8" t="s">
        <v>90</v>
      </c>
      <c r="BK743" s="242">
        <f>ROUND(I743*H743,2)</f>
        <v>0</v>
      </c>
      <c r="BL743" s="18" t="s">
        <v>184</v>
      </c>
      <c r="BM743" s="241" t="s">
        <v>1326</v>
      </c>
    </row>
    <row r="744" s="13" customFormat="1">
      <c r="A744" s="13"/>
      <c r="B744" s="243"/>
      <c r="C744" s="244"/>
      <c r="D744" s="245" t="s">
        <v>186</v>
      </c>
      <c r="E744" s="246" t="s">
        <v>1</v>
      </c>
      <c r="F744" s="247" t="s">
        <v>1327</v>
      </c>
      <c r="G744" s="244"/>
      <c r="H744" s="246" t="s">
        <v>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186</v>
      </c>
      <c r="AU744" s="253" t="s">
        <v>92</v>
      </c>
      <c r="AV744" s="13" t="s">
        <v>90</v>
      </c>
      <c r="AW744" s="13" t="s">
        <v>36</v>
      </c>
      <c r="AX744" s="13" t="s">
        <v>83</v>
      </c>
      <c r="AY744" s="253" t="s">
        <v>177</v>
      </c>
    </row>
    <row r="745" s="13" customFormat="1">
      <c r="A745" s="13"/>
      <c r="B745" s="243"/>
      <c r="C745" s="244"/>
      <c r="D745" s="245" t="s">
        <v>186</v>
      </c>
      <c r="E745" s="246" t="s">
        <v>1</v>
      </c>
      <c r="F745" s="247" t="s">
        <v>478</v>
      </c>
      <c r="G745" s="244"/>
      <c r="H745" s="246" t="s">
        <v>1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3" t="s">
        <v>186</v>
      </c>
      <c r="AU745" s="253" t="s">
        <v>92</v>
      </c>
      <c r="AV745" s="13" t="s">
        <v>90</v>
      </c>
      <c r="AW745" s="13" t="s">
        <v>36</v>
      </c>
      <c r="AX745" s="13" t="s">
        <v>83</v>
      </c>
      <c r="AY745" s="253" t="s">
        <v>177</v>
      </c>
    </row>
    <row r="746" s="13" customFormat="1">
      <c r="A746" s="13"/>
      <c r="B746" s="243"/>
      <c r="C746" s="244"/>
      <c r="D746" s="245" t="s">
        <v>186</v>
      </c>
      <c r="E746" s="246" t="s">
        <v>1</v>
      </c>
      <c r="F746" s="247" t="s">
        <v>479</v>
      </c>
      <c r="G746" s="244"/>
      <c r="H746" s="246" t="s">
        <v>1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3" t="s">
        <v>186</v>
      </c>
      <c r="AU746" s="253" t="s">
        <v>92</v>
      </c>
      <c r="AV746" s="13" t="s">
        <v>90</v>
      </c>
      <c r="AW746" s="13" t="s">
        <v>36</v>
      </c>
      <c r="AX746" s="13" t="s">
        <v>83</v>
      </c>
      <c r="AY746" s="253" t="s">
        <v>177</v>
      </c>
    </row>
    <row r="747" s="13" customFormat="1">
      <c r="A747" s="13"/>
      <c r="B747" s="243"/>
      <c r="C747" s="244"/>
      <c r="D747" s="245" t="s">
        <v>186</v>
      </c>
      <c r="E747" s="246" t="s">
        <v>1</v>
      </c>
      <c r="F747" s="247" t="s">
        <v>481</v>
      </c>
      <c r="G747" s="244"/>
      <c r="H747" s="246" t="s">
        <v>1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3" t="s">
        <v>186</v>
      </c>
      <c r="AU747" s="253" t="s">
        <v>92</v>
      </c>
      <c r="AV747" s="13" t="s">
        <v>90</v>
      </c>
      <c r="AW747" s="13" t="s">
        <v>36</v>
      </c>
      <c r="AX747" s="13" t="s">
        <v>83</v>
      </c>
      <c r="AY747" s="253" t="s">
        <v>177</v>
      </c>
    </row>
    <row r="748" s="14" customFormat="1">
      <c r="A748" s="14"/>
      <c r="B748" s="254"/>
      <c r="C748" s="255"/>
      <c r="D748" s="245" t="s">
        <v>186</v>
      </c>
      <c r="E748" s="256" t="s">
        <v>1</v>
      </c>
      <c r="F748" s="257" t="s">
        <v>1305</v>
      </c>
      <c r="G748" s="255"/>
      <c r="H748" s="258">
        <v>324.02999999999997</v>
      </c>
      <c r="I748" s="259"/>
      <c r="J748" s="255"/>
      <c r="K748" s="255"/>
      <c r="L748" s="260"/>
      <c r="M748" s="261"/>
      <c r="N748" s="262"/>
      <c r="O748" s="262"/>
      <c r="P748" s="262"/>
      <c r="Q748" s="262"/>
      <c r="R748" s="262"/>
      <c r="S748" s="262"/>
      <c r="T748" s="26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4" t="s">
        <v>186</v>
      </c>
      <c r="AU748" s="264" t="s">
        <v>92</v>
      </c>
      <c r="AV748" s="14" t="s">
        <v>92</v>
      </c>
      <c r="AW748" s="14" t="s">
        <v>36</v>
      </c>
      <c r="AX748" s="14" t="s">
        <v>83</v>
      </c>
      <c r="AY748" s="264" t="s">
        <v>177</v>
      </c>
    </row>
    <row r="749" s="15" customFormat="1">
      <c r="A749" s="15"/>
      <c r="B749" s="265"/>
      <c r="C749" s="266"/>
      <c r="D749" s="245" t="s">
        <v>186</v>
      </c>
      <c r="E749" s="267" t="s">
        <v>1</v>
      </c>
      <c r="F749" s="268" t="s">
        <v>190</v>
      </c>
      <c r="G749" s="266"/>
      <c r="H749" s="269">
        <v>324.02999999999997</v>
      </c>
      <c r="I749" s="270"/>
      <c r="J749" s="266"/>
      <c r="K749" s="266"/>
      <c r="L749" s="271"/>
      <c r="M749" s="272"/>
      <c r="N749" s="273"/>
      <c r="O749" s="273"/>
      <c r="P749" s="273"/>
      <c r="Q749" s="273"/>
      <c r="R749" s="273"/>
      <c r="S749" s="273"/>
      <c r="T749" s="274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5" t="s">
        <v>186</v>
      </c>
      <c r="AU749" s="275" t="s">
        <v>92</v>
      </c>
      <c r="AV749" s="15" t="s">
        <v>184</v>
      </c>
      <c r="AW749" s="15" t="s">
        <v>36</v>
      </c>
      <c r="AX749" s="15" t="s">
        <v>90</v>
      </c>
      <c r="AY749" s="275" t="s">
        <v>177</v>
      </c>
    </row>
    <row r="750" s="2" customFormat="1" ht="49.05" customHeight="1">
      <c r="A750" s="39"/>
      <c r="B750" s="40"/>
      <c r="C750" s="230" t="s">
        <v>1328</v>
      </c>
      <c r="D750" s="230" t="s">
        <v>179</v>
      </c>
      <c r="E750" s="231" t="s">
        <v>1329</v>
      </c>
      <c r="F750" s="232" t="s">
        <v>1330</v>
      </c>
      <c r="G750" s="233" t="s">
        <v>200</v>
      </c>
      <c r="H750" s="234">
        <v>324.02999999999997</v>
      </c>
      <c r="I750" s="235"/>
      <c r="J750" s="236">
        <f>ROUND(I750*H750,2)</f>
        <v>0</v>
      </c>
      <c r="K750" s="232" t="s">
        <v>183</v>
      </c>
      <c r="L750" s="45"/>
      <c r="M750" s="237" t="s">
        <v>1</v>
      </c>
      <c r="N750" s="238" t="s">
        <v>48</v>
      </c>
      <c r="O750" s="92"/>
      <c r="P750" s="239">
        <f>O750*H750</f>
        <v>0</v>
      </c>
      <c r="Q750" s="239">
        <v>0.0054999999999999997</v>
      </c>
      <c r="R750" s="239">
        <f>Q750*H750</f>
        <v>1.7821649999999998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184</v>
      </c>
      <c r="AT750" s="241" t="s">
        <v>179</v>
      </c>
      <c r="AU750" s="241" t="s">
        <v>92</v>
      </c>
      <c r="AY750" s="18" t="s">
        <v>177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90</v>
      </c>
      <c r="BK750" s="242">
        <f>ROUND(I750*H750,2)</f>
        <v>0</v>
      </c>
      <c r="BL750" s="18" t="s">
        <v>184</v>
      </c>
      <c r="BM750" s="241" t="s">
        <v>1331</v>
      </c>
    </row>
    <row r="751" s="2" customFormat="1" ht="24.15" customHeight="1">
      <c r="A751" s="39"/>
      <c r="B751" s="40"/>
      <c r="C751" s="230" t="s">
        <v>1332</v>
      </c>
      <c r="D751" s="230" t="s">
        <v>179</v>
      </c>
      <c r="E751" s="231" t="s">
        <v>1333</v>
      </c>
      <c r="F751" s="232" t="s">
        <v>1334</v>
      </c>
      <c r="G751" s="233" t="s">
        <v>200</v>
      </c>
      <c r="H751" s="234">
        <v>324.02999999999997</v>
      </c>
      <c r="I751" s="235"/>
      <c r="J751" s="236">
        <f>ROUND(I751*H751,2)</f>
        <v>0</v>
      </c>
      <c r="K751" s="232" t="s">
        <v>183</v>
      </c>
      <c r="L751" s="45"/>
      <c r="M751" s="237" t="s">
        <v>1</v>
      </c>
      <c r="N751" s="238" t="s">
        <v>48</v>
      </c>
      <c r="O751" s="92"/>
      <c r="P751" s="239">
        <f>O751*H751</f>
        <v>0</v>
      </c>
      <c r="Q751" s="239">
        <v>0.0040000000000000001</v>
      </c>
      <c r="R751" s="239">
        <f>Q751*H751</f>
        <v>1.2961199999999999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184</v>
      </c>
      <c r="AT751" s="241" t="s">
        <v>179</v>
      </c>
      <c r="AU751" s="241" t="s">
        <v>92</v>
      </c>
      <c r="AY751" s="18" t="s">
        <v>177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90</v>
      </c>
      <c r="BK751" s="242">
        <f>ROUND(I751*H751,2)</f>
        <v>0</v>
      </c>
      <c r="BL751" s="18" t="s">
        <v>184</v>
      </c>
      <c r="BM751" s="241" t="s">
        <v>1335</v>
      </c>
    </row>
    <row r="752" s="13" customFormat="1">
      <c r="A752" s="13"/>
      <c r="B752" s="243"/>
      <c r="C752" s="244"/>
      <c r="D752" s="245" t="s">
        <v>186</v>
      </c>
      <c r="E752" s="246" t="s">
        <v>1</v>
      </c>
      <c r="F752" s="247" t="s">
        <v>1336</v>
      </c>
      <c r="G752" s="244"/>
      <c r="H752" s="246" t="s">
        <v>1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3" t="s">
        <v>186</v>
      </c>
      <c r="AU752" s="253" t="s">
        <v>92</v>
      </c>
      <c r="AV752" s="13" t="s">
        <v>90</v>
      </c>
      <c r="AW752" s="13" t="s">
        <v>36</v>
      </c>
      <c r="AX752" s="13" t="s">
        <v>83</v>
      </c>
      <c r="AY752" s="253" t="s">
        <v>177</v>
      </c>
    </row>
    <row r="753" s="13" customFormat="1">
      <c r="A753" s="13"/>
      <c r="B753" s="243"/>
      <c r="C753" s="244"/>
      <c r="D753" s="245" t="s">
        <v>186</v>
      </c>
      <c r="E753" s="246" t="s">
        <v>1</v>
      </c>
      <c r="F753" s="247" t="s">
        <v>478</v>
      </c>
      <c r="G753" s="244"/>
      <c r="H753" s="246" t="s">
        <v>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3" t="s">
        <v>186</v>
      </c>
      <c r="AU753" s="253" t="s">
        <v>92</v>
      </c>
      <c r="AV753" s="13" t="s">
        <v>90</v>
      </c>
      <c r="AW753" s="13" t="s">
        <v>36</v>
      </c>
      <c r="AX753" s="13" t="s">
        <v>83</v>
      </c>
      <c r="AY753" s="253" t="s">
        <v>177</v>
      </c>
    </row>
    <row r="754" s="13" customFormat="1">
      <c r="A754" s="13"/>
      <c r="B754" s="243"/>
      <c r="C754" s="244"/>
      <c r="D754" s="245" t="s">
        <v>186</v>
      </c>
      <c r="E754" s="246" t="s">
        <v>1</v>
      </c>
      <c r="F754" s="247" t="s">
        <v>479</v>
      </c>
      <c r="G754" s="244"/>
      <c r="H754" s="246" t="s">
        <v>1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186</v>
      </c>
      <c r="AU754" s="253" t="s">
        <v>92</v>
      </c>
      <c r="AV754" s="13" t="s">
        <v>90</v>
      </c>
      <c r="AW754" s="13" t="s">
        <v>36</v>
      </c>
      <c r="AX754" s="13" t="s">
        <v>83</v>
      </c>
      <c r="AY754" s="253" t="s">
        <v>177</v>
      </c>
    </row>
    <row r="755" s="13" customFormat="1">
      <c r="A755" s="13"/>
      <c r="B755" s="243"/>
      <c r="C755" s="244"/>
      <c r="D755" s="245" t="s">
        <v>186</v>
      </c>
      <c r="E755" s="246" t="s">
        <v>1</v>
      </c>
      <c r="F755" s="247" t="s">
        <v>481</v>
      </c>
      <c r="G755" s="244"/>
      <c r="H755" s="246" t="s">
        <v>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186</v>
      </c>
      <c r="AU755" s="253" t="s">
        <v>92</v>
      </c>
      <c r="AV755" s="13" t="s">
        <v>90</v>
      </c>
      <c r="AW755" s="13" t="s">
        <v>36</v>
      </c>
      <c r="AX755" s="13" t="s">
        <v>83</v>
      </c>
      <c r="AY755" s="253" t="s">
        <v>177</v>
      </c>
    </row>
    <row r="756" s="14" customFormat="1">
      <c r="A756" s="14"/>
      <c r="B756" s="254"/>
      <c r="C756" s="255"/>
      <c r="D756" s="245" t="s">
        <v>186</v>
      </c>
      <c r="E756" s="256" t="s">
        <v>1</v>
      </c>
      <c r="F756" s="257" t="s">
        <v>1305</v>
      </c>
      <c r="G756" s="255"/>
      <c r="H756" s="258">
        <v>324.02999999999997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4" t="s">
        <v>186</v>
      </c>
      <c r="AU756" s="264" t="s">
        <v>92</v>
      </c>
      <c r="AV756" s="14" t="s">
        <v>92</v>
      </c>
      <c r="AW756" s="14" t="s">
        <v>36</v>
      </c>
      <c r="AX756" s="14" t="s">
        <v>83</v>
      </c>
      <c r="AY756" s="264" t="s">
        <v>177</v>
      </c>
    </row>
    <row r="757" s="15" customFormat="1">
      <c r="A757" s="15"/>
      <c r="B757" s="265"/>
      <c r="C757" s="266"/>
      <c r="D757" s="245" t="s">
        <v>186</v>
      </c>
      <c r="E757" s="267" t="s">
        <v>1</v>
      </c>
      <c r="F757" s="268" t="s">
        <v>190</v>
      </c>
      <c r="G757" s="266"/>
      <c r="H757" s="269">
        <v>324.02999999999997</v>
      </c>
      <c r="I757" s="270"/>
      <c r="J757" s="266"/>
      <c r="K757" s="266"/>
      <c r="L757" s="271"/>
      <c r="M757" s="272"/>
      <c r="N757" s="273"/>
      <c r="O757" s="273"/>
      <c r="P757" s="273"/>
      <c r="Q757" s="273"/>
      <c r="R757" s="273"/>
      <c r="S757" s="273"/>
      <c r="T757" s="27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5" t="s">
        <v>186</v>
      </c>
      <c r="AU757" s="275" t="s">
        <v>92</v>
      </c>
      <c r="AV757" s="15" t="s">
        <v>184</v>
      </c>
      <c r="AW757" s="15" t="s">
        <v>36</v>
      </c>
      <c r="AX757" s="15" t="s">
        <v>90</v>
      </c>
      <c r="AY757" s="275" t="s">
        <v>177</v>
      </c>
    </row>
    <row r="758" s="2" customFormat="1" ht="24.15" customHeight="1">
      <c r="A758" s="39"/>
      <c r="B758" s="40"/>
      <c r="C758" s="230" t="s">
        <v>1337</v>
      </c>
      <c r="D758" s="230" t="s">
        <v>179</v>
      </c>
      <c r="E758" s="231" t="s">
        <v>1338</v>
      </c>
      <c r="F758" s="232" t="s">
        <v>1339</v>
      </c>
      <c r="G758" s="233" t="s">
        <v>200</v>
      </c>
      <c r="H758" s="234">
        <v>84.635999999999996</v>
      </c>
      <c r="I758" s="235"/>
      <c r="J758" s="236">
        <f>ROUND(I758*H758,2)</f>
        <v>0</v>
      </c>
      <c r="K758" s="232" t="s">
        <v>183</v>
      </c>
      <c r="L758" s="45"/>
      <c r="M758" s="237" t="s">
        <v>1</v>
      </c>
      <c r="N758" s="238" t="s">
        <v>48</v>
      </c>
      <c r="O758" s="92"/>
      <c r="P758" s="239">
        <f>O758*H758</f>
        <v>0</v>
      </c>
      <c r="Q758" s="239">
        <v>0.0089999999999999993</v>
      </c>
      <c r="R758" s="239">
        <f>Q758*H758</f>
        <v>0.76172399999999996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184</v>
      </c>
      <c r="AT758" s="241" t="s">
        <v>179</v>
      </c>
      <c r="AU758" s="241" t="s">
        <v>92</v>
      </c>
      <c r="AY758" s="18" t="s">
        <v>177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90</v>
      </c>
      <c r="BK758" s="242">
        <f>ROUND(I758*H758,2)</f>
        <v>0</v>
      </c>
      <c r="BL758" s="18" t="s">
        <v>184</v>
      </c>
      <c r="BM758" s="241" t="s">
        <v>1340</v>
      </c>
    </row>
    <row r="759" s="13" customFormat="1">
      <c r="A759" s="13"/>
      <c r="B759" s="243"/>
      <c r="C759" s="244"/>
      <c r="D759" s="245" t="s">
        <v>186</v>
      </c>
      <c r="E759" s="246" t="s">
        <v>1</v>
      </c>
      <c r="F759" s="247" t="s">
        <v>1341</v>
      </c>
      <c r="G759" s="244"/>
      <c r="H759" s="246" t="s">
        <v>1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3" t="s">
        <v>186</v>
      </c>
      <c r="AU759" s="253" t="s">
        <v>92</v>
      </c>
      <c r="AV759" s="13" t="s">
        <v>90</v>
      </c>
      <c r="AW759" s="13" t="s">
        <v>36</v>
      </c>
      <c r="AX759" s="13" t="s">
        <v>83</v>
      </c>
      <c r="AY759" s="253" t="s">
        <v>177</v>
      </c>
    </row>
    <row r="760" s="13" customFormat="1">
      <c r="A760" s="13"/>
      <c r="B760" s="243"/>
      <c r="C760" s="244"/>
      <c r="D760" s="245" t="s">
        <v>186</v>
      </c>
      <c r="E760" s="246" t="s">
        <v>1</v>
      </c>
      <c r="F760" s="247" t="s">
        <v>495</v>
      </c>
      <c r="G760" s="244"/>
      <c r="H760" s="246" t="s">
        <v>1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3" t="s">
        <v>186</v>
      </c>
      <c r="AU760" s="253" t="s">
        <v>92</v>
      </c>
      <c r="AV760" s="13" t="s">
        <v>90</v>
      </c>
      <c r="AW760" s="13" t="s">
        <v>36</v>
      </c>
      <c r="AX760" s="13" t="s">
        <v>83</v>
      </c>
      <c r="AY760" s="253" t="s">
        <v>177</v>
      </c>
    </row>
    <row r="761" s="13" customFormat="1">
      <c r="A761" s="13"/>
      <c r="B761" s="243"/>
      <c r="C761" s="244"/>
      <c r="D761" s="245" t="s">
        <v>186</v>
      </c>
      <c r="E761" s="246" t="s">
        <v>1</v>
      </c>
      <c r="F761" s="247" t="s">
        <v>1306</v>
      </c>
      <c r="G761" s="244"/>
      <c r="H761" s="246" t="s">
        <v>1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3" t="s">
        <v>186</v>
      </c>
      <c r="AU761" s="253" t="s">
        <v>92</v>
      </c>
      <c r="AV761" s="13" t="s">
        <v>90</v>
      </c>
      <c r="AW761" s="13" t="s">
        <v>36</v>
      </c>
      <c r="AX761" s="13" t="s">
        <v>83</v>
      </c>
      <c r="AY761" s="253" t="s">
        <v>177</v>
      </c>
    </row>
    <row r="762" s="14" customFormat="1">
      <c r="A762" s="14"/>
      <c r="B762" s="254"/>
      <c r="C762" s="255"/>
      <c r="D762" s="245" t="s">
        <v>186</v>
      </c>
      <c r="E762" s="256" t="s">
        <v>1</v>
      </c>
      <c r="F762" s="257" t="s">
        <v>1342</v>
      </c>
      <c r="G762" s="255"/>
      <c r="H762" s="258">
        <v>21.492000000000001</v>
      </c>
      <c r="I762" s="259"/>
      <c r="J762" s="255"/>
      <c r="K762" s="255"/>
      <c r="L762" s="260"/>
      <c r="M762" s="261"/>
      <c r="N762" s="262"/>
      <c r="O762" s="262"/>
      <c r="P762" s="262"/>
      <c r="Q762" s="262"/>
      <c r="R762" s="262"/>
      <c r="S762" s="262"/>
      <c r="T762" s="26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4" t="s">
        <v>186</v>
      </c>
      <c r="AU762" s="264" t="s">
        <v>92</v>
      </c>
      <c r="AV762" s="14" t="s">
        <v>92</v>
      </c>
      <c r="AW762" s="14" t="s">
        <v>36</v>
      </c>
      <c r="AX762" s="14" t="s">
        <v>83</v>
      </c>
      <c r="AY762" s="264" t="s">
        <v>177</v>
      </c>
    </row>
    <row r="763" s="13" customFormat="1">
      <c r="A763" s="13"/>
      <c r="B763" s="243"/>
      <c r="C763" s="244"/>
      <c r="D763" s="245" t="s">
        <v>186</v>
      </c>
      <c r="E763" s="246" t="s">
        <v>1</v>
      </c>
      <c r="F763" s="247" t="s">
        <v>499</v>
      </c>
      <c r="G763" s="244"/>
      <c r="H763" s="246" t="s">
        <v>1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3" t="s">
        <v>186</v>
      </c>
      <c r="AU763" s="253" t="s">
        <v>92</v>
      </c>
      <c r="AV763" s="13" t="s">
        <v>90</v>
      </c>
      <c r="AW763" s="13" t="s">
        <v>36</v>
      </c>
      <c r="AX763" s="13" t="s">
        <v>83</v>
      </c>
      <c r="AY763" s="253" t="s">
        <v>177</v>
      </c>
    </row>
    <row r="764" s="13" customFormat="1">
      <c r="A764" s="13"/>
      <c r="B764" s="243"/>
      <c r="C764" s="244"/>
      <c r="D764" s="245" t="s">
        <v>186</v>
      </c>
      <c r="E764" s="246" t="s">
        <v>1</v>
      </c>
      <c r="F764" s="247" t="s">
        <v>1306</v>
      </c>
      <c r="G764" s="244"/>
      <c r="H764" s="246" t="s">
        <v>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186</v>
      </c>
      <c r="AU764" s="253" t="s">
        <v>92</v>
      </c>
      <c r="AV764" s="13" t="s">
        <v>90</v>
      </c>
      <c r="AW764" s="13" t="s">
        <v>36</v>
      </c>
      <c r="AX764" s="13" t="s">
        <v>83</v>
      </c>
      <c r="AY764" s="253" t="s">
        <v>177</v>
      </c>
    </row>
    <row r="765" s="14" customFormat="1">
      <c r="A765" s="14"/>
      <c r="B765" s="254"/>
      <c r="C765" s="255"/>
      <c r="D765" s="245" t="s">
        <v>186</v>
      </c>
      <c r="E765" s="256" t="s">
        <v>1</v>
      </c>
      <c r="F765" s="257" t="s">
        <v>1308</v>
      </c>
      <c r="G765" s="255"/>
      <c r="H765" s="258">
        <v>63.143999999999998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4" t="s">
        <v>186</v>
      </c>
      <c r="AU765" s="264" t="s">
        <v>92</v>
      </c>
      <c r="AV765" s="14" t="s">
        <v>92</v>
      </c>
      <c r="AW765" s="14" t="s">
        <v>36</v>
      </c>
      <c r="AX765" s="14" t="s">
        <v>83</v>
      </c>
      <c r="AY765" s="264" t="s">
        <v>177</v>
      </c>
    </row>
    <row r="766" s="15" customFormat="1">
      <c r="A766" s="15"/>
      <c r="B766" s="265"/>
      <c r="C766" s="266"/>
      <c r="D766" s="245" t="s">
        <v>186</v>
      </c>
      <c r="E766" s="267" t="s">
        <v>1</v>
      </c>
      <c r="F766" s="268" t="s">
        <v>190</v>
      </c>
      <c r="G766" s="266"/>
      <c r="H766" s="269">
        <v>84.635999999999996</v>
      </c>
      <c r="I766" s="270"/>
      <c r="J766" s="266"/>
      <c r="K766" s="266"/>
      <c r="L766" s="271"/>
      <c r="M766" s="272"/>
      <c r="N766" s="273"/>
      <c r="O766" s="273"/>
      <c r="P766" s="273"/>
      <c r="Q766" s="273"/>
      <c r="R766" s="273"/>
      <c r="S766" s="273"/>
      <c r="T766" s="27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5" t="s">
        <v>186</v>
      </c>
      <c r="AU766" s="275" t="s">
        <v>92</v>
      </c>
      <c r="AV766" s="15" t="s">
        <v>184</v>
      </c>
      <c r="AW766" s="15" t="s">
        <v>36</v>
      </c>
      <c r="AX766" s="15" t="s">
        <v>90</v>
      </c>
      <c r="AY766" s="275" t="s">
        <v>177</v>
      </c>
    </row>
    <row r="767" s="2" customFormat="1" ht="33" customHeight="1">
      <c r="A767" s="39"/>
      <c r="B767" s="40"/>
      <c r="C767" s="230" t="s">
        <v>1343</v>
      </c>
      <c r="D767" s="230" t="s">
        <v>179</v>
      </c>
      <c r="E767" s="231" t="s">
        <v>1344</v>
      </c>
      <c r="F767" s="232" t="s">
        <v>1345</v>
      </c>
      <c r="G767" s="233" t="s">
        <v>200</v>
      </c>
      <c r="H767" s="234">
        <v>73.890000000000001</v>
      </c>
      <c r="I767" s="235"/>
      <c r="J767" s="236">
        <f>ROUND(I767*H767,2)</f>
        <v>0</v>
      </c>
      <c r="K767" s="232" t="s">
        <v>183</v>
      </c>
      <c r="L767" s="45"/>
      <c r="M767" s="237" t="s">
        <v>1</v>
      </c>
      <c r="N767" s="238" t="s">
        <v>48</v>
      </c>
      <c r="O767" s="92"/>
      <c r="P767" s="239">
        <f>O767*H767</f>
        <v>0</v>
      </c>
      <c r="Q767" s="239">
        <v>0.012080000000000001</v>
      </c>
      <c r="R767" s="239">
        <f>Q767*H767</f>
        <v>0.89259120000000003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184</v>
      </c>
      <c r="AT767" s="241" t="s">
        <v>179</v>
      </c>
      <c r="AU767" s="241" t="s">
        <v>92</v>
      </c>
      <c r="AY767" s="18" t="s">
        <v>177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90</v>
      </c>
      <c r="BK767" s="242">
        <f>ROUND(I767*H767,2)</f>
        <v>0</v>
      </c>
      <c r="BL767" s="18" t="s">
        <v>184</v>
      </c>
      <c r="BM767" s="241" t="s">
        <v>1346</v>
      </c>
    </row>
    <row r="768" s="13" customFormat="1">
      <c r="A768" s="13"/>
      <c r="B768" s="243"/>
      <c r="C768" s="244"/>
      <c r="D768" s="245" t="s">
        <v>186</v>
      </c>
      <c r="E768" s="246" t="s">
        <v>1</v>
      </c>
      <c r="F768" s="247" t="s">
        <v>1318</v>
      </c>
      <c r="G768" s="244"/>
      <c r="H768" s="246" t="s">
        <v>1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186</v>
      </c>
      <c r="AU768" s="253" t="s">
        <v>92</v>
      </c>
      <c r="AV768" s="13" t="s">
        <v>90</v>
      </c>
      <c r="AW768" s="13" t="s">
        <v>36</v>
      </c>
      <c r="AX768" s="13" t="s">
        <v>83</v>
      </c>
      <c r="AY768" s="253" t="s">
        <v>177</v>
      </c>
    </row>
    <row r="769" s="13" customFormat="1">
      <c r="A769" s="13"/>
      <c r="B769" s="243"/>
      <c r="C769" s="244"/>
      <c r="D769" s="245" t="s">
        <v>186</v>
      </c>
      <c r="E769" s="246" t="s">
        <v>1</v>
      </c>
      <c r="F769" s="247" t="s">
        <v>495</v>
      </c>
      <c r="G769" s="244"/>
      <c r="H769" s="246" t="s">
        <v>1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3" t="s">
        <v>186</v>
      </c>
      <c r="AU769" s="253" t="s">
        <v>92</v>
      </c>
      <c r="AV769" s="13" t="s">
        <v>90</v>
      </c>
      <c r="AW769" s="13" t="s">
        <v>36</v>
      </c>
      <c r="AX769" s="13" t="s">
        <v>83</v>
      </c>
      <c r="AY769" s="253" t="s">
        <v>177</v>
      </c>
    </row>
    <row r="770" s="13" customFormat="1">
      <c r="A770" s="13"/>
      <c r="B770" s="243"/>
      <c r="C770" s="244"/>
      <c r="D770" s="245" t="s">
        <v>186</v>
      </c>
      <c r="E770" s="246" t="s">
        <v>1</v>
      </c>
      <c r="F770" s="247" t="s">
        <v>1306</v>
      </c>
      <c r="G770" s="244"/>
      <c r="H770" s="246" t="s">
        <v>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186</v>
      </c>
      <c r="AU770" s="253" t="s">
        <v>92</v>
      </c>
      <c r="AV770" s="13" t="s">
        <v>90</v>
      </c>
      <c r="AW770" s="13" t="s">
        <v>36</v>
      </c>
      <c r="AX770" s="13" t="s">
        <v>83</v>
      </c>
      <c r="AY770" s="253" t="s">
        <v>177</v>
      </c>
    </row>
    <row r="771" s="14" customFormat="1">
      <c r="A771" s="14"/>
      <c r="B771" s="254"/>
      <c r="C771" s="255"/>
      <c r="D771" s="245" t="s">
        <v>186</v>
      </c>
      <c r="E771" s="256" t="s">
        <v>1</v>
      </c>
      <c r="F771" s="257" t="s">
        <v>1307</v>
      </c>
      <c r="G771" s="255"/>
      <c r="H771" s="258">
        <v>10.746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4" t="s">
        <v>186</v>
      </c>
      <c r="AU771" s="264" t="s">
        <v>92</v>
      </c>
      <c r="AV771" s="14" t="s">
        <v>92</v>
      </c>
      <c r="AW771" s="14" t="s">
        <v>36</v>
      </c>
      <c r="AX771" s="14" t="s">
        <v>83</v>
      </c>
      <c r="AY771" s="264" t="s">
        <v>177</v>
      </c>
    </row>
    <row r="772" s="13" customFormat="1">
      <c r="A772" s="13"/>
      <c r="B772" s="243"/>
      <c r="C772" s="244"/>
      <c r="D772" s="245" t="s">
        <v>186</v>
      </c>
      <c r="E772" s="246" t="s">
        <v>1</v>
      </c>
      <c r="F772" s="247" t="s">
        <v>499</v>
      </c>
      <c r="G772" s="244"/>
      <c r="H772" s="246" t="s">
        <v>1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186</v>
      </c>
      <c r="AU772" s="253" t="s">
        <v>92</v>
      </c>
      <c r="AV772" s="13" t="s">
        <v>90</v>
      </c>
      <c r="AW772" s="13" t="s">
        <v>36</v>
      </c>
      <c r="AX772" s="13" t="s">
        <v>83</v>
      </c>
      <c r="AY772" s="253" t="s">
        <v>177</v>
      </c>
    </row>
    <row r="773" s="13" customFormat="1">
      <c r="A773" s="13"/>
      <c r="B773" s="243"/>
      <c r="C773" s="244"/>
      <c r="D773" s="245" t="s">
        <v>186</v>
      </c>
      <c r="E773" s="246" t="s">
        <v>1</v>
      </c>
      <c r="F773" s="247" t="s">
        <v>1306</v>
      </c>
      <c r="G773" s="244"/>
      <c r="H773" s="246" t="s">
        <v>1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3" t="s">
        <v>186</v>
      </c>
      <c r="AU773" s="253" t="s">
        <v>92</v>
      </c>
      <c r="AV773" s="13" t="s">
        <v>90</v>
      </c>
      <c r="AW773" s="13" t="s">
        <v>36</v>
      </c>
      <c r="AX773" s="13" t="s">
        <v>83</v>
      </c>
      <c r="AY773" s="253" t="s">
        <v>177</v>
      </c>
    </row>
    <row r="774" s="14" customFormat="1">
      <c r="A774" s="14"/>
      <c r="B774" s="254"/>
      <c r="C774" s="255"/>
      <c r="D774" s="245" t="s">
        <v>186</v>
      </c>
      <c r="E774" s="256" t="s">
        <v>1</v>
      </c>
      <c r="F774" s="257" t="s">
        <v>1308</v>
      </c>
      <c r="G774" s="255"/>
      <c r="H774" s="258">
        <v>63.143999999999998</v>
      </c>
      <c r="I774" s="259"/>
      <c r="J774" s="255"/>
      <c r="K774" s="255"/>
      <c r="L774" s="260"/>
      <c r="M774" s="261"/>
      <c r="N774" s="262"/>
      <c r="O774" s="262"/>
      <c r="P774" s="262"/>
      <c r="Q774" s="262"/>
      <c r="R774" s="262"/>
      <c r="S774" s="262"/>
      <c r="T774" s="26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4" t="s">
        <v>186</v>
      </c>
      <c r="AU774" s="264" t="s">
        <v>92</v>
      </c>
      <c r="AV774" s="14" t="s">
        <v>92</v>
      </c>
      <c r="AW774" s="14" t="s">
        <v>36</v>
      </c>
      <c r="AX774" s="14" t="s">
        <v>83</v>
      </c>
      <c r="AY774" s="264" t="s">
        <v>177</v>
      </c>
    </row>
    <row r="775" s="15" customFormat="1">
      <c r="A775" s="15"/>
      <c r="B775" s="265"/>
      <c r="C775" s="266"/>
      <c r="D775" s="245" t="s">
        <v>186</v>
      </c>
      <c r="E775" s="267" t="s">
        <v>1</v>
      </c>
      <c r="F775" s="268" t="s">
        <v>190</v>
      </c>
      <c r="G775" s="266"/>
      <c r="H775" s="269">
        <v>73.890000000000001</v>
      </c>
      <c r="I775" s="270"/>
      <c r="J775" s="266"/>
      <c r="K775" s="266"/>
      <c r="L775" s="271"/>
      <c r="M775" s="272"/>
      <c r="N775" s="273"/>
      <c r="O775" s="273"/>
      <c r="P775" s="273"/>
      <c r="Q775" s="273"/>
      <c r="R775" s="273"/>
      <c r="S775" s="273"/>
      <c r="T775" s="274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5" t="s">
        <v>186</v>
      </c>
      <c r="AU775" s="275" t="s">
        <v>92</v>
      </c>
      <c r="AV775" s="15" t="s">
        <v>184</v>
      </c>
      <c r="AW775" s="15" t="s">
        <v>36</v>
      </c>
      <c r="AX775" s="15" t="s">
        <v>90</v>
      </c>
      <c r="AY775" s="275" t="s">
        <v>177</v>
      </c>
    </row>
    <row r="776" s="2" customFormat="1" ht="33" customHeight="1">
      <c r="A776" s="39"/>
      <c r="B776" s="40"/>
      <c r="C776" s="230" t="s">
        <v>1347</v>
      </c>
      <c r="D776" s="230" t="s">
        <v>179</v>
      </c>
      <c r="E776" s="231" t="s">
        <v>1348</v>
      </c>
      <c r="F776" s="232" t="s">
        <v>1349</v>
      </c>
      <c r="G776" s="233" t="s">
        <v>200</v>
      </c>
      <c r="H776" s="234">
        <v>73.890000000000001</v>
      </c>
      <c r="I776" s="235"/>
      <c r="J776" s="236">
        <f>ROUND(I776*H776,2)</f>
        <v>0</v>
      </c>
      <c r="K776" s="232" t="s">
        <v>1</v>
      </c>
      <c r="L776" s="45"/>
      <c r="M776" s="237" t="s">
        <v>1</v>
      </c>
      <c r="N776" s="238" t="s">
        <v>48</v>
      </c>
      <c r="O776" s="92"/>
      <c r="P776" s="239">
        <f>O776*H776</f>
        <v>0</v>
      </c>
      <c r="Q776" s="239">
        <v>0.021000000000000001</v>
      </c>
      <c r="R776" s="239">
        <f>Q776*H776</f>
        <v>1.55169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184</v>
      </c>
      <c r="AT776" s="241" t="s">
        <v>179</v>
      </c>
      <c r="AU776" s="241" t="s">
        <v>92</v>
      </c>
      <c r="AY776" s="18" t="s">
        <v>177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90</v>
      </c>
      <c r="BK776" s="242">
        <f>ROUND(I776*H776,2)</f>
        <v>0</v>
      </c>
      <c r="BL776" s="18" t="s">
        <v>184</v>
      </c>
      <c r="BM776" s="241" t="s">
        <v>1350</v>
      </c>
    </row>
    <row r="777" s="13" customFormat="1">
      <c r="A777" s="13"/>
      <c r="B777" s="243"/>
      <c r="C777" s="244"/>
      <c r="D777" s="245" t="s">
        <v>186</v>
      </c>
      <c r="E777" s="246" t="s">
        <v>1</v>
      </c>
      <c r="F777" s="247" t="s">
        <v>1327</v>
      </c>
      <c r="G777" s="244"/>
      <c r="H777" s="246" t="s">
        <v>1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3" t="s">
        <v>186</v>
      </c>
      <c r="AU777" s="253" t="s">
        <v>92</v>
      </c>
      <c r="AV777" s="13" t="s">
        <v>90</v>
      </c>
      <c r="AW777" s="13" t="s">
        <v>36</v>
      </c>
      <c r="AX777" s="13" t="s">
        <v>83</v>
      </c>
      <c r="AY777" s="253" t="s">
        <v>177</v>
      </c>
    </row>
    <row r="778" s="13" customFormat="1">
      <c r="A778" s="13"/>
      <c r="B778" s="243"/>
      <c r="C778" s="244"/>
      <c r="D778" s="245" t="s">
        <v>186</v>
      </c>
      <c r="E778" s="246" t="s">
        <v>1</v>
      </c>
      <c r="F778" s="247" t="s">
        <v>495</v>
      </c>
      <c r="G778" s="244"/>
      <c r="H778" s="246" t="s">
        <v>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3" t="s">
        <v>186</v>
      </c>
      <c r="AU778" s="253" t="s">
        <v>92</v>
      </c>
      <c r="AV778" s="13" t="s">
        <v>90</v>
      </c>
      <c r="AW778" s="13" t="s">
        <v>36</v>
      </c>
      <c r="AX778" s="13" t="s">
        <v>83</v>
      </c>
      <c r="AY778" s="253" t="s">
        <v>177</v>
      </c>
    </row>
    <row r="779" s="13" customFormat="1">
      <c r="A779" s="13"/>
      <c r="B779" s="243"/>
      <c r="C779" s="244"/>
      <c r="D779" s="245" t="s">
        <v>186</v>
      </c>
      <c r="E779" s="246" t="s">
        <v>1</v>
      </c>
      <c r="F779" s="247" t="s">
        <v>1306</v>
      </c>
      <c r="G779" s="244"/>
      <c r="H779" s="246" t="s">
        <v>1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3" t="s">
        <v>186</v>
      </c>
      <c r="AU779" s="253" t="s">
        <v>92</v>
      </c>
      <c r="AV779" s="13" t="s">
        <v>90</v>
      </c>
      <c r="AW779" s="13" t="s">
        <v>36</v>
      </c>
      <c r="AX779" s="13" t="s">
        <v>83</v>
      </c>
      <c r="AY779" s="253" t="s">
        <v>177</v>
      </c>
    </row>
    <row r="780" s="14" customFormat="1">
      <c r="A780" s="14"/>
      <c r="B780" s="254"/>
      <c r="C780" s="255"/>
      <c r="D780" s="245" t="s">
        <v>186</v>
      </c>
      <c r="E780" s="256" t="s">
        <v>1</v>
      </c>
      <c r="F780" s="257" t="s">
        <v>1307</v>
      </c>
      <c r="G780" s="255"/>
      <c r="H780" s="258">
        <v>10.746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4" t="s">
        <v>186</v>
      </c>
      <c r="AU780" s="264" t="s">
        <v>92</v>
      </c>
      <c r="AV780" s="14" t="s">
        <v>92</v>
      </c>
      <c r="AW780" s="14" t="s">
        <v>36</v>
      </c>
      <c r="AX780" s="14" t="s">
        <v>83</v>
      </c>
      <c r="AY780" s="264" t="s">
        <v>177</v>
      </c>
    </row>
    <row r="781" s="13" customFormat="1">
      <c r="A781" s="13"/>
      <c r="B781" s="243"/>
      <c r="C781" s="244"/>
      <c r="D781" s="245" t="s">
        <v>186</v>
      </c>
      <c r="E781" s="246" t="s">
        <v>1</v>
      </c>
      <c r="F781" s="247" t="s">
        <v>499</v>
      </c>
      <c r="G781" s="244"/>
      <c r="H781" s="246" t="s">
        <v>1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186</v>
      </c>
      <c r="AU781" s="253" t="s">
        <v>92</v>
      </c>
      <c r="AV781" s="13" t="s">
        <v>90</v>
      </c>
      <c r="AW781" s="13" t="s">
        <v>36</v>
      </c>
      <c r="AX781" s="13" t="s">
        <v>83</v>
      </c>
      <c r="AY781" s="253" t="s">
        <v>177</v>
      </c>
    </row>
    <row r="782" s="13" customFormat="1">
      <c r="A782" s="13"/>
      <c r="B782" s="243"/>
      <c r="C782" s="244"/>
      <c r="D782" s="245" t="s">
        <v>186</v>
      </c>
      <c r="E782" s="246" t="s">
        <v>1</v>
      </c>
      <c r="F782" s="247" t="s">
        <v>1306</v>
      </c>
      <c r="G782" s="244"/>
      <c r="H782" s="246" t="s">
        <v>1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186</v>
      </c>
      <c r="AU782" s="253" t="s">
        <v>92</v>
      </c>
      <c r="AV782" s="13" t="s">
        <v>90</v>
      </c>
      <c r="AW782" s="13" t="s">
        <v>36</v>
      </c>
      <c r="AX782" s="13" t="s">
        <v>83</v>
      </c>
      <c r="AY782" s="253" t="s">
        <v>177</v>
      </c>
    </row>
    <row r="783" s="14" customFormat="1">
      <c r="A783" s="14"/>
      <c r="B783" s="254"/>
      <c r="C783" s="255"/>
      <c r="D783" s="245" t="s">
        <v>186</v>
      </c>
      <c r="E783" s="256" t="s">
        <v>1</v>
      </c>
      <c r="F783" s="257" t="s">
        <v>1308</v>
      </c>
      <c r="G783" s="255"/>
      <c r="H783" s="258">
        <v>63.143999999999998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186</v>
      </c>
      <c r="AU783" s="264" t="s">
        <v>92</v>
      </c>
      <c r="AV783" s="14" t="s">
        <v>92</v>
      </c>
      <c r="AW783" s="14" t="s">
        <v>36</v>
      </c>
      <c r="AX783" s="14" t="s">
        <v>83</v>
      </c>
      <c r="AY783" s="264" t="s">
        <v>177</v>
      </c>
    </row>
    <row r="784" s="15" customFormat="1">
      <c r="A784" s="15"/>
      <c r="B784" s="265"/>
      <c r="C784" s="266"/>
      <c r="D784" s="245" t="s">
        <v>186</v>
      </c>
      <c r="E784" s="267" t="s">
        <v>1</v>
      </c>
      <c r="F784" s="268" t="s">
        <v>190</v>
      </c>
      <c r="G784" s="266"/>
      <c r="H784" s="269">
        <v>73.890000000000001</v>
      </c>
      <c r="I784" s="270"/>
      <c r="J784" s="266"/>
      <c r="K784" s="266"/>
      <c r="L784" s="271"/>
      <c r="M784" s="272"/>
      <c r="N784" s="273"/>
      <c r="O784" s="273"/>
      <c r="P784" s="273"/>
      <c r="Q784" s="273"/>
      <c r="R784" s="273"/>
      <c r="S784" s="273"/>
      <c r="T784" s="27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5" t="s">
        <v>186</v>
      </c>
      <c r="AU784" s="275" t="s">
        <v>92</v>
      </c>
      <c r="AV784" s="15" t="s">
        <v>184</v>
      </c>
      <c r="AW784" s="15" t="s">
        <v>36</v>
      </c>
      <c r="AX784" s="15" t="s">
        <v>90</v>
      </c>
      <c r="AY784" s="275" t="s">
        <v>177</v>
      </c>
    </row>
    <row r="785" s="2" customFormat="1" ht="44.25" customHeight="1">
      <c r="A785" s="39"/>
      <c r="B785" s="40"/>
      <c r="C785" s="230" t="s">
        <v>1351</v>
      </c>
      <c r="D785" s="230" t="s">
        <v>179</v>
      </c>
      <c r="E785" s="231" t="s">
        <v>1352</v>
      </c>
      <c r="F785" s="232" t="s">
        <v>1353</v>
      </c>
      <c r="G785" s="233" t="s">
        <v>200</v>
      </c>
      <c r="H785" s="234">
        <v>73.890000000000001</v>
      </c>
      <c r="I785" s="235"/>
      <c r="J785" s="236">
        <f>ROUND(I785*H785,2)</f>
        <v>0</v>
      </c>
      <c r="K785" s="232" t="s">
        <v>183</v>
      </c>
      <c r="L785" s="45"/>
      <c r="M785" s="237" t="s">
        <v>1</v>
      </c>
      <c r="N785" s="238" t="s">
        <v>48</v>
      </c>
      <c r="O785" s="92"/>
      <c r="P785" s="239">
        <f>O785*H785</f>
        <v>0</v>
      </c>
      <c r="Q785" s="239">
        <v>0.0052500000000000003</v>
      </c>
      <c r="R785" s="239">
        <f>Q785*H785</f>
        <v>0.3879225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184</v>
      </c>
      <c r="AT785" s="241" t="s">
        <v>179</v>
      </c>
      <c r="AU785" s="241" t="s">
        <v>92</v>
      </c>
      <c r="AY785" s="18" t="s">
        <v>177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90</v>
      </c>
      <c r="BK785" s="242">
        <f>ROUND(I785*H785,2)</f>
        <v>0</v>
      </c>
      <c r="BL785" s="18" t="s">
        <v>184</v>
      </c>
      <c r="BM785" s="241" t="s">
        <v>1354</v>
      </c>
    </row>
    <row r="786" s="2" customFormat="1" ht="21.75" customHeight="1">
      <c r="A786" s="39"/>
      <c r="B786" s="40"/>
      <c r="C786" s="230" t="s">
        <v>1355</v>
      </c>
      <c r="D786" s="230" t="s">
        <v>179</v>
      </c>
      <c r="E786" s="231" t="s">
        <v>1356</v>
      </c>
      <c r="F786" s="232" t="s">
        <v>1357</v>
      </c>
      <c r="G786" s="233" t="s">
        <v>200</v>
      </c>
      <c r="H786" s="234">
        <v>73.890000000000001</v>
      </c>
      <c r="I786" s="235"/>
      <c r="J786" s="236">
        <f>ROUND(I786*H786,2)</f>
        <v>0</v>
      </c>
      <c r="K786" s="232" t="s">
        <v>183</v>
      </c>
      <c r="L786" s="45"/>
      <c r="M786" s="237" t="s">
        <v>1</v>
      </c>
      <c r="N786" s="238" t="s">
        <v>48</v>
      </c>
      <c r="O786" s="92"/>
      <c r="P786" s="239">
        <f>O786*H786</f>
        <v>0</v>
      </c>
      <c r="Q786" s="239">
        <v>0.0040000000000000001</v>
      </c>
      <c r="R786" s="239">
        <f>Q786*H786</f>
        <v>0.29555999999999999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184</v>
      </c>
      <c r="AT786" s="241" t="s">
        <v>179</v>
      </c>
      <c r="AU786" s="241" t="s">
        <v>92</v>
      </c>
      <c r="AY786" s="18" t="s">
        <v>177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90</v>
      </c>
      <c r="BK786" s="242">
        <f>ROUND(I786*H786,2)</f>
        <v>0</v>
      </c>
      <c r="BL786" s="18" t="s">
        <v>184</v>
      </c>
      <c r="BM786" s="241" t="s">
        <v>1358</v>
      </c>
    </row>
    <row r="787" s="13" customFormat="1">
      <c r="A787" s="13"/>
      <c r="B787" s="243"/>
      <c r="C787" s="244"/>
      <c r="D787" s="245" t="s">
        <v>186</v>
      </c>
      <c r="E787" s="246" t="s">
        <v>1</v>
      </c>
      <c r="F787" s="247" t="s">
        <v>1336</v>
      </c>
      <c r="G787" s="244"/>
      <c r="H787" s="246" t="s">
        <v>1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3" t="s">
        <v>186</v>
      </c>
      <c r="AU787" s="253" t="s">
        <v>92</v>
      </c>
      <c r="AV787" s="13" t="s">
        <v>90</v>
      </c>
      <c r="AW787" s="13" t="s">
        <v>36</v>
      </c>
      <c r="AX787" s="13" t="s">
        <v>83</v>
      </c>
      <c r="AY787" s="253" t="s">
        <v>177</v>
      </c>
    </row>
    <row r="788" s="13" customFormat="1">
      <c r="A788" s="13"/>
      <c r="B788" s="243"/>
      <c r="C788" s="244"/>
      <c r="D788" s="245" t="s">
        <v>186</v>
      </c>
      <c r="E788" s="246" t="s">
        <v>1</v>
      </c>
      <c r="F788" s="247" t="s">
        <v>495</v>
      </c>
      <c r="G788" s="244"/>
      <c r="H788" s="246" t="s">
        <v>1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186</v>
      </c>
      <c r="AU788" s="253" t="s">
        <v>92</v>
      </c>
      <c r="AV788" s="13" t="s">
        <v>90</v>
      </c>
      <c r="AW788" s="13" t="s">
        <v>36</v>
      </c>
      <c r="AX788" s="13" t="s">
        <v>83</v>
      </c>
      <c r="AY788" s="253" t="s">
        <v>177</v>
      </c>
    </row>
    <row r="789" s="13" customFormat="1">
      <c r="A789" s="13"/>
      <c r="B789" s="243"/>
      <c r="C789" s="244"/>
      <c r="D789" s="245" t="s">
        <v>186</v>
      </c>
      <c r="E789" s="246" t="s">
        <v>1</v>
      </c>
      <c r="F789" s="247" t="s">
        <v>1306</v>
      </c>
      <c r="G789" s="244"/>
      <c r="H789" s="246" t="s">
        <v>1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186</v>
      </c>
      <c r="AU789" s="253" t="s">
        <v>92</v>
      </c>
      <c r="AV789" s="13" t="s">
        <v>90</v>
      </c>
      <c r="AW789" s="13" t="s">
        <v>36</v>
      </c>
      <c r="AX789" s="13" t="s">
        <v>83</v>
      </c>
      <c r="AY789" s="253" t="s">
        <v>177</v>
      </c>
    </row>
    <row r="790" s="14" customFormat="1">
      <c r="A790" s="14"/>
      <c r="B790" s="254"/>
      <c r="C790" s="255"/>
      <c r="D790" s="245" t="s">
        <v>186</v>
      </c>
      <c r="E790" s="256" t="s">
        <v>1</v>
      </c>
      <c r="F790" s="257" t="s">
        <v>1307</v>
      </c>
      <c r="G790" s="255"/>
      <c r="H790" s="258">
        <v>10.746</v>
      </c>
      <c r="I790" s="259"/>
      <c r="J790" s="255"/>
      <c r="K790" s="255"/>
      <c r="L790" s="260"/>
      <c r="M790" s="261"/>
      <c r="N790" s="262"/>
      <c r="O790" s="262"/>
      <c r="P790" s="262"/>
      <c r="Q790" s="262"/>
      <c r="R790" s="262"/>
      <c r="S790" s="262"/>
      <c r="T790" s="26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4" t="s">
        <v>186</v>
      </c>
      <c r="AU790" s="264" t="s">
        <v>92</v>
      </c>
      <c r="AV790" s="14" t="s">
        <v>92</v>
      </c>
      <c r="AW790" s="14" t="s">
        <v>36</v>
      </c>
      <c r="AX790" s="14" t="s">
        <v>83</v>
      </c>
      <c r="AY790" s="264" t="s">
        <v>177</v>
      </c>
    </row>
    <row r="791" s="13" customFormat="1">
      <c r="A791" s="13"/>
      <c r="B791" s="243"/>
      <c r="C791" s="244"/>
      <c r="D791" s="245" t="s">
        <v>186</v>
      </c>
      <c r="E791" s="246" t="s">
        <v>1</v>
      </c>
      <c r="F791" s="247" t="s">
        <v>499</v>
      </c>
      <c r="G791" s="244"/>
      <c r="H791" s="246" t="s">
        <v>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3" t="s">
        <v>186</v>
      </c>
      <c r="AU791" s="253" t="s">
        <v>92</v>
      </c>
      <c r="AV791" s="13" t="s">
        <v>90</v>
      </c>
      <c r="AW791" s="13" t="s">
        <v>36</v>
      </c>
      <c r="AX791" s="13" t="s">
        <v>83</v>
      </c>
      <c r="AY791" s="253" t="s">
        <v>177</v>
      </c>
    </row>
    <row r="792" s="13" customFormat="1">
      <c r="A792" s="13"/>
      <c r="B792" s="243"/>
      <c r="C792" s="244"/>
      <c r="D792" s="245" t="s">
        <v>186</v>
      </c>
      <c r="E792" s="246" t="s">
        <v>1</v>
      </c>
      <c r="F792" s="247" t="s">
        <v>1306</v>
      </c>
      <c r="G792" s="244"/>
      <c r="H792" s="246" t="s">
        <v>1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3" t="s">
        <v>186</v>
      </c>
      <c r="AU792" s="253" t="s">
        <v>92</v>
      </c>
      <c r="AV792" s="13" t="s">
        <v>90</v>
      </c>
      <c r="AW792" s="13" t="s">
        <v>36</v>
      </c>
      <c r="AX792" s="13" t="s">
        <v>83</v>
      </c>
      <c r="AY792" s="253" t="s">
        <v>177</v>
      </c>
    </row>
    <row r="793" s="14" customFormat="1">
      <c r="A793" s="14"/>
      <c r="B793" s="254"/>
      <c r="C793" s="255"/>
      <c r="D793" s="245" t="s">
        <v>186</v>
      </c>
      <c r="E793" s="256" t="s">
        <v>1</v>
      </c>
      <c r="F793" s="257" t="s">
        <v>1308</v>
      </c>
      <c r="G793" s="255"/>
      <c r="H793" s="258">
        <v>63.143999999999998</v>
      </c>
      <c r="I793" s="259"/>
      <c r="J793" s="255"/>
      <c r="K793" s="255"/>
      <c r="L793" s="260"/>
      <c r="M793" s="261"/>
      <c r="N793" s="262"/>
      <c r="O793" s="262"/>
      <c r="P793" s="262"/>
      <c r="Q793" s="262"/>
      <c r="R793" s="262"/>
      <c r="S793" s="262"/>
      <c r="T793" s="26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4" t="s">
        <v>186</v>
      </c>
      <c r="AU793" s="264" t="s">
        <v>92</v>
      </c>
      <c r="AV793" s="14" t="s">
        <v>92</v>
      </c>
      <c r="AW793" s="14" t="s">
        <v>36</v>
      </c>
      <c r="AX793" s="14" t="s">
        <v>83</v>
      </c>
      <c r="AY793" s="264" t="s">
        <v>177</v>
      </c>
    </row>
    <row r="794" s="15" customFormat="1">
      <c r="A794" s="15"/>
      <c r="B794" s="265"/>
      <c r="C794" s="266"/>
      <c r="D794" s="245" t="s">
        <v>186</v>
      </c>
      <c r="E794" s="267" t="s">
        <v>1</v>
      </c>
      <c r="F794" s="268" t="s">
        <v>190</v>
      </c>
      <c r="G794" s="266"/>
      <c r="H794" s="269">
        <v>73.890000000000001</v>
      </c>
      <c r="I794" s="270"/>
      <c r="J794" s="266"/>
      <c r="K794" s="266"/>
      <c r="L794" s="271"/>
      <c r="M794" s="272"/>
      <c r="N794" s="273"/>
      <c r="O794" s="273"/>
      <c r="P794" s="273"/>
      <c r="Q794" s="273"/>
      <c r="R794" s="273"/>
      <c r="S794" s="273"/>
      <c r="T794" s="27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5" t="s">
        <v>186</v>
      </c>
      <c r="AU794" s="275" t="s">
        <v>92</v>
      </c>
      <c r="AV794" s="15" t="s">
        <v>184</v>
      </c>
      <c r="AW794" s="15" t="s">
        <v>36</v>
      </c>
      <c r="AX794" s="15" t="s">
        <v>90</v>
      </c>
      <c r="AY794" s="275" t="s">
        <v>177</v>
      </c>
    </row>
    <row r="795" s="2" customFormat="1" ht="37.8" customHeight="1">
      <c r="A795" s="39"/>
      <c r="B795" s="40"/>
      <c r="C795" s="230" t="s">
        <v>1359</v>
      </c>
      <c r="D795" s="230" t="s">
        <v>179</v>
      </c>
      <c r="E795" s="231" t="s">
        <v>1360</v>
      </c>
      <c r="F795" s="232" t="s">
        <v>1361</v>
      </c>
      <c r="G795" s="233" t="s">
        <v>200</v>
      </c>
      <c r="H795" s="234">
        <v>100</v>
      </c>
      <c r="I795" s="235"/>
      <c r="J795" s="236">
        <f>ROUND(I795*H795,2)</f>
        <v>0</v>
      </c>
      <c r="K795" s="232" t="s">
        <v>183</v>
      </c>
      <c r="L795" s="45"/>
      <c r="M795" s="237" t="s">
        <v>1</v>
      </c>
      <c r="N795" s="238" t="s">
        <v>48</v>
      </c>
      <c r="O795" s="92"/>
      <c r="P795" s="239">
        <f>O795*H795</f>
        <v>0</v>
      </c>
      <c r="Q795" s="239">
        <v>0.00038999999999999999</v>
      </c>
      <c r="R795" s="239">
        <f>Q795*H795</f>
        <v>0.039</v>
      </c>
      <c r="S795" s="239">
        <v>1.0000000000000001E-05</v>
      </c>
      <c r="T795" s="240">
        <f>S795*H795</f>
        <v>0.001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1" t="s">
        <v>184</v>
      </c>
      <c r="AT795" s="241" t="s">
        <v>179</v>
      </c>
      <c r="AU795" s="241" t="s">
        <v>92</v>
      </c>
      <c r="AY795" s="18" t="s">
        <v>177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8" t="s">
        <v>90</v>
      </c>
      <c r="BK795" s="242">
        <f>ROUND(I795*H795,2)</f>
        <v>0</v>
      </c>
      <c r="BL795" s="18" t="s">
        <v>184</v>
      </c>
      <c r="BM795" s="241" t="s">
        <v>1362</v>
      </c>
    </row>
    <row r="796" s="2" customFormat="1" ht="55.5" customHeight="1">
      <c r="A796" s="39"/>
      <c r="B796" s="40"/>
      <c r="C796" s="230" t="s">
        <v>1363</v>
      </c>
      <c r="D796" s="230" t="s">
        <v>179</v>
      </c>
      <c r="E796" s="231" t="s">
        <v>1364</v>
      </c>
      <c r="F796" s="232" t="s">
        <v>1365</v>
      </c>
      <c r="G796" s="233" t="s">
        <v>200</v>
      </c>
      <c r="H796" s="234">
        <v>204.09999999999999</v>
      </c>
      <c r="I796" s="235"/>
      <c r="J796" s="236">
        <f>ROUND(I796*H796,2)</f>
        <v>0</v>
      </c>
      <c r="K796" s="232" t="s">
        <v>183</v>
      </c>
      <c r="L796" s="45"/>
      <c r="M796" s="237" t="s">
        <v>1</v>
      </c>
      <c r="N796" s="238" t="s">
        <v>48</v>
      </c>
      <c r="O796" s="92"/>
      <c r="P796" s="239">
        <f>O796*H796</f>
        <v>0</v>
      </c>
      <c r="Q796" s="239">
        <v>0.018380000000000001</v>
      </c>
      <c r="R796" s="239">
        <f>Q796*H796</f>
        <v>3.7513580000000002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184</v>
      </c>
      <c r="AT796" s="241" t="s">
        <v>179</v>
      </c>
      <c r="AU796" s="241" t="s">
        <v>92</v>
      </c>
      <c r="AY796" s="18" t="s">
        <v>177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90</v>
      </c>
      <c r="BK796" s="242">
        <f>ROUND(I796*H796,2)</f>
        <v>0</v>
      </c>
      <c r="BL796" s="18" t="s">
        <v>184</v>
      </c>
      <c r="BM796" s="241" t="s">
        <v>1366</v>
      </c>
    </row>
    <row r="797" s="13" customFormat="1">
      <c r="A797" s="13"/>
      <c r="B797" s="243"/>
      <c r="C797" s="244"/>
      <c r="D797" s="245" t="s">
        <v>186</v>
      </c>
      <c r="E797" s="246" t="s">
        <v>1</v>
      </c>
      <c r="F797" s="247" t="s">
        <v>1367</v>
      </c>
      <c r="G797" s="244"/>
      <c r="H797" s="246" t="s">
        <v>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186</v>
      </c>
      <c r="AU797" s="253" t="s">
        <v>92</v>
      </c>
      <c r="AV797" s="13" t="s">
        <v>90</v>
      </c>
      <c r="AW797" s="13" t="s">
        <v>36</v>
      </c>
      <c r="AX797" s="13" t="s">
        <v>83</v>
      </c>
      <c r="AY797" s="253" t="s">
        <v>177</v>
      </c>
    </row>
    <row r="798" s="13" customFormat="1">
      <c r="A798" s="13"/>
      <c r="B798" s="243"/>
      <c r="C798" s="244"/>
      <c r="D798" s="245" t="s">
        <v>186</v>
      </c>
      <c r="E798" s="246" t="s">
        <v>1</v>
      </c>
      <c r="F798" s="247" t="s">
        <v>1368</v>
      </c>
      <c r="G798" s="244"/>
      <c r="H798" s="246" t="s">
        <v>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3" t="s">
        <v>186</v>
      </c>
      <c r="AU798" s="253" t="s">
        <v>92</v>
      </c>
      <c r="AV798" s="13" t="s">
        <v>90</v>
      </c>
      <c r="AW798" s="13" t="s">
        <v>36</v>
      </c>
      <c r="AX798" s="13" t="s">
        <v>83</v>
      </c>
      <c r="AY798" s="253" t="s">
        <v>177</v>
      </c>
    </row>
    <row r="799" s="14" customFormat="1">
      <c r="A799" s="14"/>
      <c r="B799" s="254"/>
      <c r="C799" s="255"/>
      <c r="D799" s="245" t="s">
        <v>186</v>
      </c>
      <c r="E799" s="256" t="s">
        <v>1</v>
      </c>
      <c r="F799" s="257" t="s">
        <v>1369</v>
      </c>
      <c r="G799" s="255"/>
      <c r="H799" s="258">
        <v>204.09999999999999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4" t="s">
        <v>186</v>
      </c>
      <c r="AU799" s="264" t="s">
        <v>92</v>
      </c>
      <c r="AV799" s="14" t="s">
        <v>92</v>
      </c>
      <c r="AW799" s="14" t="s">
        <v>36</v>
      </c>
      <c r="AX799" s="14" t="s">
        <v>83</v>
      </c>
      <c r="AY799" s="264" t="s">
        <v>177</v>
      </c>
    </row>
    <row r="800" s="15" customFormat="1">
      <c r="A800" s="15"/>
      <c r="B800" s="265"/>
      <c r="C800" s="266"/>
      <c r="D800" s="245" t="s">
        <v>186</v>
      </c>
      <c r="E800" s="267" t="s">
        <v>1</v>
      </c>
      <c r="F800" s="268" t="s">
        <v>190</v>
      </c>
      <c r="G800" s="266"/>
      <c r="H800" s="269">
        <v>204.09999999999999</v>
      </c>
      <c r="I800" s="270"/>
      <c r="J800" s="266"/>
      <c r="K800" s="266"/>
      <c r="L800" s="271"/>
      <c r="M800" s="272"/>
      <c r="N800" s="273"/>
      <c r="O800" s="273"/>
      <c r="P800" s="273"/>
      <c r="Q800" s="273"/>
      <c r="R800" s="273"/>
      <c r="S800" s="273"/>
      <c r="T800" s="27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5" t="s">
        <v>186</v>
      </c>
      <c r="AU800" s="275" t="s">
        <v>92</v>
      </c>
      <c r="AV800" s="15" t="s">
        <v>184</v>
      </c>
      <c r="AW800" s="15" t="s">
        <v>36</v>
      </c>
      <c r="AX800" s="15" t="s">
        <v>90</v>
      </c>
      <c r="AY800" s="275" t="s">
        <v>177</v>
      </c>
    </row>
    <row r="801" s="2" customFormat="1" ht="44.25" customHeight="1">
      <c r="A801" s="39"/>
      <c r="B801" s="40"/>
      <c r="C801" s="230" t="s">
        <v>1370</v>
      </c>
      <c r="D801" s="230" t="s">
        <v>179</v>
      </c>
      <c r="E801" s="231" t="s">
        <v>1371</v>
      </c>
      <c r="F801" s="232" t="s">
        <v>1372</v>
      </c>
      <c r="G801" s="233" t="s">
        <v>200</v>
      </c>
      <c r="H801" s="234">
        <v>109.3</v>
      </c>
      <c r="I801" s="235"/>
      <c r="J801" s="236">
        <f>ROUND(I801*H801,2)</f>
        <v>0</v>
      </c>
      <c r="K801" s="232" t="s">
        <v>183</v>
      </c>
      <c r="L801" s="45"/>
      <c r="M801" s="237" t="s">
        <v>1</v>
      </c>
      <c r="N801" s="238" t="s">
        <v>48</v>
      </c>
      <c r="O801" s="92"/>
      <c r="P801" s="239">
        <f>O801*H801</f>
        <v>0</v>
      </c>
      <c r="Q801" s="239">
        <v>0.01103</v>
      </c>
      <c r="R801" s="239">
        <f>Q801*H801</f>
        <v>1.205579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184</v>
      </c>
      <c r="AT801" s="241" t="s">
        <v>179</v>
      </c>
      <c r="AU801" s="241" t="s">
        <v>92</v>
      </c>
      <c r="AY801" s="18" t="s">
        <v>177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90</v>
      </c>
      <c r="BK801" s="242">
        <f>ROUND(I801*H801,2)</f>
        <v>0</v>
      </c>
      <c r="BL801" s="18" t="s">
        <v>184</v>
      </c>
      <c r="BM801" s="241" t="s">
        <v>1373</v>
      </c>
    </row>
    <row r="802" s="13" customFormat="1">
      <c r="A802" s="13"/>
      <c r="B802" s="243"/>
      <c r="C802" s="244"/>
      <c r="D802" s="245" t="s">
        <v>186</v>
      </c>
      <c r="E802" s="246" t="s">
        <v>1</v>
      </c>
      <c r="F802" s="247" t="s">
        <v>1367</v>
      </c>
      <c r="G802" s="244"/>
      <c r="H802" s="246" t="s">
        <v>1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3" t="s">
        <v>186</v>
      </c>
      <c r="AU802" s="253" t="s">
        <v>92</v>
      </c>
      <c r="AV802" s="13" t="s">
        <v>90</v>
      </c>
      <c r="AW802" s="13" t="s">
        <v>36</v>
      </c>
      <c r="AX802" s="13" t="s">
        <v>83</v>
      </c>
      <c r="AY802" s="253" t="s">
        <v>177</v>
      </c>
    </row>
    <row r="803" s="13" customFormat="1">
      <c r="A803" s="13"/>
      <c r="B803" s="243"/>
      <c r="C803" s="244"/>
      <c r="D803" s="245" t="s">
        <v>186</v>
      </c>
      <c r="E803" s="246" t="s">
        <v>1</v>
      </c>
      <c r="F803" s="247" t="s">
        <v>1374</v>
      </c>
      <c r="G803" s="244"/>
      <c r="H803" s="246" t="s">
        <v>1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3" t="s">
        <v>186</v>
      </c>
      <c r="AU803" s="253" t="s">
        <v>92</v>
      </c>
      <c r="AV803" s="13" t="s">
        <v>90</v>
      </c>
      <c r="AW803" s="13" t="s">
        <v>36</v>
      </c>
      <c r="AX803" s="13" t="s">
        <v>83</v>
      </c>
      <c r="AY803" s="253" t="s">
        <v>177</v>
      </c>
    </row>
    <row r="804" s="14" customFormat="1">
      <c r="A804" s="14"/>
      <c r="B804" s="254"/>
      <c r="C804" s="255"/>
      <c r="D804" s="245" t="s">
        <v>186</v>
      </c>
      <c r="E804" s="256" t="s">
        <v>1</v>
      </c>
      <c r="F804" s="257" t="s">
        <v>1375</v>
      </c>
      <c r="G804" s="255"/>
      <c r="H804" s="258">
        <v>109.3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4" t="s">
        <v>186</v>
      </c>
      <c r="AU804" s="264" t="s">
        <v>92</v>
      </c>
      <c r="AV804" s="14" t="s">
        <v>92</v>
      </c>
      <c r="AW804" s="14" t="s">
        <v>36</v>
      </c>
      <c r="AX804" s="14" t="s">
        <v>83</v>
      </c>
      <c r="AY804" s="264" t="s">
        <v>177</v>
      </c>
    </row>
    <row r="805" s="15" customFormat="1">
      <c r="A805" s="15"/>
      <c r="B805" s="265"/>
      <c r="C805" s="266"/>
      <c r="D805" s="245" t="s">
        <v>186</v>
      </c>
      <c r="E805" s="267" t="s">
        <v>1</v>
      </c>
      <c r="F805" s="268" t="s">
        <v>190</v>
      </c>
      <c r="G805" s="266"/>
      <c r="H805" s="269">
        <v>109.3</v>
      </c>
      <c r="I805" s="270"/>
      <c r="J805" s="266"/>
      <c r="K805" s="266"/>
      <c r="L805" s="271"/>
      <c r="M805" s="272"/>
      <c r="N805" s="273"/>
      <c r="O805" s="273"/>
      <c r="P805" s="273"/>
      <c r="Q805" s="273"/>
      <c r="R805" s="273"/>
      <c r="S805" s="273"/>
      <c r="T805" s="27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5" t="s">
        <v>186</v>
      </c>
      <c r="AU805" s="275" t="s">
        <v>92</v>
      </c>
      <c r="AV805" s="15" t="s">
        <v>184</v>
      </c>
      <c r="AW805" s="15" t="s">
        <v>36</v>
      </c>
      <c r="AX805" s="15" t="s">
        <v>90</v>
      </c>
      <c r="AY805" s="275" t="s">
        <v>177</v>
      </c>
    </row>
    <row r="806" s="2" customFormat="1" ht="37.8" customHeight="1">
      <c r="A806" s="39"/>
      <c r="B806" s="40"/>
      <c r="C806" s="230" t="s">
        <v>1376</v>
      </c>
      <c r="D806" s="230" t="s">
        <v>179</v>
      </c>
      <c r="E806" s="231" t="s">
        <v>1377</v>
      </c>
      <c r="F806" s="232" t="s">
        <v>1378</v>
      </c>
      <c r="G806" s="233" t="s">
        <v>200</v>
      </c>
      <c r="H806" s="234">
        <v>402.65300000000002</v>
      </c>
      <c r="I806" s="235"/>
      <c r="J806" s="236">
        <f>ROUND(I806*H806,2)</f>
        <v>0</v>
      </c>
      <c r="K806" s="232" t="s">
        <v>183</v>
      </c>
      <c r="L806" s="45"/>
      <c r="M806" s="237" t="s">
        <v>1</v>
      </c>
      <c r="N806" s="238" t="s">
        <v>48</v>
      </c>
      <c r="O806" s="92"/>
      <c r="P806" s="239">
        <f>O806*H806</f>
        <v>0</v>
      </c>
      <c r="Q806" s="239">
        <v>0.01103</v>
      </c>
      <c r="R806" s="239">
        <f>Q806*H806</f>
        <v>4.44126259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184</v>
      </c>
      <c r="AT806" s="241" t="s">
        <v>179</v>
      </c>
      <c r="AU806" s="241" t="s">
        <v>92</v>
      </c>
      <c r="AY806" s="18" t="s">
        <v>177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90</v>
      </c>
      <c r="BK806" s="242">
        <f>ROUND(I806*H806,2)</f>
        <v>0</v>
      </c>
      <c r="BL806" s="18" t="s">
        <v>184</v>
      </c>
      <c r="BM806" s="241" t="s">
        <v>1379</v>
      </c>
    </row>
    <row r="807" s="13" customFormat="1">
      <c r="A807" s="13"/>
      <c r="B807" s="243"/>
      <c r="C807" s="244"/>
      <c r="D807" s="245" t="s">
        <v>186</v>
      </c>
      <c r="E807" s="246" t="s">
        <v>1</v>
      </c>
      <c r="F807" s="247" t="s">
        <v>1380</v>
      </c>
      <c r="G807" s="244"/>
      <c r="H807" s="246" t="s">
        <v>1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186</v>
      </c>
      <c r="AU807" s="253" t="s">
        <v>92</v>
      </c>
      <c r="AV807" s="13" t="s">
        <v>90</v>
      </c>
      <c r="AW807" s="13" t="s">
        <v>36</v>
      </c>
      <c r="AX807" s="13" t="s">
        <v>83</v>
      </c>
      <c r="AY807" s="253" t="s">
        <v>177</v>
      </c>
    </row>
    <row r="808" s="13" customFormat="1">
      <c r="A808" s="13"/>
      <c r="B808" s="243"/>
      <c r="C808" s="244"/>
      <c r="D808" s="245" t="s">
        <v>186</v>
      </c>
      <c r="E808" s="246" t="s">
        <v>1</v>
      </c>
      <c r="F808" s="247" t="s">
        <v>1374</v>
      </c>
      <c r="G808" s="244"/>
      <c r="H808" s="246" t="s">
        <v>1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3" t="s">
        <v>186</v>
      </c>
      <c r="AU808" s="253" t="s">
        <v>92</v>
      </c>
      <c r="AV808" s="13" t="s">
        <v>90</v>
      </c>
      <c r="AW808" s="13" t="s">
        <v>36</v>
      </c>
      <c r="AX808" s="13" t="s">
        <v>83</v>
      </c>
      <c r="AY808" s="253" t="s">
        <v>177</v>
      </c>
    </row>
    <row r="809" s="14" customFormat="1">
      <c r="A809" s="14"/>
      <c r="B809" s="254"/>
      <c r="C809" s="255"/>
      <c r="D809" s="245" t="s">
        <v>186</v>
      </c>
      <c r="E809" s="256" t="s">
        <v>1</v>
      </c>
      <c r="F809" s="257" t="s">
        <v>1381</v>
      </c>
      <c r="G809" s="255"/>
      <c r="H809" s="258">
        <v>460.20299999999997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4" t="s">
        <v>186</v>
      </c>
      <c r="AU809" s="264" t="s">
        <v>92</v>
      </c>
      <c r="AV809" s="14" t="s">
        <v>92</v>
      </c>
      <c r="AW809" s="14" t="s">
        <v>36</v>
      </c>
      <c r="AX809" s="14" t="s">
        <v>83</v>
      </c>
      <c r="AY809" s="264" t="s">
        <v>177</v>
      </c>
    </row>
    <row r="810" s="14" customFormat="1">
      <c r="A810" s="14"/>
      <c r="B810" s="254"/>
      <c r="C810" s="255"/>
      <c r="D810" s="245" t="s">
        <v>186</v>
      </c>
      <c r="E810" s="256" t="s">
        <v>1</v>
      </c>
      <c r="F810" s="257" t="s">
        <v>1382</v>
      </c>
      <c r="G810" s="255"/>
      <c r="H810" s="258">
        <v>-26.606999999999999</v>
      </c>
      <c r="I810" s="259"/>
      <c r="J810" s="255"/>
      <c r="K810" s="255"/>
      <c r="L810" s="260"/>
      <c r="M810" s="261"/>
      <c r="N810" s="262"/>
      <c r="O810" s="262"/>
      <c r="P810" s="262"/>
      <c r="Q810" s="262"/>
      <c r="R810" s="262"/>
      <c r="S810" s="262"/>
      <c r="T810" s="26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4" t="s">
        <v>186</v>
      </c>
      <c r="AU810" s="264" t="s">
        <v>92</v>
      </c>
      <c r="AV810" s="14" t="s">
        <v>92</v>
      </c>
      <c r="AW810" s="14" t="s">
        <v>36</v>
      </c>
      <c r="AX810" s="14" t="s">
        <v>83</v>
      </c>
      <c r="AY810" s="264" t="s">
        <v>177</v>
      </c>
    </row>
    <row r="811" s="14" customFormat="1">
      <c r="A811" s="14"/>
      <c r="B811" s="254"/>
      <c r="C811" s="255"/>
      <c r="D811" s="245" t="s">
        <v>186</v>
      </c>
      <c r="E811" s="256" t="s">
        <v>1</v>
      </c>
      <c r="F811" s="257" t="s">
        <v>1383</v>
      </c>
      <c r="G811" s="255"/>
      <c r="H811" s="258">
        <v>-30.943000000000001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186</v>
      </c>
      <c r="AU811" s="264" t="s">
        <v>92</v>
      </c>
      <c r="AV811" s="14" t="s">
        <v>92</v>
      </c>
      <c r="AW811" s="14" t="s">
        <v>36</v>
      </c>
      <c r="AX811" s="14" t="s">
        <v>83</v>
      </c>
      <c r="AY811" s="264" t="s">
        <v>177</v>
      </c>
    </row>
    <row r="812" s="15" customFormat="1">
      <c r="A812" s="15"/>
      <c r="B812" s="265"/>
      <c r="C812" s="266"/>
      <c r="D812" s="245" t="s">
        <v>186</v>
      </c>
      <c r="E812" s="267" t="s">
        <v>1</v>
      </c>
      <c r="F812" s="268" t="s">
        <v>190</v>
      </c>
      <c r="G812" s="266"/>
      <c r="H812" s="269">
        <v>402.65300000000002</v>
      </c>
      <c r="I812" s="270"/>
      <c r="J812" s="266"/>
      <c r="K812" s="266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186</v>
      </c>
      <c r="AU812" s="275" t="s">
        <v>92</v>
      </c>
      <c r="AV812" s="15" t="s">
        <v>184</v>
      </c>
      <c r="AW812" s="15" t="s">
        <v>36</v>
      </c>
      <c r="AX812" s="15" t="s">
        <v>90</v>
      </c>
      <c r="AY812" s="275" t="s">
        <v>177</v>
      </c>
    </row>
    <row r="813" s="2" customFormat="1" ht="24.15" customHeight="1">
      <c r="A813" s="39"/>
      <c r="B813" s="40"/>
      <c r="C813" s="230" t="s">
        <v>1384</v>
      </c>
      <c r="D813" s="230" t="s">
        <v>179</v>
      </c>
      <c r="E813" s="231" t="s">
        <v>1385</v>
      </c>
      <c r="F813" s="232" t="s">
        <v>1386</v>
      </c>
      <c r="G813" s="233" t="s">
        <v>200</v>
      </c>
      <c r="H813" s="234">
        <v>161.19999999999999</v>
      </c>
      <c r="I813" s="235"/>
      <c r="J813" s="236">
        <f>ROUND(I813*H813,2)</f>
        <v>0</v>
      </c>
      <c r="K813" s="232" t="s">
        <v>1</v>
      </c>
      <c r="L813" s="45"/>
      <c r="M813" s="237" t="s">
        <v>1</v>
      </c>
      <c r="N813" s="238" t="s">
        <v>48</v>
      </c>
      <c r="O813" s="92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184</v>
      </c>
      <c r="AT813" s="241" t="s">
        <v>179</v>
      </c>
      <c r="AU813" s="241" t="s">
        <v>92</v>
      </c>
      <c r="AY813" s="18" t="s">
        <v>177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90</v>
      </c>
      <c r="BK813" s="242">
        <f>ROUND(I813*H813,2)</f>
        <v>0</v>
      </c>
      <c r="BL813" s="18" t="s">
        <v>184</v>
      </c>
      <c r="BM813" s="241" t="s">
        <v>1387</v>
      </c>
    </row>
    <row r="814" s="13" customFormat="1">
      <c r="A814" s="13"/>
      <c r="B814" s="243"/>
      <c r="C814" s="244"/>
      <c r="D814" s="245" t="s">
        <v>186</v>
      </c>
      <c r="E814" s="246" t="s">
        <v>1</v>
      </c>
      <c r="F814" s="247" t="s">
        <v>1388</v>
      </c>
      <c r="G814" s="244"/>
      <c r="H814" s="246" t="s">
        <v>1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3" t="s">
        <v>186</v>
      </c>
      <c r="AU814" s="253" t="s">
        <v>92</v>
      </c>
      <c r="AV814" s="13" t="s">
        <v>90</v>
      </c>
      <c r="AW814" s="13" t="s">
        <v>36</v>
      </c>
      <c r="AX814" s="13" t="s">
        <v>83</v>
      </c>
      <c r="AY814" s="253" t="s">
        <v>177</v>
      </c>
    </row>
    <row r="815" s="13" customFormat="1">
      <c r="A815" s="13"/>
      <c r="B815" s="243"/>
      <c r="C815" s="244"/>
      <c r="D815" s="245" t="s">
        <v>186</v>
      </c>
      <c r="E815" s="246" t="s">
        <v>1</v>
      </c>
      <c r="F815" s="247" t="s">
        <v>1389</v>
      </c>
      <c r="G815" s="244"/>
      <c r="H815" s="246" t="s">
        <v>1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186</v>
      </c>
      <c r="AU815" s="253" t="s">
        <v>92</v>
      </c>
      <c r="AV815" s="13" t="s">
        <v>90</v>
      </c>
      <c r="AW815" s="13" t="s">
        <v>36</v>
      </c>
      <c r="AX815" s="13" t="s">
        <v>83</v>
      </c>
      <c r="AY815" s="253" t="s">
        <v>177</v>
      </c>
    </row>
    <row r="816" s="13" customFormat="1">
      <c r="A816" s="13"/>
      <c r="B816" s="243"/>
      <c r="C816" s="244"/>
      <c r="D816" s="245" t="s">
        <v>186</v>
      </c>
      <c r="E816" s="246" t="s">
        <v>1</v>
      </c>
      <c r="F816" s="247" t="s">
        <v>387</v>
      </c>
      <c r="G816" s="244"/>
      <c r="H816" s="246" t="s">
        <v>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186</v>
      </c>
      <c r="AU816" s="253" t="s">
        <v>92</v>
      </c>
      <c r="AV816" s="13" t="s">
        <v>90</v>
      </c>
      <c r="AW816" s="13" t="s">
        <v>36</v>
      </c>
      <c r="AX816" s="13" t="s">
        <v>83</v>
      </c>
      <c r="AY816" s="253" t="s">
        <v>177</v>
      </c>
    </row>
    <row r="817" s="14" customFormat="1">
      <c r="A817" s="14"/>
      <c r="B817" s="254"/>
      <c r="C817" s="255"/>
      <c r="D817" s="245" t="s">
        <v>186</v>
      </c>
      <c r="E817" s="256" t="s">
        <v>1</v>
      </c>
      <c r="F817" s="257" t="s">
        <v>1390</v>
      </c>
      <c r="G817" s="255"/>
      <c r="H817" s="258">
        <v>1.6000000000000001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186</v>
      </c>
      <c r="AU817" s="264" t="s">
        <v>92</v>
      </c>
      <c r="AV817" s="14" t="s">
        <v>92</v>
      </c>
      <c r="AW817" s="14" t="s">
        <v>36</v>
      </c>
      <c r="AX817" s="14" t="s">
        <v>83</v>
      </c>
      <c r="AY817" s="264" t="s">
        <v>177</v>
      </c>
    </row>
    <row r="818" s="13" customFormat="1">
      <c r="A818" s="13"/>
      <c r="B818" s="243"/>
      <c r="C818" s="244"/>
      <c r="D818" s="245" t="s">
        <v>186</v>
      </c>
      <c r="E818" s="246" t="s">
        <v>1</v>
      </c>
      <c r="F818" s="247" t="s">
        <v>490</v>
      </c>
      <c r="G818" s="244"/>
      <c r="H818" s="246" t="s">
        <v>1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3" t="s">
        <v>186</v>
      </c>
      <c r="AU818" s="253" t="s">
        <v>92</v>
      </c>
      <c r="AV818" s="13" t="s">
        <v>90</v>
      </c>
      <c r="AW818" s="13" t="s">
        <v>36</v>
      </c>
      <c r="AX818" s="13" t="s">
        <v>83</v>
      </c>
      <c r="AY818" s="253" t="s">
        <v>177</v>
      </c>
    </row>
    <row r="819" s="14" customFormat="1">
      <c r="A819" s="14"/>
      <c r="B819" s="254"/>
      <c r="C819" s="255"/>
      <c r="D819" s="245" t="s">
        <v>186</v>
      </c>
      <c r="E819" s="256" t="s">
        <v>1</v>
      </c>
      <c r="F819" s="257" t="s">
        <v>1391</v>
      </c>
      <c r="G819" s="255"/>
      <c r="H819" s="258">
        <v>129.69999999999999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4" t="s">
        <v>186</v>
      </c>
      <c r="AU819" s="264" t="s">
        <v>92</v>
      </c>
      <c r="AV819" s="14" t="s">
        <v>92</v>
      </c>
      <c r="AW819" s="14" t="s">
        <v>36</v>
      </c>
      <c r="AX819" s="14" t="s">
        <v>83</v>
      </c>
      <c r="AY819" s="264" t="s">
        <v>177</v>
      </c>
    </row>
    <row r="820" s="16" customFormat="1">
      <c r="A820" s="16"/>
      <c r="B820" s="276"/>
      <c r="C820" s="277"/>
      <c r="D820" s="245" t="s">
        <v>186</v>
      </c>
      <c r="E820" s="278" t="s">
        <v>709</v>
      </c>
      <c r="F820" s="279" t="s">
        <v>492</v>
      </c>
      <c r="G820" s="277"/>
      <c r="H820" s="280">
        <v>131.30000000000001</v>
      </c>
      <c r="I820" s="281"/>
      <c r="J820" s="277"/>
      <c r="K820" s="277"/>
      <c r="L820" s="282"/>
      <c r="M820" s="283"/>
      <c r="N820" s="284"/>
      <c r="O820" s="284"/>
      <c r="P820" s="284"/>
      <c r="Q820" s="284"/>
      <c r="R820" s="284"/>
      <c r="S820" s="284"/>
      <c r="T820" s="285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86" t="s">
        <v>186</v>
      </c>
      <c r="AU820" s="286" t="s">
        <v>92</v>
      </c>
      <c r="AV820" s="16" t="s">
        <v>100</v>
      </c>
      <c r="AW820" s="16" t="s">
        <v>36</v>
      </c>
      <c r="AX820" s="16" t="s">
        <v>83</v>
      </c>
      <c r="AY820" s="286" t="s">
        <v>177</v>
      </c>
    </row>
    <row r="821" s="13" customFormat="1">
      <c r="A821" s="13"/>
      <c r="B821" s="243"/>
      <c r="C821" s="244"/>
      <c r="D821" s="245" t="s">
        <v>186</v>
      </c>
      <c r="E821" s="246" t="s">
        <v>1</v>
      </c>
      <c r="F821" s="247" t="s">
        <v>1392</v>
      </c>
      <c r="G821" s="244"/>
      <c r="H821" s="246" t="s">
        <v>1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186</v>
      </c>
      <c r="AU821" s="253" t="s">
        <v>92</v>
      </c>
      <c r="AV821" s="13" t="s">
        <v>90</v>
      </c>
      <c r="AW821" s="13" t="s">
        <v>36</v>
      </c>
      <c r="AX821" s="13" t="s">
        <v>83</v>
      </c>
      <c r="AY821" s="253" t="s">
        <v>177</v>
      </c>
    </row>
    <row r="822" s="13" customFormat="1">
      <c r="A822" s="13"/>
      <c r="B822" s="243"/>
      <c r="C822" s="244"/>
      <c r="D822" s="245" t="s">
        <v>186</v>
      </c>
      <c r="E822" s="246" t="s">
        <v>1</v>
      </c>
      <c r="F822" s="247" t="s">
        <v>490</v>
      </c>
      <c r="G822" s="244"/>
      <c r="H822" s="246" t="s">
        <v>1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186</v>
      </c>
      <c r="AU822" s="253" t="s">
        <v>92</v>
      </c>
      <c r="AV822" s="13" t="s">
        <v>90</v>
      </c>
      <c r="AW822" s="13" t="s">
        <v>36</v>
      </c>
      <c r="AX822" s="13" t="s">
        <v>83</v>
      </c>
      <c r="AY822" s="253" t="s">
        <v>177</v>
      </c>
    </row>
    <row r="823" s="14" customFormat="1">
      <c r="A823" s="14"/>
      <c r="B823" s="254"/>
      <c r="C823" s="255"/>
      <c r="D823" s="245" t="s">
        <v>186</v>
      </c>
      <c r="E823" s="256" t="s">
        <v>1</v>
      </c>
      <c r="F823" s="257" t="s">
        <v>1393</v>
      </c>
      <c r="G823" s="255"/>
      <c r="H823" s="258">
        <v>29.899999999999999</v>
      </c>
      <c r="I823" s="259"/>
      <c r="J823" s="255"/>
      <c r="K823" s="255"/>
      <c r="L823" s="260"/>
      <c r="M823" s="261"/>
      <c r="N823" s="262"/>
      <c r="O823" s="262"/>
      <c r="P823" s="262"/>
      <c r="Q823" s="262"/>
      <c r="R823" s="262"/>
      <c r="S823" s="262"/>
      <c r="T823" s="26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4" t="s">
        <v>186</v>
      </c>
      <c r="AU823" s="264" t="s">
        <v>92</v>
      </c>
      <c r="AV823" s="14" t="s">
        <v>92</v>
      </c>
      <c r="AW823" s="14" t="s">
        <v>36</v>
      </c>
      <c r="AX823" s="14" t="s">
        <v>83</v>
      </c>
      <c r="AY823" s="264" t="s">
        <v>177</v>
      </c>
    </row>
    <row r="824" s="16" customFormat="1">
      <c r="A824" s="16"/>
      <c r="B824" s="276"/>
      <c r="C824" s="277"/>
      <c r="D824" s="245" t="s">
        <v>186</v>
      </c>
      <c r="E824" s="278" t="s">
        <v>707</v>
      </c>
      <c r="F824" s="279" t="s">
        <v>492</v>
      </c>
      <c r="G824" s="277"/>
      <c r="H824" s="280">
        <v>29.899999999999999</v>
      </c>
      <c r="I824" s="281"/>
      <c r="J824" s="277"/>
      <c r="K824" s="277"/>
      <c r="L824" s="282"/>
      <c r="M824" s="283"/>
      <c r="N824" s="284"/>
      <c r="O824" s="284"/>
      <c r="P824" s="284"/>
      <c r="Q824" s="284"/>
      <c r="R824" s="284"/>
      <c r="S824" s="284"/>
      <c r="T824" s="285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86" t="s">
        <v>186</v>
      </c>
      <c r="AU824" s="286" t="s">
        <v>92</v>
      </c>
      <c r="AV824" s="16" t="s">
        <v>100</v>
      </c>
      <c r="AW824" s="16" t="s">
        <v>36</v>
      </c>
      <c r="AX824" s="16" t="s">
        <v>83</v>
      </c>
      <c r="AY824" s="286" t="s">
        <v>177</v>
      </c>
    </row>
    <row r="825" s="15" customFormat="1">
      <c r="A825" s="15"/>
      <c r="B825" s="265"/>
      <c r="C825" s="266"/>
      <c r="D825" s="245" t="s">
        <v>186</v>
      </c>
      <c r="E825" s="267" t="s">
        <v>1</v>
      </c>
      <c r="F825" s="268" t="s">
        <v>190</v>
      </c>
      <c r="G825" s="266"/>
      <c r="H825" s="269">
        <v>161.19999999999999</v>
      </c>
      <c r="I825" s="270"/>
      <c r="J825" s="266"/>
      <c r="K825" s="266"/>
      <c r="L825" s="271"/>
      <c r="M825" s="272"/>
      <c r="N825" s="273"/>
      <c r="O825" s="273"/>
      <c r="P825" s="273"/>
      <c r="Q825" s="273"/>
      <c r="R825" s="273"/>
      <c r="S825" s="273"/>
      <c r="T825" s="27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5" t="s">
        <v>186</v>
      </c>
      <c r="AU825" s="275" t="s">
        <v>92</v>
      </c>
      <c r="AV825" s="15" t="s">
        <v>184</v>
      </c>
      <c r="AW825" s="15" t="s">
        <v>36</v>
      </c>
      <c r="AX825" s="15" t="s">
        <v>90</v>
      </c>
      <c r="AY825" s="275" t="s">
        <v>177</v>
      </c>
    </row>
    <row r="826" s="2" customFormat="1" ht="16.5" customHeight="1">
      <c r="A826" s="39"/>
      <c r="B826" s="40"/>
      <c r="C826" s="230" t="s">
        <v>1394</v>
      </c>
      <c r="D826" s="230" t="s">
        <v>179</v>
      </c>
      <c r="E826" s="231" t="s">
        <v>1395</v>
      </c>
      <c r="F826" s="232" t="s">
        <v>1396</v>
      </c>
      <c r="G826" s="233" t="s">
        <v>200</v>
      </c>
      <c r="H826" s="234">
        <v>161.19999999999999</v>
      </c>
      <c r="I826" s="235"/>
      <c r="J826" s="236">
        <f>ROUND(I826*H826,2)</f>
        <v>0</v>
      </c>
      <c r="K826" s="232" t="s">
        <v>1</v>
      </c>
      <c r="L826" s="45"/>
      <c r="M826" s="237" t="s">
        <v>1</v>
      </c>
      <c r="N826" s="238" t="s">
        <v>48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184</v>
      </c>
      <c r="AT826" s="241" t="s">
        <v>179</v>
      </c>
      <c r="AU826" s="241" t="s">
        <v>92</v>
      </c>
      <c r="AY826" s="18" t="s">
        <v>177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90</v>
      </c>
      <c r="BK826" s="242">
        <f>ROUND(I826*H826,2)</f>
        <v>0</v>
      </c>
      <c r="BL826" s="18" t="s">
        <v>184</v>
      </c>
      <c r="BM826" s="241" t="s">
        <v>1397</v>
      </c>
    </row>
    <row r="827" s="13" customFormat="1">
      <c r="A827" s="13"/>
      <c r="B827" s="243"/>
      <c r="C827" s="244"/>
      <c r="D827" s="245" t="s">
        <v>186</v>
      </c>
      <c r="E827" s="246" t="s">
        <v>1</v>
      </c>
      <c r="F827" s="247" t="s">
        <v>1398</v>
      </c>
      <c r="G827" s="244"/>
      <c r="H827" s="246" t="s">
        <v>1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186</v>
      </c>
      <c r="AU827" s="253" t="s">
        <v>92</v>
      </c>
      <c r="AV827" s="13" t="s">
        <v>90</v>
      </c>
      <c r="AW827" s="13" t="s">
        <v>36</v>
      </c>
      <c r="AX827" s="13" t="s">
        <v>83</v>
      </c>
      <c r="AY827" s="253" t="s">
        <v>177</v>
      </c>
    </row>
    <row r="828" s="13" customFormat="1">
      <c r="A828" s="13"/>
      <c r="B828" s="243"/>
      <c r="C828" s="244"/>
      <c r="D828" s="245" t="s">
        <v>186</v>
      </c>
      <c r="E828" s="246" t="s">
        <v>1</v>
      </c>
      <c r="F828" s="247" t="s">
        <v>1389</v>
      </c>
      <c r="G828" s="244"/>
      <c r="H828" s="246" t="s">
        <v>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186</v>
      </c>
      <c r="AU828" s="253" t="s">
        <v>92</v>
      </c>
      <c r="AV828" s="13" t="s">
        <v>90</v>
      </c>
      <c r="AW828" s="13" t="s">
        <v>36</v>
      </c>
      <c r="AX828" s="13" t="s">
        <v>83</v>
      </c>
      <c r="AY828" s="253" t="s">
        <v>177</v>
      </c>
    </row>
    <row r="829" s="13" customFormat="1">
      <c r="A829" s="13"/>
      <c r="B829" s="243"/>
      <c r="C829" s="244"/>
      <c r="D829" s="245" t="s">
        <v>186</v>
      </c>
      <c r="E829" s="246" t="s">
        <v>1</v>
      </c>
      <c r="F829" s="247" t="s">
        <v>1399</v>
      </c>
      <c r="G829" s="244"/>
      <c r="H829" s="246" t="s">
        <v>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186</v>
      </c>
      <c r="AU829" s="253" t="s">
        <v>92</v>
      </c>
      <c r="AV829" s="13" t="s">
        <v>90</v>
      </c>
      <c r="AW829" s="13" t="s">
        <v>36</v>
      </c>
      <c r="AX829" s="13" t="s">
        <v>83</v>
      </c>
      <c r="AY829" s="253" t="s">
        <v>177</v>
      </c>
    </row>
    <row r="830" s="14" customFormat="1">
      <c r="A830" s="14"/>
      <c r="B830" s="254"/>
      <c r="C830" s="255"/>
      <c r="D830" s="245" t="s">
        <v>186</v>
      </c>
      <c r="E830" s="256" t="s">
        <v>1</v>
      </c>
      <c r="F830" s="257" t="s">
        <v>1400</v>
      </c>
      <c r="G830" s="255"/>
      <c r="H830" s="258">
        <v>131.30000000000001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186</v>
      </c>
      <c r="AU830" s="264" t="s">
        <v>92</v>
      </c>
      <c r="AV830" s="14" t="s">
        <v>92</v>
      </c>
      <c r="AW830" s="14" t="s">
        <v>36</v>
      </c>
      <c r="AX830" s="14" t="s">
        <v>83</v>
      </c>
      <c r="AY830" s="264" t="s">
        <v>177</v>
      </c>
    </row>
    <row r="831" s="13" customFormat="1">
      <c r="A831" s="13"/>
      <c r="B831" s="243"/>
      <c r="C831" s="244"/>
      <c r="D831" s="245" t="s">
        <v>186</v>
      </c>
      <c r="E831" s="246" t="s">
        <v>1</v>
      </c>
      <c r="F831" s="247" t="s">
        <v>1401</v>
      </c>
      <c r="G831" s="244"/>
      <c r="H831" s="246" t="s">
        <v>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186</v>
      </c>
      <c r="AU831" s="253" t="s">
        <v>92</v>
      </c>
      <c r="AV831" s="13" t="s">
        <v>90</v>
      </c>
      <c r="AW831" s="13" t="s">
        <v>36</v>
      </c>
      <c r="AX831" s="13" t="s">
        <v>83</v>
      </c>
      <c r="AY831" s="253" t="s">
        <v>177</v>
      </c>
    </row>
    <row r="832" s="13" customFormat="1">
      <c r="A832" s="13"/>
      <c r="B832" s="243"/>
      <c r="C832" s="244"/>
      <c r="D832" s="245" t="s">
        <v>186</v>
      </c>
      <c r="E832" s="246" t="s">
        <v>1</v>
      </c>
      <c r="F832" s="247" t="s">
        <v>490</v>
      </c>
      <c r="G832" s="244"/>
      <c r="H832" s="246" t="s">
        <v>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186</v>
      </c>
      <c r="AU832" s="253" t="s">
        <v>92</v>
      </c>
      <c r="AV832" s="13" t="s">
        <v>90</v>
      </c>
      <c r="AW832" s="13" t="s">
        <v>36</v>
      </c>
      <c r="AX832" s="13" t="s">
        <v>83</v>
      </c>
      <c r="AY832" s="253" t="s">
        <v>177</v>
      </c>
    </row>
    <row r="833" s="14" customFormat="1">
      <c r="A833" s="14"/>
      <c r="B833" s="254"/>
      <c r="C833" s="255"/>
      <c r="D833" s="245" t="s">
        <v>186</v>
      </c>
      <c r="E833" s="256" t="s">
        <v>1</v>
      </c>
      <c r="F833" s="257" t="s">
        <v>1402</v>
      </c>
      <c r="G833" s="255"/>
      <c r="H833" s="258">
        <v>29.899999999999999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4" t="s">
        <v>186</v>
      </c>
      <c r="AU833" s="264" t="s">
        <v>92</v>
      </c>
      <c r="AV833" s="14" t="s">
        <v>92</v>
      </c>
      <c r="AW833" s="14" t="s">
        <v>36</v>
      </c>
      <c r="AX833" s="14" t="s">
        <v>83</v>
      </c>
      <c r="AY833" s="264" t="s">
        <v>177</v>
      </c>
    </row>
    <row r="834" s="15" customFormat="1">
      <c r="A834" s="15"/>
      <c r="B834" s="265"/>
      <c r="C834" s="266"/>
      <c r="D834" s="245" t="s">
        <v>186</v>
      </c>
      <c r="E834" s="267" t="s">
        <v>1</v>
      </c>
      <c r="F834" s="268" t="s">
        <v>190</v>
      </c>
      <c r="G834" s="266"/>
      <c r="H834" s="269">
        <v>161.19999999999999</v>
      </c>
      <c r="I834" s="270"/>
      <c r="J834" s="266"/>
      <c r="K834" s="266"/>
      <c r="L834" s="271"/>
      <c r="M834" s="272"/>
      <c r="N834" s="273"/>
      <c r="O834" s="273"/>
      <c r="P834" s="273"/>
      <c r="Q834" s="273"/>
      <c r="R834" s="273"/>
      <c r="S834" s="273"/>
      <c r="T834" s="274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5" t="s">
        <v>186</v>
      </c>
      <c r="AU834" s="275" t="s">
        <v>92</v>
      </c>
      <c r="AV834" s="15" t="s">
        <v>184</v>
      </c>
      <c r="AW834" s="15" t="s">
        <v>36</v>
      </c>
      <c r="AX834" s="15" t="s">
        <v>90</v>
      </c>
      <c r="AY834" s="275" t="s">
        <v>177</v>
      </c>
    </row>
    <row r="835" s="2" customFormat="1" ht="33" customHeight="1">
      <c r="A835" s="39"/>
      <c r="B835" s="40"/>
      <c r="C835" s="230" t="s">
        <v>1403</v>
      </c>
      <c r="D835" s="230" t="s">
        <v>179</v>
      </c>
      <c r="E835" s="231" t="s">
        <v>1404</v>
      </c>
      <c r="F835" s="232" t="s">
        <v>1405</v>
      </c>
      <c r="G835" s="233" t="s">
        <v>200</v>
      </c>
      <c r="H835" s="234">
        <v>161.19999999999999</v>
      </c>
      <c r="I835" s="235"/>
      <c r="J835" s="236">
        <f>ROUND(I835*H835,2)</f>
        <v>0</v>
      </c>
      <c r="K835" s="232" t="s">
        <v>1</v>
      </c>
      <c r="L835" s="45"/>
      <c r="M835" s="237" t="s">
        <v>1</v>
      </c>
      <c r="N835" s="238" t="s">
        <v>48</v>
      </c>
      <c r="O835" s="92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184</v>
      </c>
      <c r="AT835" s="241" t="s">
        <v>179</v>
      </c>
      <c r="AU835" s="241" t="s">
        <v>92</v>
      </c>
      <c r="AY835" s="18" t="s">
        <v>177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90</v>
      </c>
      <c r="BK835" s="242">
        <f>ROUND(I835*H835,2)</f>
        <v>0</v>
      </c>
      <c r="BL835" s="18" t="s">
        <v>184</v>
      </c>
      <c r="BM835" s="241" t="s">
        <v>1406</v>
      </c>
    </row>
    <row r="836" s="13" customFormat="1">
      <c r="A836" s="13"/>
      <c r="B836" s="243"/>
      <c r="C836" s="244"/>
      <c r="D836" s="245" t="s">
        <v>186</v>
      </c>
      <c r="E836" s="246" t="s">
        <v>1</v>
      </c>
      <c r="F836" s="247" t="s">
        <v>1407</v>
      </c>
      <c r="G836" s="244"/>
      <c r="H836" s="246" t="s">
        <v>1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186</v>
      </c>
      <c r="AU836" s="253" t="s">
        <v>92</v>
      </c>
      <c r="AV836" s="13" t="s">
        <v>90</v>
      </c>
      <c r="AW836" s="13" t="s">
        <v>36</v>
      </c>
      <c r="AX836" s="13" t="s">
        <v>83</v>
      </c>
      <c r="AY836" s="253" t="s">
        <v>177</v>
      </c>
    </row>
    <row r="837" s="13" customFormat="1">
      <c r="A837" s="13"/>
      <c r="B837" s="243"/>
      <c r="C837" s="244"/>
      <c r="D837" s="245" t="s">
        <v>186</v>
      </c>
      <c r="E837" s="246" t="s">
        <v>1</v>
      </c>
      <c r="F837" s="247" t="s">
        <v>1389</v>
      </c>
      <c r="G837" s="244"/>
      <c r="H837" s="246" t="s">
        <v>1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186</v>
      </c>
      <c r="AU837" s="253" t="s">
        <v>92</v>
      </c>
      <c r="AV837" s="13" t="s">
        <v>90</v>
      </c>
      <c r="AW837" s="13" t="s">
        <v>36</v>
      </c>
      <c r="AX837" s="13" t="s">
        <v>83</v>
      </c>
      <c r="AY837" s="253" t="s">
        <v>177</v>
      </c>
    </row>
    <row r="838" s="13" customFormat="1">
      <c r="A838" s="13"/>
      <c r="B838" s="243"/>
      <c r="C838" s="244"/>
      <c r="D838" s="245" t="s">
        <v>186</v>
      </c>
      <c r="E838" s="246" t="s">
        <v>1</v>
      </c>
      <c r="F838" s="247" t="s">
        <v>1399</v>
      </c>
      <c r="G838" s="244"/>
      <c r="H838" s="246" t="s">
        <v>1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3" t="s">
        <v>186</v>
      </c>
      <c r="AU838" s="253" t="s">
        <v>92</v>
      </c>
      <c r="AV838" s="13" t="s">
        <v>90</v>
      </c>
      <c r="AW838" s="13" t="s">
        <v>36</v>
      </c>
      <c r="AX838" s="13" t="s">
        <v>83</v>
      </c>
      <c r="AY838" s="253" t="s">
        <v>177</v>
      </c>
    </row>
    <row r="839" s="14" customFormat="1">
      <c r="A839" s="14"/>
      <c r="B839" s="254"/>
      <c r="C839" s="255"/>
      <c r="D839" s="245" t="s">
        <v>186</v>
      </c>
      <c r="E839" s="256" t="s">
        <v>1</v>
      </c>
      <c r="F839" s="257" t="s">
        <v>1400</v>
      </c>
      <c r="G839" s="255"/>
      <c r="H839" s="258">
        <v>131.30000000000001</v>
      </c>
      <c r="I839" s="259"/>
      <c r="J839" s="255"/>
      <c r="K839" s="255"/>
      <c r="L839" s="260"/>
      <c r="M839" s="261"/>
      <c r="N839" s="262"/>
      <c r="O839" s="262"/>
      <c r="P839" s="262"/>
      <c r="Q839" s="262"/>
      <c r="R839" s="262"/>
      <c r="S839" s="262"/>
      <c r="T839" s="26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4" t="s">
        <v>186</v>
      </c>
      <c r="AU839" s="264" t="s">
        <v>92</v>
      </c>
      <c r="AV839" s="14" t="s">
        <v>92</v>
      </c>
      <c r="AW839" s="14" t="s">
        <v>36</v>
      </c>
      <c r="AX839" s="14" t="s">
        <v>83</v>
      </c>
      <c r="AY839" s="264" t="s">
        <v>177</v>
      </c>
    </row>
    <row r="840" s="13" customFormat="1">
      <c r="A840" s="13"/>
      <c r="B840" s="243"/>
      <c r="C840" s="244"/>
      <c r="D840" s="245" t="s">
        <v>186</v>
      </c>
      <c r="E840" s="246" t="s">
        <v>1</v>
      </c>
      <c r="F840" s="247" t="s">
        <v>1401</v>
      </c>
      <c r="G840" s="244"/>
      <c r="H840" s="246" t="s">
        <v>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186</v>
      </c>
      <c r="AU840" s="253" t="s">
        <v>92</v>
      </c>
      <c r="AV840" s="13" t="s">
        <v>90</v>
      </c>
      <c r="AW840" s="13" t="s">
        <v>36</v>
      </c>
      <c r="AX840" s="13" t="s">
        <v>83</v>
      </c>
      <c r="AY840" s="253" t="s">
        <v>177</v>
      </c>
    </row>
    <row r="841" s="13" customFormat="1">
      <c r="A841" s="13"/>
      <c r="B841" s="243"/>
      <c r="C841" s="244"/>
      <c r="D841" s="245" t="s">
        <v>186</v>
      </c>
      <c r="E841" s="246" t="s">
        <v>1</v>
      </c>
      <c r="F841" s="247" t="s">
        <v>490</v>
      </c>
      <c r="G841" s="244"/>
      <c r="H841" s="246" t="s">
        <v>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3" t="s">
        <v>186</v>
      </c>
      <c r="AU841" s="253" t="s">
        <v>92</v>
      </c>
      <c r="AV841" s="13" t="s">
        <v>90</v>
      </c>
      <c r="AW841" s="13" t="s">
        <v>36</v>
      </c>
      <c r="AX841" s="13" t="s">
        <v>83</v>
      </c>
      <c r="AY841" s="253" t="s">
        <v>177</v>
      </c>
    </row>
    <row r="842" s="14" customFormat="1">
      <c r="A842" s="14"/>
      <c r="B842" s="254"/>
      <c r="C842" s="255"/>
      <c r="D842" s="245" t="s">
        <v>186</v>
      </c>
      <c r="E842" s="256" t="s">
        <v>1</v>
      </c>
      <c r="F842" s="257" t="s">
        <v>1402</v>
      </c>
      <c r="G842" s="255"/>
      <c r="H842" s="258">
        <v>29.899999999999999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4" t="s">
        <v>186</v>
      </c>
      <c r="AU842" s="264" t="s">
        <v>92</v>
      </c>
      <c r="AV842" s="14" t="s">
        <v>92</v>
      </c>
      <c r="AW842" s="14" t="s">
        <v>36</v>
      </c>
      <c r="AX842" s="14" t="s">
        <v>83</v>
      </c>
      <c r="AY842" s="264" t="s">
        <v>177</v>
      </c>
    </row>
    <row r="843" s="15" customFormat="1">
      <c r="A843" s="15"/>
      <c r="B843" s="265"/>
      <c r="C843" s="266"/>
      <c r="D843" s="245" t="s">
        <v>186</v>
      </c>
      <c r="E843" s="267" t="s">
        <v>1</v>
      </c>
      <c r="F843" s="268" t="s">
        <v>190</v>
      </c>
      <c r="G843" s="266"/>
      <c r="H843" s="269">
        <v>161.19999999999999</v>
      </c>
      <c r="I843" s="270"/>
      <c r="J843" s="266"/>
      <c r="K843" s="266"/>
      <c r="L843" s="271"/>
      <c r="M843" s="272"/>
      <c r="N843" s="273"/>
      <c r="O843" s="273"/>
      <c r="P843" s="273"/>
      <c r="Q843" s="273"/>
      <c r="R843" s="273"/>
      <c r="S843" s="273"/>
      <c r="T843" s="27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5" t="s">
        <v>186</v>
      </c>
      <c r="AU843" s="275" t="s">
        <v>92</v>
      </c>
      <c r="AV843" s="15" t="s">
        <v>184</v>
      </c>
      <c r="AW843" s="15" t="s">
        <v>36</v>
      </c>
      <c r="AX843" s="15" t="s">
        <v>90</v>
      </c>
      <c r="AY843" s="275" t="s">
        <v>177</v>
      </c>
    </row>
    <row r="844" s="2" customFormat="1" ht="21.75" customHeight="1">
      <c r="A844" s="39"/>
      <c r="B844" s="40"/>
      <c r="C844" s="230" t="s">
        <v>1408</v>
      </c>
      <c r="D844" s="230" t="s">
        <v>179</v>
      </c>
      <c r="E844" s="231" t="s">
        <v>1409</v>
      </c>
      <c r="F844" s="232" t="s">
        <v>1410</v>
      </c>
      <c r="G844" s="233" t="s">
        <v>200</v>
      </c>
      <c r="H844" s="234">
        <v>161.19999999999999</v>
      </c>
      <c r="I844" s="235"/>
      <c r="J844" s="236">
        <f>ROUND(I844*H844,2)</f>
        <v>0</v>
      </c>
      <c r="K844" s="232" t="s">
        <v>1</v>
      </c>
      <c r="L844" s="45"/>
      <c r="M844" s="237" t="s">
        <v>1</v>
      </c>
      <c r="N844" s="238" t="s">
        <v>48</v>
      </c>
      <c r="O844" s="92"/>
      <c r="P844" s="239">
        <f>O844*H844</f>
        <v>0</v>
      </c>
      <c r="Q844" s="239">
        <v>0</v>
      </c>
      <c r="R844" s="239">
        <f>Q844*H844</f>
        <v>0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184</v>
      </c>
      <c r="AT844" s="241" t="s">
        <v>179</v>
      </c>
      <c r="AU844" s="241" t="s">
        <v>92</v>
      </c>
      <c r="AY844" s="18" t="s">
        <v>177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90</v>
      </c>
      <c r="BK844" s="242">
        <f>ROUND(I844*H844,2)</f>
        <v>0</v>
      </c>
      <c r="BL844" s="18" t="s">
        <v>184</v>
      </c>
      <c r="BM844" s="241" t="s">
        <v>1411</v>
      </c>
    </row>
    <row r="845" s="13" customFormat="1">
      <c r="A845" s="13"/>
      <c r="B845" s="243"/>
      <c r="C845" s="244"/>
      <c r="D845" s="245" t="s">
        <v>186</v>
      </c>
      <c r="E845" s="246" t="s">
        <v>1</v>
      </c>
      <c r="F845" s="247" t="s">
        <v>1412</v>
      </c>
      <c r="G845" s="244"/>
      <c r="H845" s="246" t="s">
        <v>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186</v>
      </c>
      <c r="AU845" s="253" t="s">
        <v>92</v>
      </c>
      <c r="AV845" s="13" t="s">
        <v>90</v>
      </c>
      <c r="AW845" s="13" t="s">
        <v>36</v>
      </c>
      <c r="AX845" s="13" t="s">
        <v>83</v>
      </c>
      <c r="AY845" s="253" t="s">
        <v>177</v>
      </c>
    </row>
    <row r="846" s="13" customFormat="1">
      <c r="A846" s="13"/>
      <c r="B846" s="243"/>
      <c r="C846" s="244"/>
      <c r="D846" s="245" t="s">
        <v>186</v>
      </c>
      <c r="E846" s="246" t="s">
        <v>1</v>
      </c>
      <c r="F846" s="247" t="s">
        <v>1389</v>
      </c>
      <c r="G846" s="244"/>
      <c r="H846" s="246" t="s">
        <v>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3" t="s">
        <v>186</v>
      </c>
      <c r="AU846" s="253" t="s">
        <v>92</v>
      </c>
      <c r="AV846" s="13" t="s">
        <v>90</v>
      </c>
      <c r="AW846" s="13" t="s">
        <v>36</v>
      </c>
      <c r="AX846" s="13" t="s">
        <v>83</v>
      </c>
      <c r="AY846" s="253" t="s">
        <v>177</v>
      </c>
    </row>
    <row r="847" s="13" customFormat="1">
      <c r="A847" s="13"/>
      <c r="B847" s="243"/>
      <c r="C847" s="244"/>
      <c r="D847" s="245" t="s">
        <v>186</v>
      </c>
      <c r="E847" s="246" t="s">
        <v>1</v>
      </c>
      <c r="F847" s="247" t="s">
        <v>1399</v>
      </c>
      <c r="G847" s="244"/>
      <c r="H847" s="246" t="s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186</v>
      </c>
      <c r="AU847" s="253" t="s">
        <v>92</v>
      </c>
      <c r="AV847" s="13" t="s">
        <v>90</v>
      </c>
      <c r="AW847" s="13" t="s">
        <v>36</v>
      </c>
      <c r="AX847" s="13" t="s">
        <v>83</v>
      </c>
      <c r="AY847" s="253" t="s">
        <v>177</v>
      </c>
    </row>
    <row r="848" s="14" customFormat="1">
      <c r="A848" s="14"/>
      <c r="B848" s="254"/>
      <c r="C848" s="255"/>
      <c r="D848" s="245" t="s">
        <v>186</v>
      </c>
      <c r="E848" s="256" t="s">
        <v>1</v>
      </c>
      <c r="F848" s="257" t="s">
        <v>1400</v>
      </c>
      <c r="G848" s="255"/>
      <c r="H848" s="258">
        <v>131.30000000000001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186</v>
      </c>
      <c r="AU848" s="264" t="s">
        <v>92</v>
      </c>
      <c r="AV848" s="14" t="s">
        <v>92</v>
      </c>
      <c r="AW848" s="14" t="s">
        <v>36</v>
      </c>
      <c r="AX848" s="14" t="s">
        <v>83</v>
      </c>
      <c r="AY848" s="264" t="s">
        <v>177</v>
      </c>
    </row>
    <row r="849" s="13" customFormat="1">
      <c r="A849" s="13"/>
      <c r="B849" s="243"/>
      <c r="C849" s="244"/>
      <c r="D849" s="245" t="s">
        <v>186</v>
      </c>
      <c r="E849" s="246" t="s">
        <v>1</v>
      </c>
      <c r="F849" s="247" t="s">
        <v>1401</v>
      </c>
      <c r="G849" s="244"/>
      <c r="H849" s="246" t="s">
        <v>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186</v>
      </c>
      <c r="AU849" s="253" t="s">
        <v>92</v>
      </c>
      <c r="AV849" s="13" t="s">
        <v>90</v>
      </c>
      <c r="AW849" s="13" t="s">
        <v>36</v>
      </c>
      <c r="AX849" s="13" t="s">
        <v>83</v>
      </c>
      <c r="AY849" s="253" t="s">
        <v>177</v>
      </c>
    </row>
    <row r="850" s="13" customFormat="1">
      <c r="A850" s="13"/>
      <c r="B850" s="243"/>
      <c r="C850" s="244"/>
      <c r="D850" s="245" t="s">
        <v>186</v>
      </c>
      <c r="E850" s="246" t="s">
        <v>1</v>
      </c>
      <c r="F850" s="247" t="s">
        <v>490</v>
      </c>
      <c r="G850" s="244"/>
      <c r="H850" s="246" t="s">
        <v>1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3" t="s">
        <v>186</v>
      </c>
      <c r="AU850" s="253" t="s">
        <v>92</v>
      </c>
      <c r="AV850" s="13" t="s">
        <v>90</v>
      </c>
      <c r="AW850" s="13" t="s">
        <v>36</v>
      </c>
      <c r="AX850" s="13" t="s">
        <v>83</v>
      </c>
      <c r="AY850" s="253" t="s">
        <v>177</v>
      </c>
    </row>
    <row r="851" s="14" customFormat="1">
      <c r="A851" s="14"/>
      <c r="B851" s="254"/>
      <c r="C851" s="255"/>
      <c r="D851" s="245" t="s">
        <v>186</v>
      </c>
      <c r="E851" s="256" t="s">
        <v>1</v>
      </c>
      <c r="F851" s="257" t="s">
        <v>1402</v>
      </c>
      <c r="G851" s="255"/>
      <c r="H851" s="258">
        <v>29.899999999999999</v>
      </c>
      <c r="I851" s="259"/>
      <c r="J851" s="255"/>
      <c r="K851" s="255"/>
      <c r="L851" s="260"/>
      <c r="M851" s="261"/>
      <c r="N851" s="262"/>
      <c r="O851" s="262"/>
      <c r="P851" s="262"/>
      <c r="Q851" s="262"/>
      <c r="R851" s="262"/>
      <c r="S851" s="262"/>
      <c r="T851" s="26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4" t="s">
        <v>186</v>
      </c>
      <c r="AU851" s="264" t="s">
        <v>92</v>
      </c>
      <c r="AV851" s="14" t="s">
        <v>92</v>
      </c>
      <c r="AW851" s="14" t="s">
        <v>36</v>
      </c>
      <c r="AX851" s="14" t="s">
        <v>83</v>
      </c>
      <c r="AY851" s="264" t="s">
        <v>177</v>
      </c>
    </row>
    <row r="852" s="15" customFormat="1">
      <c r="A852" s="15"/>
      <c r="B852" s="265"/>
      <c r="C852" s="266"/>
      <c r="D852" s="245" t="s">
        <v>186</v>
      </c>
      <c r="E852" s="267" t="s">
        <v>1</v>
      </c>
      <c r="F852" s="268" t="s">
        <v>190</v>
      </c>
      <c r="G852" s="266"/>
      <c r="H852" s="269">
        <v>161.19999999999999</v>
      </c>
      <c r="I852" s="270"/>
      <c r="J852" s="266"/>
      <c r="K852" s="266"/>
      <c r="L852" s="271"/>
      <c r="M852" s="272"/>
      <c r="N852" s="273"/>
      <c r="O852" s="273"/>
      <c r="P852" s="273"/>
      <c r="Q852" s="273"/>
      <c r="R852" s="273"/>
      <c r="S852" s="273"/>
      <c r="T852" s="274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5" t="s">
        <v>186</v>
      </c>
      <c r="AU852" s="275" t="s">
        <v>92</v>
      </c>
      <c r="AV852" s="15" t="s">
        <v>184</v>
      </c>
      <c r="AW852" s="15" t="s">
        <v>36</v>
      </c>
      <c r="AX852" s="15" t="s">
        <v>90</v>
      </c>
      <c r="AY852" s="275" t="s">
        <v>177</v>
      </c>
    </row>
    <row r="853" s="2" customFormat="1" ht="16.5" customHeight="1">
      <c r="A853" s="39"/>
      <c r="B853" s="40"/>
      <c r="C853" s="230" t="s">
        <v>1413</v>
      </c>
      <c r="D853" s="230" t="s">
        <v>179</v>
      </c>
      <c r="E853" s="231" t="s">
        <v>1414</v>
      </c>
      <c r="F853" s="232" t="s">
        <v>1415</v>
      </c>
      <c r="G853" s="233" t="s">
        <v>200</v>
      </c>
      <c r="H853" s="234">
        <v>29.899999999999999</v>
      </c>
      <c r="I853" s="235"/>
      <c r="J853" s="236">
        <f>ROUND(I853*H853,2)</f>
        <v>0</v>
      </c>
      <c r="K853" s="232" t="s">
        <v>1</v>
      </c>
      <c r="L853" s="45"/>
      <c r="M853" s="237" t="s">
        <v>1</v>
      </c>
      <c r="N853" s="238" t="s">
        <v>48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184</v>
      </c>
      <c r="AT853" s="241" t="s">
        <v>179</v>
      </c>
      <c r="AU853" s="241" t="s">
        <v>92</v>
      </c>
      <c r="AY853" s="18" t="s">
        <v>177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90</v>
      </c>
      <c r="BK853" s="242">
        <f>ROUND(I853*H853,2)</f>
        <v>0</v>
      </c>
      <c r="BL853" s="18" t="s">
        <v>184</v>
      </c>
      <c r="BM853" s="241" t="s">
        <v>1416</v>
      </c>
    </row>
    <row r="854" s="13" customFormat="1">
      <c r="A854" s="13"/>
      <c r="B854" s="243"/>
      <c r="C854" s="244"/>
      <c r="D854" s="245" t="s">
        <v>186</v>
      </c>
      <c r="E854" s="246" t="s">
        <v>1</v>
      </c>
      <c r="F854" s="247" t="s">
        <v>1417</v>
      </c>
      <c r="G854" s="244"/>
      <c r="H854" s="246" t="s">
        <v>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3" t="s">
        <v>186</v>
      </c>
      <c r="AU854" s="253" t="s">
        <v>92</v>
      </c>
      <c r="AV854" s="13" t="s">
        <v>90</v>
      </c>
      <c r="AW854" s="13" t="s">
        <v>36</v>
      </c>
      <c r="AX854" s="13" t="s">
        <v>83</v>
      </c>
      <c r="AY854" s="253" t="s">
        <v>177</v>
      </c>
    </row>
    <row r="855" s="13" customFormat="1">
      <c r="A855" s="13"/>
      <c r="B855" s="243"/>
      <c r="C855" s="244"/>
      <c r="D855" s="245" t="s">
        <v>186</v>
      </c>
      <c r="E855" s="246" t="s">
        <v>1</v>
      </c>
      <c r="F855" s="247" t="s">
        <v>1401</v>
      </c>
      <c r="G855" s="244"/>
      <c r="H855" s="246" t="s">
        <v>1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3" t="s">
        <v>186</v>
      </c>
      <c r="AU855" s="253" t="s">
        <v>92</v>
      </c>
      <c r="AV855" s="13" t="s">
        <v>90</v>
      </c>
      <c r="AW855" s="13" t="s">
        <v>36</v>
      </c>
      <c r="AX855" s="13" t="s">
        <v>83</v>
      </c>
      <c r="AY855" s="253" t="s">
        <v>177</v>
      </c>
    </row>
    <row r="856" s="13" customFormat="1">
      <c r="A856" s="13"/>
      <c r="B856" s="243"/>
      <c r="C856" s="244"/>
      <c r="D856" s="245" t="s">
        <v>186</v>
      </c>
      <c r="E856" s="246" t="s">
        <v>1</v>
      </c>
      <c r="F856" s="247" t="s">
        <v>490</v>
      </c>
      <c r="G856" s="244"/>
      <c r="H856" s="246" t="s">
        <v>1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3" t="s">
        <v>186</v>
      </c>
      <c r="AU856" s="253" t="s">
        <v>92</v>
      </c>
      <c r="AV856" s="13" t="s">
        <v>90</v>
      </c>
      <c r="AW856" s="13" t="s">
        <v>36</v>
      </c>
      <c r="AX856" s="13" t="s">
        <v>83</v>
      </c>
      <c r="AY856" s="253" t="s">
        <v>177</v>
      </c>
    </row>
    <row r="857" s="14" customFormat="1">
      <c r="A857" s="14"/>
      <c r="B857" s="254"/>
      <c r="C857" s="255"/>
      <c r="D857" s="245" t="s">
        <v>186</v>
      </c>
      <c r="E857" s="256" t="s">
        <v>1</v>
      </c>
      <c r="F857" s="257" t="s">
        <v>1402</v>
      </c>
      <c r="G857" s="255"/>
      <c r="H857" s="258">
        <v>29.899999999999999</v>
      </c>
      <c r="I857" s="259"/>
      <c r="J857" s="255"/>
      <c r="K857" s="255"/>
      <c r="L857" s="260"/>
      <c r="M857" s="261"/>
      <c r="N857" s="262"/>
      <c r="O857" s="262"/>
      <c r="P857" s="262"/>
      <c r="Q857" s="262"/>
      <c r="R857" s="262"/>
      <c r="S857" s="262"/>
      <c r="T857" s="26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4" t="s">
        <v>186</v>
      </c>
      <c r="AU857" s="264" t="s">
        <v>92</v>
      </c>
      <c r="AV857" s="14" t="s">
        <v>92</v>
      </c>
      <c r="AW857" s="14" t="s">
        <v>36</v>
      </c>
      <c r="AX857" s="14" t="s">
        <v>83</v>
      </c>
      <c r="AY857" s="264" t="s">
        <v>177</v>
      </c>
    </row>
    <row r="858" s="15" customFormat="1">
      <c r="A858" s="15"/>
      <c r="B858" s="265"/>
      <c r="C858" s="266"/>
      <c r="D858" s="245" t="s">
        <v>186</v>
      </c>
      <c r="E858" s="267" t="s">
        <v>1</v>
      </c>
      <c r="F858" s="268" t="s">
        <v>190</v>
      </c>
      <c r="G858" s="266"/>
      <c r="H858" s="269">
        <v>29.899999999999999</v>
      </c>
      <c r="I858" s="270"/>
      <c r="J858" s="266"/>
      <c r="K858" s="266"/>
      <c r="L858" s="271"/>
      <c r="M858" s="272"/>
      <c r="N858" s="273"/>
      <c r="O858" s="273"/>
      <c r="P858" s="273"/>
      <c r="Q858" s="273"/>
      <c r="R858" s="273"/>
      <c r="S858" s="273"/>
      <c r="T858" s="27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5" t="s">
        <v>186</v>
      </c>
      <c r="AU858" s="275" t="s">
        <v>92</v>
      </c>
      <c r="AV858" s="15" t="s">
        <v>184</v>
      </c>
      <c r="AW858" s="15" t="s">
        <v>36</v>
      </c>
      <c r="AX858" s="15" t="s">
        <v>90</v>
      </c>
      <c r="AY858" s="275" t="s">
        <v>177</v>
      </c>
    </row>
    <row r="859" s="2" customFormat="1" ht="24.15" customHeight="1">
      <c r="A859" s="39"/>
      <c r="B859" s="40"/>
      <c r="C859" s="230" t="s">
        <v>1418</v>
      </c>
      <c r="D859" s="230" t="s">
        <v>179</v>
      </c>
      <c r="E859" s="231" t="s">
        <v>1419</v>
      </c>
      <c r="F859" s="232" t="s">
        <v>1420</v>
      </c>
      <c r="G859" s="233" t="s">
        <v>200</v>
      </c>
      <c r="H859" s="234">
        <v>349.89999999999998</v>
      </c>
      <c r="I859" s="235"/>
      <c r="J859" s="236">
        <f>ROUND(I859*H859,2)</f>
        <v>0</v>
      </c>
      <c r="K859" s="232" t="s">
        <v>1</v>
      </c>
      <c r="L859" s="45"/>
      <c r="M859" s="237" t="s">
        <v>1</v>
      </c>
      <c r="N859" s="238" t="s">
        <v>48</v>
      </c>
      <c r="O859" s="92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184</v>
      </c>
      <c r="AT859" s="241" t="s">
        <v>179</v>
      </c>
      <c r="AU859" s="241" t="s">
        <v>92</v>
      </c>
      <c r="AY859" s="18" t="s">
        <v>177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90</v>
      </c>
      <c r="BK859" s="242">
        <f>ROUND(I859*H859,2)</f>
        <v>0</v>
      </c>
      <c r="BL859" s="18" t="s">
        <v>184</v>
      </c>
      <c r="BM859" s="241" t="s">
        <v>1421</v>
      </c>
    </row>
    <row r="860" s="13" customFormat="1">
      <c r="A860" s="13"/>
      <c r="B860" s="243"/>
      <c r="C860" s="244"/>
      <c r="D860" s="245" t="s">
        <v>186</v>
      </c>
      <c r="E860" s="246" t="s">
        <v>1</v>
      </c>
      <c r="F860" s="247" t="s">
        <v>1422</v>
      </c>
      <c r="G860" s="244"/>
      <c r="H860" s="246" t="s">
        <v>1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3" t="s">
        <v>186</v>
      </c>
      <c r="AU860" s="253" t="s">
        <v>92</v>
      </c>
      <c r="AV860" s="13" t="s">
        <v>90</v>
      </c>
      <c r="AW860" s="13" t="s">
        <v>36</v>
      </c>
      <c r="AX860" s="13" t="s">
        <v>83</v>
      </c>
      <c r="AY860" s="253" t="s">
        <v>177</v>
      </c>
    </row>
    <row r="861" s="13" customFormat="1">
      <c r="A861" s="13"/>
      <c r="B861" s="243"/>
      <c r="C861" s="244"/>
      <c r="D861" s="245" t="s">
        <v>186</v>
      </c>
      <c r="E861" s="246" t="s">
        <v>1</v>
      </c>
      <c r="F861" s="247" t="s">
        <v>1423</v>
      </c>
      <c r="G861" s="244"/>
      <c r="H861" s="246" t="s">
        <v>1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3" t="s">
        <v>186</v>
      </c>
      <c r="AU861" s="253" t="s">
        <v>92</v>
      </c>
      <c r="AV861" s="13" t="s">
        <v>90</v>
      </c>
      <c r="AW861" s="13" t="s">
        <v>36</v>
      </c>
      <c r="AX861" s="13" t="s">
        <v>83</v>
      </c>
      <c r="AY861" s="253" t="s">
        <v>177</v>
      </c>
    </row>
    <row r="862" s="13" customFormat="1">
      <c r="A862" s="13"/>
      <c r="B862" s="243"/>
      <c r="C862" s="244"/>
      <c r="D862" s="245" t="s">
        <v>186</v>
      </c>
      <c r="E862" s="246" t="s">
        <v>1</v>
      </c>
      <c r="F862" s="247" t="s">
        <v>387</v>
      </c>
      <c r="G862" s="244"/>
      <c r="H862" s="246" t="s">
        <v>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186</v>
      </c>
      <c r="AU862" s="253" t="s">
        <v>92</v>
      </c>
      <c r="AV862" s="13" t="s">
        <v>90</v>
      </c>
      <c r="AW862" s="13" t="s">
        <v>36</v>
      </c>
      <c r="AX862" s="13" t="s">
        <v>83</v>
      </c>
      <c r="AY862" s="253" t="s">
        <v>177</v>
      </c>
    </row>
    <row r="863" s="14" customFormat="1">
      <c r="A863" s="14"/>
      <c r="B863" s="254"/>
      <c r="C863" s="255"/>
      <c r="D863" s="245" t="s">
        <v>186</v>
      </c>
      <c r="E863" s="256" t="s">
        <v>1</v>
      </c>
      <c r="F863" s="257" t="s">
        <v>1424</v>
      </c>
      <c r="G863" s="255"/>
      <c r="H863" s="258">
        <v>41.600000000000001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4" t="s">
        <v>186</v>
      </c>
      <c r="AU863" s="264" t="s">
        <v>92</v>
      </c>
      <c r="AV863" s="14" t="s">
        <v>92</v>
      </c>
      <c r="AW863" s="14" t="s">
        <v>36</v>
      </c>
      <c r="AX863" s="14" t="s">
        <v>83</v>
      </c>
      <c r="AY863" s="264" t="s">
        <v>177</v>
      </c>
    </row>
    <row r="864" s="13" customFormat="1">
      <c r="A864" s="13"/>
      <c r="B864" s="243"/>
      <c r="C864" s="244"/>
      <c r="D864" s="245" t="s">
        <v>186</v>
      </c>
      <c r="E864" s="246" t="s">
        <v>1</v>
      </c>
      <c r="F864" s="247" t="s">
        <v>490</v>
      </c>
      <c r="G864" s="244"/>
      <c r="H864" s="246" t="s">
        <v>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3" t="s">
        <v>186</v>
      </c>
      <c r="AU864" s="253" t="s">
        <v>92</v>
      </c>
      <c r="AV864" s="13" t="s">
        <v>90</v>
      </c>
      <c r="AW864" s="13" t="s">
        <v>36</v>
      </c>
      <c r="AX864" s="13" t="s">
        <v>83</v>
      </c>
      <c r="AY864" s="253" t="s">
        <v>177</v>
      </c>
    </row>
    <row r="865" s="14" customFormat="1">
      <c r="A865" s="14"/>
      <c r="B865" s="254"/>
      <c r="C865" s="255"/>
      <c r="D865" s="245" t="s">
        <v>186</v>
      </c>
      <c r="E865" s="256" t="s">
        <v>1</v>
      </c>
      <c r="F865" s="257" t="s">
        <v>1425</v>
      </c>
      <c r="G865" s="255"/>
      <c r="H865" s="258">
        <v>258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4" t="s">
        <v>186</v>
      </c>
      <c r="AU865" s="264" t="s">
        <v>92</v>
      </c>
      <c r="AV865" s="14" t="s">
        <v>92</v>
      </c>
      <c r="AW865" s="14" t="s">
        <v>36</v>
      </c>
      <c r="AX865" s="14" t="s">
        <v>83</v>
      </c>
      <c r="AY865" s="264" t="s">
        <v>177</v>
      </c>
    </row>
    <row r="866" s="13" customFormat="1">
      <c r="A866" s="13"/>
      <c r="B866" s="243"/>
      <c r="C866" s="244"/>
      <c r="D866" s="245" t="s">
        <v>186</v>
      </c>
      <c r="E866" s="246" t="s">
        <v>1</v>
      </c>
      <c r="F866" s="247" t="s">
        <v>388</v>
      </c>
      <c r="G866" s="244"/>
      <c r="H866" s="246" t="s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186</v>
      </c>
      <c r="AU866" s="253" t="s">
        <v>92</v>
      </c>
      <c r="AV866" s="13" t="s">
        <v>90</v>
      </c>
      <c r="AW866" s="13" t="s">
        <v>36</v>
      </c>
      <c r="AX866" s="13" t="s">
        <v>83</v>
      </c>
      <c r="AY866" s="253" t="s">
        <v>177</v>
      </c>
    </row>
    <row r="867" s="14" customFormat="1">
      <c r="A867" s="14"/>
      <c r="B867" s="254"/>
      <c r="C867" s="255"/>
      <c r="D867" s="245" t="s">
        <v>186</v>
      </c>
      <c r="E867" s="256" t="s">
        <v>1</v>
      </c>
      <c r="F867" s="257" t="s">
        <v>1426</v>
      </c>
      <c r="G867" s="255"/>
      <c r="H867" s="258">
        <v>50.299999999999997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4" t="s">
        <v>186</v>
      </c>
      <c r="AU867" s="264" t="s">
        <v>92</v>
      </c>
      <c r="AV867" s="14" t="s">
        <v>92</v>
      </c>
      <c r="AW867" s="14" t="s">
        <v>36</v>
      </c>
      <c r="AX867" s="14" t="s">
        <v>83</v>
      </c>
      <c r="AY867" s="264" t="s">
        <v>177</v>
      </c>
    </row>
    <row r="868" s="15" customFormat="1">
      <c r="A868" s="15"/>
      <c r="B868" s="265"/>
      <c r="C868" s="266"/>
      <c r="D868" s="245" t="s">
        <v>186</v>
      </c>
      <c r="E868" s="267" t="s">
        <v>1</v>
      </c>
      <c r="F868" s="268" t="s">
        <v>190</v>
      </c>
      <c r="G868" s="266"/>
      <c r="H868" s="269">
        <v>349.89999999999998</v>
      </c>
      <c r="I868" s="270"/>
      <c r="J868" s="266"/>
      <c r="K868" s="266"/>
      <c r="L868" s="271"/>
      <c r="M868" s="272"/>
      <c r="N868" s="273"/>
      <c r="O868" s="273"/>
      <c r="P868" s="273"/>
      <c r="Q868" s="273"/>
      <c r="R868" s="273"/>
      <c r="S868" s="273"/>
      <c r="T868" s="27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5" t="s">
        <v>186</v>
      </c>
      <c r="AU868" s="275" t="s">
        <v>92</v>
      </c>
      <c r="AV868" s="15" t="s">
        <v>184</v>
      </c>
      <c r="AW868" s="15" t="s">
        <v>36</v>
      </c>
      <c r="AX868" s="15" t="s">
        <v>90</v>
      </c>
      <c r="AY868" s="275" t="s">
        <v>177</v>
      </c>
    </row>
    <row r="869" s="2" customFormat="1" ht="24.15" customHeight="1">
      <c r="A869" s="39"/>
      <c r="B869" s="40"/>
      <c r="C869" s="230" t="s">
        <v>1427</v>
      </c>
      <c r="D869" s="230" t="s">
        <v>179</v>
      </c>
      <c r="E869" s="231" t="s">
        <v>1428</v>
      </c>
      <c r="F869" s="232" t="s">
        <v>1429</v>
      </c>
      <c r="G869" s="233" t="s">
        <v>200</v>
      </c>
      <c r="H869" s="234">
        <v>349.39999999999998</v>
      </c>
      <c r="I869" s="235"/>
      <c r="J869" s="236">
        <f>ROUND(I869*H869,2)</f>
        <v>0</v>
      </c>
      <c r="K869" s="232" t="s">
        <v>183</v>
      </c>
      <c r="L869" s="45"/>
      <c r="M869" s="237" t="s">
        <v>1</v>
      </c>
      <c r="N869" s="238" t="s">
        <v>48</v>
      </c>
      <c r="O869" s="92"/>
      <c r="P869" s="239">
        <f>O869*H869</f>
        <v>0</v>
      </c>
      <c r="Q869" s="239">
        <v>0.00033</v>
      </c>
      <c r="R869" s="239">
        <f>Q869*H869</f>
        <v>0.11530199999999999</v>
      </c>
      <c r="S869" s="239">
        <v>0</v>
      </c>
      <c r="T869" s="24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1" t="s">
        <v>184</v>
      </c>
      <c r="AT869" s="241" t="s">
        <v>179</v>
      </c>
      <c r="AU869" s="241" t="s">
        <v>92</v>
      </c>
      <c r="AY869" s="18" t="s">
        <v>177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8" t="s">
        <v>90</v>
      </c>
      <c r="BK869" s="242">
        <f>ROUND(I869*H869,2)</f>
        <v>0</v>
      </c>
      <c r="BL869" s="18" t="s">
        <v>184</v>
      </c>
      <c r="BM869" s="241" t="s">
        <v>1430</v>
      </c>
    </row>
    <row r="870" s="13" customFormat="1">
      <c r="A870" s="13"/>
      <c r="B870" s="243"/>
      <c r="C870" s="244"/>
      <c r="D870" s="245" t="s">
        <v>186</v>
      </c>
      <c r="E870" s="246" t="s">
        <v>1</v>
      </c>
      <c r="F870" s="247" t="s">
        <v>1431</v>
      </c>
      <c r="G870" s="244"/>
      <c r="H870" s="246" t="s">
        <v>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186</v>
      </c>
      <c r="AU870" s="253" t="s">
        <v>92</v>
      </c>
      <c r="AV870" s="13" t="s">
        <v>90</v>
      </c>
      <c r="AW870" s="13" t="s">
        <v>36</v>
      </c>
      <c r="AX870" s="13" t="s">
        <v>83</v>
      </c>
      <c r="AY870" s="253" t="s">
        <v>177</v>
      </c>
    </row>
    <row r="871" s="13" customFormat="1">
      <c r="A871" s="13"/>
      <c r="B871" s="243"/>
      <c r="C871" s="244"/>
      <c r="D871" s="245" t="s">
        <v>186</v>
      </c>
      <c r="E871" s="246" t="s">
        <v>1</v>
      </c>
      <c r="F871" s="247" t="s">
        <v>780</v>
      </c>
      <c r="G871" s="244"/>
      <c r="H871" s="246" t="s">
        <v>1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3" t="s">
        <v>186</v>
      </c>
      <c r="AU871" s="253" t="s">
        <v>92</v>
      </c>
      <c r="AV871" s="13" t="s">
        <v>90</v>
      </c>
      <c r="AW871" s="13" t="s">
        <v>36</v>
      </c>
      <c r="AX871" s="13" t="s">
        <v>83</v>
      </c>
      <c r="AY871" s="253" t="s">
        <v>177</v>
      </c>
    </row>
    <row r="872" s="13" customFormat="1">
      <c r="A872" s="13"/>
      <c r="B872" s="243"/>
      <c r="C872" s="244"/>
      <c r="D872" s="245" t="s">
        <v>186</v>
      </c>
      <c r="E872" s="246" t="s">
        <v>1</v>
      </c>
      <c r="F872" s="247" t="s">
        <v>781</v>
      </c>
      <c r="G872" s="244"/>
      <c r="H872" s="246" t="s">
        <v>1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186</v>
      </c>
      <c r="AU872" s="253" t="s">
        <v>92</v>
      </c>
      <c r="AV872" s="13" t="s">
        <v>90</v>
      </c>
      <c r="AW872" s="13" t="s">
        <v>36</v>
      </c>
      <c r="AX872" s="13" t="s">
        <v>83</v>
      </c>
      <c r="AY872" s="253" t="s">
        <v>177</v>
      </c>
    </row>
    <row r="873" s="14" customFormat="1">
      <c r="A873" s="14"/>
      <c r="B873" s="254"/>
      <c r="C873" s="255"/>
      <c r="D873" s="245" t="s">
        <v>186</v>
      </c>
      <c r="E873" s="256" t="s">
        <v>1</v>
      </c>
      <c r="F873" s="257" t="s">
        <v>1432</v>
      </c>
      <c r="G873" s="255"/>
      <c r="H873" s="258">
        <v>179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4" t="s">
        <v>186</v>
      </c>
      <c r="AU873" s="264" t="s">
        <v>92</v>
      </c>
      <c r="AV873" s="14" t="s">
        <v>92</v>
      </c>
      <c r="AW873" s="14" t="s">
        <v>36</v>
      </c>
      <c r="AX873" s="14" t="s">
        <v>83</v>
      </c>
      <c r="AY873" s="264" t="s">
        <v>177</v>
      </c>
    </row>
    <row r="874" s="13" customFormat="1">
      <c r="A874" s="13"/>
      <c r="B874" s="243"/>
      <c r="C874" s="244"/>
      <c r="D874" s="245" t="s">
        <v>186</v>
      </c>
      <c r="E874" s="246" t="s">
        <v>1</v>
      </c>
      <c r="F874" s="247" t="s">
        <v>783</v>
      </c>
      <c r="G874" s="244"/>
      <c r="H874" s="246" t="s">
        <v>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186</v>
      </c>
      <c r="AU874" s="253" t="s">
        <v>92</v>
      </c>
      <c r="AV874" s="13" t="s">
        <v>90</v>
      </c>
      <c r="AW874" s="13" t="s">
        <v>36</v>
      </c>
      <c r="AX874" s="13" t="s">
        <v>83</v>
      </c>
      <c r="AY874" s="253" t="s">
        <v>177</v>
      </c>
    </row>
    <row r="875" s="13" customFormat="1">
      <c r="A875" s="13"/>
      <c r="B875" s="243"/>
      <c r="C875" s="244"/>
      <c r="D875" s="245" t="s">
        <v>186</v>
      </c>
      <c r="E875" s="246" t="s">
        <v>1</v>
      </c>
      <c r="F875" s="247" t="s">
        <v>784</v>
      </c>
      <c r="G875" s="244"/>
      <c r="H875" s="246" t="s">
        <v>1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3" t="s">
        <v>186</v>
      </c>
      <c r="AU875" s="253" t="s">
        <v>92</v>
      </c>
      <c r="AV875" s="13" t="s">
        <v>90</v>
      </c>
      <c r="AW875" s="13" t="s">
        <v>36</v>
      </c>
      <c r="AX875" s="13" t="s">
        <v>83</v>
      </c>
      <c r="AY875" s="253" t="s">
        <v>177</v>
      </c>
    </row>
    <row r="876" s="14" customFormat="1">
      <c r="A876" s="14"/>
      <c r="B876" s="254"/>
      <c r="C876" s="255"/>
      <c r="D876" s="245" t="s">
        <v>186</v>
      </c>
      <c r="E876" s="256" t="s">
        <v>1</v>
      </c>
      <c r="F876" s="257" t="s">
        <v>1433</v>
      </c>
      <c r="G876" s="255"/>
      <c r="H876" s="258">
        <v>45.399999999999999</v>
      </c>
      <c r="I876" s="259"/>
      <c r="J876" s="255"/>
      <c r="K876" s="255"/>
      <c r="L876" s="260"/>
      <c r="M876" s="261"/>
      <c r="N876" s="262"/>
      <c r="O876" s="262"/>
      <c r="P876" s="262"/>
      <c r="Q876" s="262"/>
      <c r="R876" s="262"/>
      <c r="S876" s="262"/>
      <c r="T876" s="26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4" t="s">
        <v>186</v>
      </c>
      <c r="AU876" s="264" t="s">
        <v>92</v>
      </c>
      <c r="AV876" s="14" t="s">
        <v>92</v>
      </c>
      <c r="AW876" s="14" t="s">
        <v>36</v>
      </c>
      <c r="AX876" s="14" t="s">
        <v>83</v>
      </c>
      <c r="AY876" s="264" t="s">
        <v>177</v>
      </c>
    </row>
    <row r="877" s="13" customFormat="1">
      <c r="A877" s="13"/>
      <c r="B877" s="243"/>
      <c r="C877" s="244"/>
      <c r="D877" s="245" t="s">
        <v>186</v>
      </c>
      <c r="E877" s="246" t="s">
        <v>1</v>
      </c>
      <c r="F877" s="247" t="s">
        <v>786</v>
      </c>
      <c r="G877" s="244"/>
      <c r="H877" s="246" t="s">
        <v>1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186</v>
      </c>
      <c r="AU877" s="253" t="s">
        <v>92</v>
      </c>
      <c r="AV877" s="13" t="s">
        <v>90</v>
      </c>
      <c r="AW877" s="13" t="s">
        <v>36</v>
      </c>
      <c r="AX877" s="13" t="s">
        <v>83</v>
      </c>
      <c r="AY877" s="253" t="s">
        <v>177</v>
      </c>
    </row>
    <row r="878" s="13" customFormat="1">
      <c r="A878" s="13"/>
      <c r="B878" s="243"/>
      <c r="C878" s="244"/>
      <c r="D878" s="245" t="s">
        <v>186</v>
      </c>
      <c r="E878" s="246" t="s">
        <v>1</v>
      </c>
      <c r="F878" s="247" t="s">
        <v>787</v>
      </c>
      <c r="G878" s="244"/>
      <c r="H878" s="246" t="s">
        <v>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3" t="s">
        <v>186</v>
      </c>
      <c r="AU878" s="253" t="s">
        <v>92</v>
      </c>
      <c r="AV878" s="13" t="s">
        <v>90</v>
      </c>
      <c r="AW878" s="13" t="s">
        <v>36</v>
      </c>
      <c r="AX878" s="13" t="s">
        <v>83</v>
      </c>
      <c r="AY878" s="253" t="s">
        <v>177</v>
      </c>
    </row>
    <row r="879" s="14" customFormat="1">
      <c r="A879" s="14"/>
      <c r="B879" s="254"/>
      <c r="C879" s="255"/>
      <c r="D879" s="245" t="s">
        <v>186</v>
      </c>
      <c r="E879" s="256" t="s">
        <v>1</v>
      </c>
      <c r="F879" s="257" t="s">
        <v>1434</v>
      </c>
      <c r="G879" s="255"/>
      <c r="H879" s="258">
        <v>125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4" t="s">
        <v>186</v>
      </c>
      <c r="AU879" s="264" t="s">
        <v>92</v>
      </c>
      <c r="AV879" s="14" t="s">
        <v>92</v>
      </c>
      <c r="AW879" s="14" t="s">
        <v>36</v>
      </c>
      <c r="AX879" s="14" t="s">
        <v>83</v>
      </c>
      <c r="AY879" s="264" t="s">
        <v>177</v>
      </c>
    </row>
    <row r="880" s="15" customFormat="1">
      <c r="A880" s="15"/>
      <c r="B880" s="265"/>
      <c r="C880" s="266"/>
      <c r="D880" s="245" t="s">
        <v>186</v>
      </c>
      <c r="E880" s="267" t="s">
        <v>1</v>
      </c>
      <c r="F880" s="268" t="s">
        <v>190</v>
      </c>
      <c r="G880" s="266"/>
      <c r="H880" s="269">
        <v>349.39999999999998</v>
      </c>
      <c r="I880" s="270"/>
      <c r="J880" s="266"/>
      <c r="K880" s="266"/>
      <c r="L880" s="271"/>
      <c r="M880" s="272"/>
      <c r="N880" s="273"/>
      <c r="O880" s="273"/>
      <c r="P880" s="273"/>
      <c r="Q880" s="273"/>
      <c r="R880" s="273"/>
      <c r="S880" s="273"/>
      <c r="T880" s="27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5" t="s">
        <v>186</v>
      </c>
      <c r="AU880" s="275" t="s">
        <v>92</v>
      </c>
      <c r="AV880" s="15" t="s">
        <v>184</v>
      </c>
      <c r="AW880" s="15" t="s">
        <v>36</v>
      </c>
      <c r="AX880" s="15" t="s">
        <v>90</v>
      </c>
      <c r="AY880" s="275" t="s">
        <v>177</v>
      </c>
    </row>
    <row r="881" s="2" customFormat="1" ht="33" customHeight="1">
      <c r="A881" s="39"/>
      <c r="B881" s="40"/>
      <c r="C881" s="230" t="s">
        <v>1435</v>
      </c>
      <c r="D881" s="230" t="s">
        <v>179</v>
      </c>
      <c r="E881" s="231" t="s">
        <v>1436</v>
      </c>
      <c r="F881" s="232" t="s">
        <v>1437</v>
      </c>
      <c r="G881" s="233" t="s">
        <v>182</v>
      </c>
      <c r="H881" s="234">
        <v>10.481999999999999</v>
      </c>
      <c r="I881" s="235"/>
      <c r="J881" s="236">
        <f>ROUND(I881*H881,2)</f>
        <v>0</v>
      </c>
      <c r="K881" s="232" t="s">
        <v>183</v>
      </c>
      <c r="L881" s="45"/>
      <c r="M881" s="237" t="s">
        <v>1</v>
      </c>
      <c r="N881" s="238" t="s">
        <v>48</v>
      </c>
      <c r="O881" s="92"/>
      <c r="P881" s="239">
        <f>O881*H881</f>
        <v>0</v>
      </c>
      <c r="Q881" s="239">
        <v>2.3010199999999998</v>
      </c>
      <c r="R881" s="239">
        <f>Q881*H881</f>
        <v>24.119291639999997</v>
      </c>
      <c r="S881" s="239">
        <v>0</v>
      </c>
      <c r="T881" s="240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1" t="s">
        <v>184</v>
      </c>
      <c r="AT881" s="241" t="s">
        <v>179</v>
      </c>
      <c r="AU881" s="241" t="s">
        <v>92</v>
      </c>
      <c r="AY881" s="18" t="s">
        <v>177</v>
      </c>
      <c r="BE881" s="242">
        <f>IF(N881="základní",J881,0)</f>
        <v>0</v>
      </c>
      <c r="BF881" s="242">
        <f>IF(N881="snížená",J881,0)</f>
        <v>0</v>
      </c>
      <c r="BG881" s="242">
        <f>IF(N881="zákl. přenesená",J881,0)</f>
        <v>0</v>
      </c>
      <c r="BH881" s="242">
        <f>IF(N881="sníž. přenesená",J881,0)</f>
        <v>0</v>
      </c>
      <c r="BI881" s="242">
        <f>IF(N881="nulová",J881,0)</f>
        <v>0</v>
      </c>
      <c r="BJ881" s="18" t="s">
        <v>90</v>
      </c>
      <c r="BK881" s="242">
        <f>ROUND(I881*H881,2)</f>
        <v>0</v>
      </c>
      <c r="BL881" s="18" t="s">
        <v>184</v>
      </c>
      <c r="BM881" s="241" t="s">
        <v>1438</v>
      </c>
    </row>
    <row r="882" s="13" customFormat="1">
      <c r="A882" s="13"/>
      <c r="B882" s="243"/>
      <c r="C882" s="244"/>
      <c r="D882" s="245" t="s">
        <v>186</v>
      </c>
      <c r="E882" s="246" t="s">
        <v>1</v>
      </c>
      <c r="F882" s="247" t="s">
        <v>1439</v>
      </c>
      <c r="G882" s="244"/>
      <c r="H882" s="246" t="s">
        <v>1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3" t="s">
        <v>186</v>
      </c>
      <c r="AU882" s="253" t="s">
        <v>92</v>
      </c>
      <c r="AV882" s="13" t="s">
        <v>90</v>
      </c>
      <c r="AW882" s="13" t="s">
        <v>36</v>
      </c>
      <c r="AX882" s="13" t="s">
        <v>83</v>
      </c>
      <c r="AY882" s="253" t="s">
        <v>177</v>
      </c>
    </row>
    <row r="883" s="13" customFormat="1">
      <c r="A883" s="13"/>
      <c r="B883" s="243"/>
      <c r="C883" s="244"/>
      <c r="D883" s="245" t="s">
        <v>186</v>
      </c>
      <c r="E883" s="246" t="s">
        <v>1</v>
      </c>
      <c r="F883" s="247" t="s">
        <v>780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186</v>
      </c>
      <c r="AU883" s="253" t="s">
        <v>92</v>
      </c>
      <c r="AV883" s="13" t="s">
        <v>90</v>
      </c>
      <c r="AW883" s="13" t="s">
        <v>36</v>
      </c>
      <c r="AX883" s="13" t="s">
        <v>83</v>
      </c>
      <c r="AY883" s="253" t="s">
        <v>177</v>
      </c>
    </row>
    <row r="884" s="13" customFormat="1">
      <c r="A884" s="13"/>
      <c r="B884" s="243"/>
      <c r="C884" s="244"/>
      <c r="D884" s="245" t="s">
        <v>186</v>
      </c>
      <c r="E884" s="246" t="s">
        <v>1</v>
      </c>
      <c r="F884" s="247" t="s">
        <v>781</v>
      </c>
      <c r="G884" s="244"/>
      <c r="H884" s="246" t="s">
        <v>1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3" t="s">
        <v>186</v>
      </c>
      <c r="AU884" s="253" t="s">
        <v>92</v>
      </c>
      <c r="AV884" s="13" t="s">
        <v>90</v>
      </c>
      <c r="AW884" s="13" t="s">
        <v>36</v>
      </c>
      <c r="AX884" s="13" t="s">
        <v>83</v>
      </c>
      <c r="AY884" s="253" t="s">
        <v>177</v>
      </c>
    </row>
    <row r="885" s="14" customFormat="1">
      <c r="A885" s="14"/>
      <c r="B885" s="254"/>
      <c r="C885" s="255"/>
      <c r="D885" s="245" t="s">
        <v>186</v>
      </c>
      <c r="E885" s="256" t="s">
        <v>1</v>
      </c>
      <c r="F885" s="257" t="s">
        <v>1440</v>
      </c>
      <c r="G885" s="255"/>
      <c r="H885" s="258">
        <v>5.3700000000000001</v>
      </c>
      <c r="I885" s="259"/>
      <c r="J885" s="255"/>
      <c r="K885" s="255"/>
      <c r="L885" s="260"/>
      <c r="M885" s="261"/>
      <c r="N885" s="262"/>
      <c r="O885" s="262"/>
      <c r="P885" s="262"/>
      <c r="Q885" s="262"/>
      <c r="R885" s="262"/>
      <c r="S885" s="262"/>
      <c r="T885" s="26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4" t="s">
        <v>186</v>
      </c>
      <c r="AU885" s="264" t="s">
        <v>92</v>
      </c>
      <c r="AV885" s="14" t="s">
        <v>92</v>
      </c>
      <c r="AW885" s="14" t="s">
        <v>36</v>
      </c>
      <c r="AX885" s="14" t="s">
        <v>83</v>
      </c>
      <c r="AY885" s="264" t="s">
        <v>177</v>
      </c>
    </row>
    <row r="886" s="13" customFormat="1">
      <c r="A886" s="13"/>
      <c r="B886" s="243"/>
      <c r="C886" s="244"/>
      <c r="D886" s="245" t="s">
        <v>186</v>
      </c>
      <c r="E886" s="246" t="s">
        <v>1</v>
      </c>
      <c r="F886" s="247" t="s">
        <v>783</v>
      </c>
      <c r="G886" s="244"/>
      <c r="H886" s="246" t="s">
        <v>1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3" t="s">
        <v>186</v>
      </c>
      <c r="AU886" s="253" t="s">
        <v>92</v>
      </c>
      <c r="AV886" s="13" t="s">
        <v>90</v>
      </c>
      <c r="AW886" s="13" t="s">
        <v>36</v>
      </c>
      <c r="AX886" s="13" t="s">
        <v>83</v>
      </c>
      <c r="AY886" s="253" t="s">
        <v>177</v>
      </c>
    </row>
    <row r="887" s="13" customFormat="1">
      <c r="A887" s="13"/>
      <c r="B887" s="243"/>
      <c r="C887" s="244"/>
      <c r="D887" s="245" t="s">
        <v>186</v>
      </c>
      <c r="E887" s="246" t="s">
        <v>1</v>
      </c>
      <c r="F887" s="247" t="s">
        <v>784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186</v>
      </c>
      <c r="AU887" s="253" t="s">
        <v>92</v>
      </c>
      <c r="AV887" s="13" t="s">
        <v>90</v>
      </c>
      <c r="AW887" s="13" t="s">
        <v>36</v>
      </c>
      <c r="AX887" s="13" t="s">
        <v>83</v>
      </c>
      <c r="AY887" s="253" t="s">
        <v>177</v>
      </c>
    </row>
    <row r="888" s="14" customFormat="1">
      <c r="A888" s="14"/>
      <c r="B888" s="254"/>
      <c r="C888" s="255"/>
      <c r="D888" s="245" t="s">
        <v>186</v>
      </c>
      <c r="E888" s="256" t="s">
        <v>1</v>
      </c>
      <c r="F888" s="257" t="s">
        <v>1441</v>
      </c>
      <c r="G888" s="255"/>
      <c r="H888" s="258">
        <v>1.3620000000000001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186</v>
      </c>
      <c r="AU888" s="264" t="s">
        <v>92</v>
      </c>
      <c r="AV888" s="14" t="s">
        <v>92</v>
      </c>
      <c r="AW888" s="14" t="s">
        <v>36</v>
      </c>
      <c r="AX888" s="14" t="s">
        <v>83</v>
      </c>
      <c r="AY888" s="264" t="s">
        <v>177</v>
      </c>
    </row>
    <row r="889" s="13" customFormat="1">
      <c r="A889" s="13"/>
      <c r="B889" s="243"/>
      <c r="C889" s="244"/>
      <c r="D889" s="245" t="s">
        <v>186</v>
      </c>
      <c r="E889" s="246" t="s">
        <v>1</v>
      </c>
      <c r="F889" s="247" t="s">
        <v>786</v>
      </c>
      <c r="G889" s="244"/>
      <c r="H889" s="246" t="s">
        <v>1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186</v>
      </c>
      <c r="AU889" s="253" t="s">
        <v>92</v>
      </c>
      <c r="AV889" s="13" t="s">
        <v>90</v>
      </c>
      <c r="AW889" s="13" t="s">
        <v>36</v>
      </c>
      <c r="AX889" s="13" t="s">
        <v>83</v>
      </c>
      <c r="AY889" s="253" t="s">
        <v>177</v>
      </c>
    </row>
    <row r="890" s="13" customFormat="1">
      <c r="A890" s="13"/>
      <c r="B890" s="243"/>
      <c r="C890" s="244"/>
      <c r="D890" s="245" t="s">
        <v>186</v>
      </c>
      <c r="E890" s="246" t="s">
        <v>1</v>
      </c>
      <c r="F890" s="247" t="s">
        <v>787</v>
      </c>
      <c r="G890" s="244"/>
      <c r="H890" s="246" t="s">
        <v>1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3" t="s">
        <v>186</v>
      </c>
      <c r="AU890" s="253" t="s">
        <v>92</v>
      </c>
      <c r="AV890" s="13" t="s">
        <v>90</v>
      </c>
      <c r="AW890" s="13" t="s">
        <v>36</v>
      </c>
      <c r="AX890" s="13" t="s">
        <v>83</v>
      </c>
      <c r="AY890" s="253" t="s">
        <v>177</v>
      </c>
    </row>
    <row r="891" s="14" customFormat="1">
      <c r="A891" s="14"/>
      <c r="B891" s="254"/>
      <c r="C891" s="255"/>
      <c r="D891" s="245" t="s">
        <v>186</v>
      </c>
      <c r="E891" s="256" t="s">
        <v>1</v>
      </c>
      <c r="F891" s="257" t="s">
        <v>1442</v>
      </c>
      <c r="G891" s="255"/>
      <c r="H891" s="258">
        <v>3.75</v>
      </c>
      <c r="I891" s="259"/>
      <c r="J891" s="255"/>
      <c r="K891" s="255"/>
      <c r="L891" s="260"/>
      <c r="M891" s="261"/>
      <c r="N891" s="262"/>
      <c r="O891" s="262"/>
      <c r="P891" s="262"/>
      <c r="Q891" s="262"/>
      <c r="R891" s="262"/>
      <c r="S891" s="262"/>
      <c r="T891" s="26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4" t="s">
        <v>186</v>
      </c>
      <c r="AU891" s="264" t="s">
        <v>92</v>
      </c>
      <c r="AV891" s="14" t="s">
        <v>92</v>
      </c>
      <c r="AW891" s="14" t="s">
        <v>36</v>
      </c>
      <c r="AX891" s="14" t="s">
        <v>83</v>
      </c>
      <c r="AY891" s="264" t="s">
        <v>177</v>
      </c>
    </row>
    <row r="892" s="15" customFormat="1">
      <c r="A892" s="15"/>
      <c r="B892" s="265"/>
      <c r="C892" s="266"/>
      <c r="D892" s="245" t="s">
        <v>186</v>
      </c>
      <c r="E892" s="267" t="s">
        <v>1</v>
      </c>
      <c r="F892" s="268" t="s">
        <v>190</v>
      </c>
      <c r="G892" s="266"/>
      <c r="H892" s="269">
        <v>10.481999999999999</v>
      </c>
      <c r="I892" s="270"/>
      <c r="J892" s="266"/>
      <c r="K892" s="266"/>
      <c r="L892" s="271"/>
      <c r="M892" s="272"/>
      <c r="N892" s="273"/>
      <c r="O892" s="273"/>
      <c r="P892" s="273"/>
      <c r="Q892" s="273"/>
      <c r="R892" s="273"/>
      <c r="S892" s="273"/>
      <c r="T892" s="27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5" t="s">
        <v>186</v>
      </c>
      <c r="AU892" s="275" t="s">
        <v>92</v>
      </c>
      <c r="AV892" s="15" t="s">
        <v>184</v>
      </c>
      <c r="AW892" s="15" t="s">
        <v>36</v>
      </c>
      <c r="AX892" s="15" t="s">
        <v>90</v>
      </c>
      <c r="AY892" s="275" t="s">
        <v>177</v>
      </c>
    </row>
    <row r="893" s="2" customFormat="1" ht="33" customHeight="1">
      <c r="A893" s="39"/>
      <c r="B893" s="40"/>
      <c r="C893" s="230" t="s">
        <v>1443</v>
      </c>
      <c r="D893" s="230" t="s">
        <v>179</v>
      </c>
      <c r="E893" s="231" t="s">
        <v>1444</v>
      </c>
      <c r="F893" s="232" t="s">
        <v>1445</v>
      </c>
      <c r="G893" s="233" t="s">
        <v>182</v>
      </c>
      <c r="H893" s="234">
        <v>10.481999999999999</v>
      </c>
      <c r="I893" s="235"/>
      <c r="J893" s="236">
        <f>ROUND(I893*H893,2)</f>
        <v>0</v>
      </c>
      <c r="K893" s="232" t="s">
        <v>183</v>
      </c>
      <c r="L893" s="45"/>
      <c r="M893" s="237" t="s">
        <v>1</v>
      </c>
      <c r="N893" s="238" t="s">
        <v>48</v>
      </c>
      <c r="O893" s="92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184</v>
      </c>
      <c r="AT893" s="241" t="s">
        <v>179</v>
      </c>
      <c r="AU893" s="241" t="s">
        <v>92</v>
      </c>
      <c r="AY893" s="18" t="s">
        <v>177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90</v>
      </c>
      <c r="BK893" s="242">
        <f>ROUND(I893*H893,2)</f>
        <v>0</v>
      </c>
      <c r="BL893" s="18" t="s">
        <v>184</v>
      </c>
      <c r="BM893" s="241" t="s">
        <v>1446</v>
      </c>
    </row>
    <row r="894" s="2" customFormat="1" ht="44.25" customHeight="1">
      <c r="A894" s="39"/>
      <c r="B894" s="40"/>
      <c r="C894" s="230" t="s">
        <v>1447</v>
      </c>
      <c r="D894" s="230" t="s">
        <v>179</v>
      </c>
      <c r="E894" s="231" t="s">
        <v>1448</v>
      </c>
      <c r="F894" s="232" t="s">
        <v>1449</v>
      </c>
      <c r="G894" s="233" t="s">
        <v>182</v>
      </c>
      <c r="H894" s="234">
        <v>10.481999999999999</v>
      </c>
      <c r="I894" s="235"/>
      <c r="J894" s="236">
        <f>ROUND(I894*H894,2)</f>
        <v>0</v>
      </c>
      <c r="K894" s="232" t="s">
        <v>183</v>
      </c>
      <c r="L894" s="45"/>
      <c r="M894" s="237" t="s">
        <v>1</v>
      </c>
      <c r="N894" s="238" t="s">
        <v>48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184</v>
      </c>
      <c r="AT894" s="241" t="s">
        <v>179</v>
      </c>
      <c r="AU894" s="241" t="s">
        <v>92</v>
      </c>
      <c r="AY894" s="18" t="s">
        <v>177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90</v>
      </c>
      <c r="BK894" s="242">
        <f>ROUND(I894*H894,2)</f>
        <v>0</v>
      </c>
      <c r="BL894" s="18" t="s">
        <v>184</v>
      </c>
      <c r="BM894" s="241" t="s">
        <v>1450</v>
      </c>
    </row>
    <row r="895" s="2" customFormat="1" ht="21.75" customHeight="1">
      <c r="A895" s="39"/>
      <c r="B895" s="40"/>
      <c r="C895" s="230" t="s">
        <v>1451</v>
      </c>
      <c r="D895" s="230" t="s">
        <v>179</v>
      </c>
      <c r="E895" s="231" t="s">
        <v>1452</v>
      </c>
      <c r="F895" s="232" t="s">
        <v>1453</v>
      </c>
      <c r="G895" s="233" t="s">
        <v>509</v>
      </c>
      <c r="H895" s="234">
        <v>0.63500000000000001</v>
      </c>
      <c r="I895" s="235"/>
      <c r="J895" s="236">
        <f>ROUND(I895*H895,2)</f>
        <v>0</v>
      </c>
      <c r="K895" s="232" t="s">
        <v>183</v>
      </c>
      <c r="L895" s="45"/>
      <c r="M895" s="237" t="s">
        <v>1</v>
      </c>
      <c r="N895" s="238" t="s">
        <v>48</v>
      </c>
      <c r="O895" s="92"/>
      <c r="P895" s="239">
        <f>O895*H895</f>
        <v>0</v>
      </c>
      <c r="Q895" s="239">
        <v>1.06277</v>
      </c>
      <c r="R895" s="239">
        <f>Q895*H895</f>
        <v>0.67485894999999996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184</v>
      </c>
      <c r="AT895" s="241" t="s">
        <v>179</v>
      </c>
      <c r="AU895" s="241" t="s">
        <v>92</v>
      </c>
      <c r="AY895" s="18" t="s">
        <v>177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90</v>
      </c>
      <c r="BK895" s="242">
        <f>ROUND(I895*H895,2)</f>
        <v>0</v>
      </c>
      <c r="BL895" s="18" t="s">
        <v>184</v>
      </c>
      <c r="BM895" s="241" t="s">
        <v>1454</v>
      </c>
    </row>
    <row r="896" s="13" customFormat="1">
      <c r="A896" s="13"/>
      <c r="B896" s="243"/>
      <c r="C896" s="244"/>
      <c r="D896" s="245" t="s">
        <v>186</v>
      </c>
      <c r="E896" s="246" t="s">
        <v>1</v>
      </c>
      <c r="F896" s="247" t="s">
        <v>1455</v>
      </c>
      <c r="G896" s="244"/>
      <c r="H896" s="246" t="s">
        <v>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186</v>
      </c>
      <c r="AU896" s="253" t="s">
        <v>92</v>
      </c>
      <c r="AV896" s="13" t="s">
        <v>90</v>
      </c>
      <c r="AW896" s="13" t="s">
        <v>36</v>
      </c>
      <c r="AX896" s="13" t="s">
        <v>83</v>
      </c>
      <c r="AY896" s="253" t="s">
        <v>177</v>
      </c>
    </row>
    <row r="897" s="13" customFormat="1">
      <c r="A897" s="13"/>
      <c r="B897" s="243"/>
      <c r="C897" s="244"/>
      <c r="D897" s="245" t="s">
        <v>186</v>
      </c>
      <c r="E897" s="246" t="s">
        <v>1</v>
      </c>
      <c r="F897" s="247" t="s">
        <v>780</v>
      </c>
      <c r="G897" s="244"/>
      <c r="H897" s="246" t="s">
        <v>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186</v>
      </c>
      <c r="AU897" s="253" t="s">
        <v>92</v>
      </c>
      <c r="AV897" s="13" t="s">
        <v>90</v>
      </c>
      <c r="AW897" s="13" t="s">
        <v>36</v>
      </c>
      <c r="AX897" s="13" t="s">
        <v>83</v>
      </c>
      <c r="AY897" s="253" t="s">
        <v>177</v>
      </c>
    </row>
    <row r="898" s="13" customFormat="1">
      <c r="A898" s="13"/>
      <c r="B898" s="243"/>
      <c r="C898" s="244"/>
      <c r="D898" s="245" t="s">
        <v>186</v>
      </c>
      <c r="E898" s="246" t="s">
        <v>1</v>
      </c>
      <c r="F898" s="247" t="s">
        <v>781</v>
      </c>
      <c r="G898" s="244"/>
      <c r="H898" s="246" t="s">
        <v>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3" t="s">
        <v>186</v>
      </c>
      <c r="AU898" s="253" t="s">
        <v>92</v>
      </c>
      <c r="AV898" s="13" t="s">
        <v>90</v>
      </c>
      <c r="AW898" s="13" t="s">
        <v>36</v>
      </c>
      <c r="AX898" s="13" t="s">
        <v>83</v>
      </c>
      <c r="AY898" s="253" t="s">
        <v>177</v>
      </c>
    </row>
    <row r="899" s="14" customFormat="1">
      <c r="A899" s="14"/>
      <c r="B899" s="254"/>
      <c r="C899" s="255"/>
      <c r="D899" s="245" t="s">
        <v>186</v>
      </c>
      <c r="E899" s="256" t="s">
        <v>1</v>
      </c>
      <c r="F899" s="257" t="s">
        <v>1456</v>
      </c>
      <c r="G899" s="255"/>
      <c r="H899" s="258">
        <v>0.32500000000000001</v>
      </c>
      <c r="I899" s="259"/>
      <c r="J899" s="255"/>
      <c r="K899" s="255"/>
      <c r="L899" s="260"/>
      <c r="M899" s="261"/>
      <c r="N899" s="262"/>
      <c r="O899" s="262"/>
      <c r="P899" s="262"/>
      <c r="Q899" s="262"/>
      <c r="R899" s="262"/>
      <c r="S899" s="262"/>
      <c r="T899" s="26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4" t="s">
        <v>186</v>
      </c>
      <c r="AU899" s="264" t="s">
        <v>92</v>
      </c>
      <c r="AV899" s="14" t="s">
        <v>92</v>
      </c>
      <c r="AW899" s="14" t="s">
        <v>36</v>
      </c>
      <c r="AX899" s="14" t="s">
        <v>83</v>
      </c>
      <c r="AY899" s="264" t="s">
        <v>177</v>
      </c>
    </row>
    <row r="900" s="13" customFormat="1">
      <c r="A900" s="13"/>
      <c r="B900" s="243"/>
      <c r="C900" s="244"/>
      <c r="D900" s="245" t="s">
        <v>186</v>
      </c>
      <c r="E900" s="246" t="s">
        <v>1</v>
      </c>
      <c r="F900" s="247" t="s">
        <v>783</v>
      </c>
      <c r="G900" s="244"/>
      <c r="H900" s="246" t="s">
        <v>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186</v>
      </c>
      <c r="AU900" s="253" t="s">
        <v>92</v>
      </c>
      <c r="AV900" s="13" t="s">
        <v>90</v>
      </c>
      <c r="AW900" s="13" t="s">
        <v>36</v>
      </c>
      <c r="AX900" s="13" t="s">
        <v>83</v>
      </c>
      <c r="AY900" s="253" t="s">
        <v>177</v>
      </c>
    </row>
    <row r="901" s="13" customFormat="1">
      <c r="A901" s="13"/>
      <c r="B901" s="243"/>
      <c r="C901" s="244"/>
      <c r="D901" s="245" t="s">
        <v>186</v>
      </c>
      <c r="E901" s="246" t="s">
        <v>1</v>
      </c>
      <c r="F901" s="247" t="s">
        <v>784</v>
      </c>
      <c r="G901" s="244"/>
      <c r="H901" s="246" t="s">
        <v>1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3" t="s">
        <v>186</v>
      </c>
      <c r="AU901" s="253" t="s">
        <v>92</v>
      </c>
      <c r="AV901" s="13" t="s">
        <v>90</v>
      </c>
      <c r="AW901" s="13" t="s">
        <v>36</v>
      </c>
      <c r="AX901" s="13" t="s">
        <v>83</v>
      </c>
      <c r="AY901" s="253" t="s">
        <v>177</v>
      </c>
    </row>
    <row r="902" s="14" customFormat="1">
      <c r="A902" s="14"/>
      <c r="B902" s="254"/>
      <c r="C902" s="255"/>
      <c r="D902" s="245" t="s">
        <v>186</v>
      </c>
      <c r="E902" s="256" t="s">
        <v>1</v>
      </c>
      <c r="F902" s="257" t="s">
        <v>1457</v>
      </c>
      <c r="G902" s="255"/>
      <c r="H902" s="258">
        <v>0.083000000000000004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186</v>
      </c>
      <c r="AU902" s="264" t="s">
        <v>92</v>
      </c>
      <c r="AV902" s="14" t="s">
        <v>92</v>
      </c>
      <c r="AW902" s="14" t="s">
        <v>36</v>
      </c>
      <c r="AX902" s="14" t="s">
        <v>83</v>
      </c>
      <c r="AY902" s="264" t="s">
        <v>177</v>
      </c>
    </row>
    <row r="903" s="13" customFormat="1">
      <c r="A903" s="13"/>
      <c r="B903" s="243"/>
      <c r="C903" s="244"/>
      <c r="D903" s="245" t="s">
        <v>186</v>
      </c>
      <c r="E903" s="246" t="s">
        <v>1</v>
      </c>
      <c r="F903" s="247" t="s">
        <v>786</v>
      </c>
      <c r="G903" s="244"/>
      <c r="H903" s="246" t="s">
        <v>1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186</v>
      </c>
      <c r="AU903" s="253" t="s">
        <v>92</v>
      </c>
      <c r="AV903" s="13" t="s">
        <v>90</v>
      </c>
      <c r="AW903" s="13" t="s">
        <v>36</v>
      </c>
      <c r="AX903" s="13" t="s">
        <v>83</v>
      </c>
      <c r="AY903" s="253" t="s">
        <v>177</v>
      </c>
    </row>
    <row r="904" s="13" customFormat="1">
      <c r="A904" s="13"/>
      <c r="B904" s="243"/>
      <c r="C904" s="244"/>
      <c r="D904" s="245" t="s">
        <v>186</v>
      </c>
      <c r="E904" s="246" t="s">
        <v>1</v>
      </c>
      <c r="F904" s="247" t="s">
        <v>787</v>
      </c>
      <c r="G904" s="244"/>
      <c r="H904" s="246" t="s">
        <v>1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3" t="s">
        <v>186</v>
      </c>
      <c r="AU904" s="253" t="s">
        <v>92</v>
      </c>
      <c r="AV904" s="13" t="s">
        <v>90</v>
      </c>
      <c r="AW904" s="13" t="s">
        <v>36</v>
      </c>
      <c r="AX904" s="13" t="s">
        <v>83</v>
      </c>
      <c r="AY904" s="253" t="s">
        <v>177</v>
      </c>
    </row>
    <row r="905" s="14" customFormat="1">
      <c r="A905" s="14"/>
      <c r="B905" s="254"/>
      <c r="C905" s="255"/>
      <c r="D905" s="245" t="s">
        <v>186</v>
      </c>
      <c r="E905" s="256" t="s">
        <v>1</v>
      </c>
      <c r="F905" s="257" t="s">
        <v>1458</v>
      </c>
      <c r="G905" s="255"/>
      <c r="H905" s="258">
        <v>0.22700000000000001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4" t="s">
        <v>186</v>
      </c>
      <c r="AU905" s="264" t="s">
        <v>92</v>
      </c>
      <c r="AV905" s="14" t="s">
        <v>92</v>
      </c>
      <c r="AW905" s="14" t="s">
        <v>36</v>
      </c>
      <c r="AX905" s="14" t="s">
        <v>83</v>
      </c>
      <c r="AY905" s="264" t="s">
        <v>177</v>
      </c>
    </row>
    <row r="906" s="15" customFormat="1">
      <c r="A906" s="15"/>
      <c r="B906" s="265"/>
      <c r="C906" s="266"/>
      <c r="D906" s="245" t="s">
        <v>186</v>
      </c>
      <c r="E906" s="267" t="s">
        <v>1</v>
      </c>
      <c r="F906" s="268" t="s">
        <v>190</v>
      </c>
      <c r="G906" s="266"/>
      <c r="H906" s="269">
        <v>0.63500000000000001</v>
      </c>
      <c r="I906" s="270"/>
      <c r="J906" s="266"/>
      <c r="K906" s="266"/>
      <c r="L906" s="271"/>
      <c r="M906" s="272"/>
      <c r="N906" s="273"/>
      <c r="O906" s="273"/>
      <c r="P906" s="273"/>
      <c r="Q906" s="273"/>
      <c r="R906" s="273"/>
      <c r="S906" s="273"/>
      <c r="T906" s="27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5" t="s">
        <v>186</v>
      </c>
      <c r="AU906" s="275" t="s">
        <v>92</v>
      </c>
      <c r="AV906" s="15" t="s">
        <v>184</v>
      </c>
      <c r="AW906" s="15" t="s">
        <v>36</v>
      </c>
      <c r="AX906" s="15" t="s">
        <v>90</v>
      </c>
      <c r="AY906" s="275" t="s">
        <v>177</v>
      </c>
    </row>
    <row r="907" s="2" customFormat="1" ht="33" customHeight="1">
      <c r="A907" s="39"/>
      <c r="B907" s="40"/>
      <c r="C907" s="230" t="s">
        <v>1459</v>
      </c>
      <c r="D907" s="230" t="s">
        <v>179</v>
      </c>
      <c r="E907" s="231" t="s">
        <v>1460</v>
      </c>
      <c r="F907" s="232" t="s">
        <v>1461</v>
      </c>
      <c r="G907" s="233" t="s">
        <v>182</v>
      </c>
      <c r="H907" s="234">
        <v>7.7999999999999998</v>
      </c>
      <c r="I907" s="235"/>
      <c r="J907" s="236">
        <f>ROUND(I907*H907,2)</f>
        <v>0</v>
      </c>
      <c r="K907" s="232" t="s">
        <v>183</v>
      </c>
      <c r="L907" s="45"/>
      <c r="M907" s="237" t="s">
        <v>1</v>
      </c>
      <c r="N907" s="238" t="s">
        <v>48</v>
      </c>
      <c r="O907" s="92"/>
      <c r="P907" s="239">
        <f>O907*H907</f>
        <v>0</v>
      </c>
      <c r="Q907" s="239">
        <v>0.41199999999999998</v>
      </c>
      <c r="R907" s="239">
        <f>Q907*H907</f>
        <v>3.2135999999999996</v>
      </c>
      <c r="S907" s="239">
        <v>0</v>
      </c>
      <c r="T907" s="240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1" t="s">
        <v>184</v>
      </c>
      <c r="AT907" s="241" t="s">
        <v>179</v>
      </c>
      <c r="AU907" s="241" t="s">
        <v>92</v>
      </c>
      <c r="AY907" s="18" t="s">
        <v>177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8" t="s">
        <v>90</v>
      </c>
      <c r="BK907" s="242">
        <f>ROUND(I907*H907,2)</f>
        <v>0</v>
      </c>
      <c r="BL907" s="18" t="s">
        <v>184</v>
      </c>
      <c r="BM907" s="241" t="s">
        <v>1462</v>
      </c>
    </row>
    <row r="908" s="13" customFormat="1">
      <c r="A908" s="13"/>
      <c r="B908" s="243"/>
      <c r="C908" s="244"/>
      <c r="D908" s="245" t="s">
        <v>186</v>
      </c>
      <c r="E908" s="246" t="s">
        <v>1</v>
      </c>
      <c r="F908" s="247" t="s">
        <v>1463</v>
      </c>
      <c r="G908" s="244"/>
      <c r="H908" s="246" t="s">
        <v>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3" t="s">
        <v>186</v>
      </c>
      <c r="AU908" s="253" t="s">
        <v>92</v>
      </c>
      <c r="AV908" s="13" t="s">
        <v>90</v>
      </c>
      <c r="AW908" s="13" t="s">
        <v>36</v>
      </c>
      <c r="AX908" s="13" t="s">
        <v>83</v>
      </c>
      <c r="AY908" s="253" t="s">
        <v>177</v>
      </c>
    </row>
    <row r="909" s="13" customFormat="1">
      <c r="A909" s="13"/>
      <c r="B909" s="243"/>
      <c r="C909" s="244"/>
      <c r="D909" s="245" t="s">
        <v>186</v>
      </c>
      <c r="E909" s="246" t="s">
        <v>1</v>
      </c>
      <c r="F909" s="247" t="s">
        <v>1464</v>
      </c>
      <c r="G909" s="244"/>
      <c r="H909" s="246" t="s">
        <v>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186</v>
      </c>
      <c r="AU909" s="253" t="s">
        <v>92</v>
      </c>
      <c r="AV909" s="13" t="s">
        <v>90</v>
      </c>
      <c r="AW909" s="13" t="s">
        <v>36</v>
      </c>
      <c r="AX909" s="13" t="s">
        <v>83</v>
      </c>
      <c r="AY909" s="253" t="s">
        <v>177</v>
      </c>
    </row>
    <row r="910" s="13" customFormat="1">
      <c r="A910" s="13"/>
      <c r="B910" s="243"/>
      <c r="C910" s="244"/>
      <c r="D910" s="245" t="s">
        <v>186</v>
      </c>
      <c r="E910" s="246" t="s">
        <v>1</v>
      </c>
      <c r="F910" s="247" t="s">
        <v>1465</v>
      </c>
      <c r="G910" s="244"/>
      <c r="H910" s="246" t="s">
        <v>1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3" t="s">
        <v>186</v>
      </c>
      <c r="AU910" s="253" t="s">
        <v>92</v>
      </c>
      <c r="AV910" s="13" t="s">
        <v>90</v>
      </c>
      <c r="AW910" s="13" t="s">
        <v>36</v>
      </c>
      <c r="AX910" s="13" t="s">
        <v>83</v>
      </c>
      <c r="AY910" s="253" t="s">
        <v>177</v>
      </c>
    </row>
    <row r="911" s="14" customFormat="1">
      <c r="A911" s="14"/>
      <c r="B911" s="254"/>
      <c r="C911" s="255"/>
      <c r="D911" s="245" t="s">
        <v>186</v>
      </c>
      <c r="E911" s="256" t="s">
        <v>1</v>
      </c>
      <c r="F911" s="257" t="s">
        <v>1466</v>
      </c>
      <c r="G911" s="255"/>
      <c r="H911" s="258">
        <v>7.7999999999999998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4" t="s">
        <v>186</v>
      </c>
      <c r="AU911" s="264" t="s">
        <v>92</v>
      </c>
      <c r="AV911" s="14" t="s">
        <v>92</v>
      </c>
      <c r="AW911" s="14" t="s">
        <v>36</v>
      </c>
      <c r="AX911" s="14" t="s">
        <v>83</v>
      </c>
      <c r="AY911" s="264" t="s">
        <v>177</v>
      </c>
    </row>
    <row r="912" s="15" customFormat="1">
      <c r="A912" s="15"/>
      <c r="B912" s="265"/>
      <c r="C912" s="266"/>
      <c r="D912" s="245" t="s">
        <v>186</v>
      </c>
      <c r="E912" s="267" t="s">
        <v>1</v>
      </c>
      <c r="F912" s="268" t="s">
        <v>190</v>
      </c>
      <c r="G912" s="266"/>
      <c r="H912" s="269">
        <v>7.7999999999999998</v>
      </c>
      <c r="I912" s="270"/>
      <c r="J912" s="266"/>
      <c r="K912" s="266"/>
      <c r="L912" s="271"/>
      <c r="M912" s="272"/>
      <c r="N912" s="273"/>
      <c r="O912" s="273"/>
      <c r="P912" s="273"/>
      <c r="Q912" s="273"/>
      <c r="R912" s="273"/>
      <c r="S912" s="273"/>
      <c r="T912" s="27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5" t="s">
        <v>186</v>
      </c>
      <c r="AU912" s="275" t="s">
        <v>92</v>
      </c>
      <c r="AV912" s="15" t="s">
        <v>184</v>
      </c>
      <c r="AW912" s="15" t="s">
        <v>36</v>
      </c>
      <c r="AX912" s="15" t="s">
        <v>90</v>
      </c>
      <c r="AY912" s="275" t="s">
        <v>177</v>
      </c>
    </row>
    <row r="913" s="2" customFormat="1" ht="33" customHeight="1">
      <c r="A913" s="39"/>
      <c r="B913" s="40"/>
      <c r="C913" s="230" t="s">
        <v>1467</v>
      </c>
      <c r="D913" s="230" t="s">
        <v>179</v>
      </c>
      <c r="E913" s="231" t="s">
        <v>1468</v>
      </c>
      <c r="F913" s="232" t="s">
        <v>1469</v>
      </c>
      <c r="G913" s="233" t="s">
        <v>182</v>
      </c>
      <c r="H913" s="234">
        <v>15.528000000000001</v>
      </c>
      <c r="I913" s="235"/>
      <c r="J913" s="236">
        <f>ROUND(I913*H913,2)</f>
        <v>0</v>
      </c>
      <c r="K913" s="232" t="s">
        <v>183</v>
      </c>
      <c r="L913" s="45"/>
      <c r="M913" s="237" t="s">
        <v>1</v>
      </c>
      <c r="N913" s="238" t="s">
        <v>48</v>
      </c>
      <c r="O913" s="92"/>
      <c r="P913" s="239">
        <f>O913*H913</f>
        <v>0</v>
      </c>
      <c r="Q913" s="239">
        <v>0.41199999999999998</v>
      </c>
      <c r="R913" s="239">
        <f>Q913*H913</f>
        <v>6.3975359999999997</v>
      </c>
      <c r="S913" s="239">
        <v>0</v>
      </c>
      <c r="T913" s="240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1" t="s">
        <v>184</v>
      </c>
      <c r="AT913" s="241" t="s">
        <v>179</v>
      </c>
      <c r="AU913" s="241" t="s">
        <v>92</v>
      </c>
      <c r="AY913" s="18" t="s">
        <v>177</v>
      </c>
      <c r="BE913" s="242">
        <f>IF(N913="základní",J913,0)</f>
        <v>0</v>
      </c>
      <c r="BF913" s="242">
        <f>IF(N913="snížená",J913,0)</f>
        <v>0</v>
      </c>
      <c r="BG913" s="242">
        <f>IF(N913="zákl. přenesená",J913,0)</f>
        <v>0</v>
      </c>
      <c r="BH913" s="242">
        <f>IF(N913="sníž. přenesená",J913,0)</f>
        <v>0</v>
      </c>
      <c r="BI913" s="242">
        <f>IF(N913="nulová",J913,0)</f>
        <v>0</v>
      </c>
      <c r="BJ913" s="18" t="s">
        <v>90</v>
      </c>
      <c r="BK913" s="242">
        <f>ROUND(I913*H913,2)</f>
        <v>0</v>
      </c>
      <c r="BL913" s="18" t="s">
        <v>184</v>
      </c>
      <c r="BM913" s="241" t="s">
        <v>1470</v>
      </c>
    </row>
    <row r="914" s="13" customFormat="1">
      <c r="A914" s="13"/>
      <c r="B914" s="243"/>
      <c r="C914" s="244"/>
      <c r="D914" s="245" t="s">
        <v>186</v>
      </c>
      <c r="E914" s="246" t="s">
        <v>1</v>
      </c>
      <c r="F914" s="247" t="s">
        <v>1463</v>
      </c>
      <c r="G914" s="244"/>
      <c r="H914" s="246" t="s">
        <v>1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3" t="s">
        <v>186</v>
      </c>
      <c r="AU914" s="253" t="s">
        <v>92</v>
      </c>
      <c r="AV914" s="13" t="s">
        <v>90</v>
      </c>
      <c r="AW914" s="13" t="s">
        <v>36</v>
      </c>
      <c r="AX914" s="13" t="s">
        <v>83</v>
      </c>
      <c r="AY914" s="253" t="s">
        <v>177</v>
      </c>
    </row>
    <row r="915" s="13" customFormat="1">
      <c r="A915" s="13"/>
      <c r="B915" s="243"/>
      <c r="C915" s="244"/>
      <c r="D915" s="245" t="s">
        <v>186</v>
      </c>
      <c r="E915" s="246" t="s">
        <v>1</v>
      </c>
      <c r="F915" s="247" t="s">
        <v>1471</v>
      </c>
      <c r="G915" s="244"/>
      <c r="H915" s="246" t="s">
        <v>1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3" t="s">
        <v>186</v>
      </c>
      <c r="AU915" s="253" t="s">
        <v>92</v>
      </c>
      <c r="AV915" s="13" t="s">
        <v>90</v>
      </c>
      <c r="AW915" s="13" t="s">
        <v>36</v>
      </c>
      <c r="AX915" s="13" t="s">
        <v>83</v>
      </c>
      <c r="AY915" s="253" t="s">
        <v>177</v>
      </c>
    </row>
    <row r="916" s="13" customFormat="1">
      <c r="A916" s="13"/>
      <c r="B916" s="243"/>
      <c r="C916" s="244"/>
      <c r="D916" s="245" t="s">
        <v>186</v>
      </c>
      <c r="E916" s="246" t="s">
        <v>1</v>
      </c>
      <c r="F916" s="247" t="s">
        <v>1472</v>
      </c>
      <c r="G916" s="244"/>
      <c r="H916" s="246" t="s">
        <v>1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186</v>
      </c>
      <c r="AU916" s="253" t="s">
        <v>92</v>
      </c>
      <c r="AV916" s="13" t="s">
        <v>90</v>
      </c>
      <c r="AW916" s="13" t="s">
        <v>36</v>
      </c>
      <c r="AX916" s="13" t="s">
        <v>83</v>
      </c>
      <c r="AY916" s="253" t="s">
        <v>177</v>
      </c>
    </row>
    <row r="917" s="13" customFormat="1">
      <c r="A917" s="13"/>
      <c r="B917" s="243"/>
      <c r="C917" s="244"/>
      <c r="D917" s="245" t="s">
        <v>186</v>
      </c>
      <c r="E917" s="246" t="s">
        <v>1</v>
      </c>
      <c r="F917" s="247" t="s">
        <v>1473</v>
      </c>
      <c r="G917" s="244"/>
      <c r="H917" s="246" t="s">
        <v>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186</v>
      </c>
      <c r="AU917" s="253" t="s">
        <v>92</v>
      </c>
      <c r="AV917" s="13" t="s">
        <v>90</v>
      </c>
      <c r="AW917" s="13" t="s">
        <v>36</v>
      </c>
      <c r="AX917" s="13" t="s">
        <v>83</v>
      </c>
      <c r="AY917" s="253" t="s">
        <v>177</v>
      </c>
    </row>
    <row r="918" s="14" customFormat="1">
      <c r="A918" s="14"/>
      <c r="B918" s="254"/>
      <c r="C918" s="255"/>
      <c r="D918" s="245" t="s">
        <v>186</v>
      </c>
      <c r="E918" s="256" t="s">
        <v>1</v>
      </c>
      <c r="F918" s="257" t="s">
        <v>1474</v>
      </c>
      <c r="G918" s="255"/>
      <c r="H918" s="258">
        <v>14.1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4" t="s">
        <v>186</v>
      </c>
      <c r="AU918" s="264" t="s">
        <v>92</v>
      </c>
      <c r="AV918" s="14" t="s">
        <v>92</v>
      </c>
      <c r="AW918" s="14" t="s">
        <v>36</v>
      </c>
      <c r="AX918" s="14" t="s">
        <v>83</v>
      </c>
      <c r="AY918" s="264" t="s">
        <v>177</v>
      </c>
    </row>
    <row r="919" s="13" customFormat="1">
      <c r="A919" s="13"/>
      <c r="B919" s="243"/>
      <c r="C919" s="244"/>
      <c r="D919" s="245" t="s">
        <v>186</v>
      </c>
      <c r="E919" s="246" t="s">
        <v>1</v>
      </c>
      <c r="F919" s="247" t="s">
        <v>1475</v>
      </c>
      <c r="G919" s="244"/>
      <c r="H919" s="246" t="s">
        <v>1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186</v>
      </c>
      <c r="AU919" s="253" t="s">
        <v>92</v>
      </c>
      <c r="AV919" s="13" t="s">
        <v>90</v>
      </c>
      <c r="AW919" s="13" t="s">
        <v>36</v>
      </c>
      <c r="AX919" s="13" t="s">
        <v>83</v>
      </c>
      <c r="AY919" s="253" t="s">
        <v>177</v>
      </c>
    </row>
    <row r="920" s="14" customFormat="1">
      <c r="A920" s="14"/>
      <c r="B920" s="254"/>
      <c r="C920" s="255"/>
      <c r="D920" s="245" t="s">
        <v>186</v>
      </c>
      <c r="E920" s="256" t="s">
        <v>1</v>
      </c>
      <c r="F920" s="257" t="s">
        <v>1476</v>
      </c>
      <c r="G920" s="255"/>
      <c r="H920" s="258">
        <v>0.46800000000000003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4" t="s">
        <v>186</v>
      </c>
      <c r="AU920" s="264" t="s">
        <v>92</v>
      </c>
      <c r="AV920" s="14" t="s">
        <v>92</v>
      </c>
      <c r="AW920" s="14" t="s">
        <v>36</v>
      </c>
      <c r="AX920" s="14" t="s">
        <v>83</v>
      </c>
      <c r="AY920" s="264" t="s">
        <v>177</v>
      </c>
    </row>
    <row r="921" s="13" customFormat="1">
      <c r="A921" s="13"/>
      <c r="B921" s="243"/>
      <c r="C921" s="244"/>
      <c r="D921" s="245" t="s">
        <v>186</v>
      </c>
      <c r="E921" s="246" t="s">
        <v>1</v>
      </c>
      <c r="F921" s="247" t="s">
        <v>1477</v>
      </c>
      <c r="G921" s="244"/>
      <c r="H921" s="246" t="s">
        <v>1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3" t="s">
        <v>186</v>
      </c>
      <c r="AU921" s="253" t="s">
        <v>92</v>
      </c>
      <c r="AV921" s="13" t="s">
        <v>90</v>
      </c>
      <c r="AW921" s="13" t="s">
        <v>36</v>
      </c>
      <c r="AX921" s="13" t="s">
        <v>83</v>
      </c>
      <c r="AY921" s="253" t="s">
        <v>177</v>
      </c>
    </row>
    <row r="922" s="13" customFormat="1">
      <c r="A922" s="13"/>
      <c r="B922" s="243"/>
      <c r="C922" s="244"/>
      <c r="D922" s="245" t="s">
        <v>186</v>
      </c>
      <c r="E922" s="246" t="s">
        <v>1</v>
      </c>
      <c r="F922" s="247" t="s">
        <v>1478</v>
      </c>
      <c r="G922" s="244"/>
      <c r="H922" s="246" t="s">
        <v>1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186</v>
      </c>
      <c r="AU922" s="253" t="s">
        <v>92</v>
      </c>
      <c r="AV922" s="13" t="s">
        <v>90</v>
      </c>
      <c r="AW922" s="13" t="s">
        <v>36</v>
      </c>
      <c r="AX922" s="13" t="s">
        <v>83</v>
      </c>
      <c r="AY922" s="253" t="s">
        <v>177</v>
      </c>
    </row>
    <row r="923" s="14" customFormat="1">
      <c r="A923" s="14"/>
      <c r="B923" s="254"/>
      <c r="C923" s="255"/>
      <c r="D923" s="245" t="s">
        <v>186</v>
      </c>
      <c r="E923" s="256" t="s">
        <v>1</v>
      </c>
      <c r="F923" s="257" t="s">
        <v>1479</v>
      </c>
      <c r="G923" s="255"/>
      <c r="H923" s="258">
        <v>0.95999999999999996</v>
      </c>
      <c r="I923" s="259"/>
      <c r="J923" s="255"/>
      <c r="K923" s="255"/>
      <c r="L923" s="260"/>
      <c r="M923" s="261"/>
      <c r="N923" s="262"/>
      <c r="O923" s="262"/>
      <c r="P923" s="262"/>
      <c r="Q923" s="262"/>
      <c r="R923" s="262"/>
      <c r="S923" s="262"/>
      <c r="T923" s="26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4" t="s">
        <v>186</v>
      </c>
      <c r="AU923" s="264" t="s">
        <v>92</v>
      </c>
      <c r="AV923" s="14" t="s">
        <v>92</v>
      </c>
      <c r="AW923" s="14" t="s">
        <v>36</v>
      </c>
      <c r="AX923" s="14" t="s">
        <v>83</v>
      </c>
      <c r="AY923" s="264" t="s">
        <v>177</v>
      </c>
    </row>
    <row r="924" s="15" customFormat="1">
      <c r="A924" s="15"/>
      <c r="B924" s="265"/>
      <c r="C924" s="266"/>
      <c r="D924" s="245" t="s">
        <v>186</v>
      </c>
      <c r="E924" s="267" t="s">
        <v>1</v>
      </c>
      <c r="F924" s="268" t="s">
        <v>190</v>
      </c>
      <c r="G924" s="266"/>
      <c r="H924" s="269">
        <v>15.528000000000001</v>
      </c>
      <c r="I924" s="270"/>
      <c r="J924" s="266"/>
      <c r="K924" s="266"/>
      <c r="L924" s="271"/>
      <c r="M924" s="272"/>
      <c r="N924" s="273"/>
      <c r="O924" s="273"/>
      <c r="P924" s="273"/>
      <c r="Q924" s="273"/>
      <c r="R924" s="273"/>
      <c r="S924" s="273"/>
      <c r="T924" s="27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5" t="s">
        <v>186</v>
      </c>
      <c r="AU924" s="275" t="s">
        <v>92</v>
      </c>
      <c r="AV924" s="15" t="s">
        <v>184</v>
      </c>
      <c r="AW924" s="15" t="s">
        <v>36</v>
      </c>
      <c r="AX924" s="15" t="s">
        <v>90</v>
      </c>
      <c r="AY924" s="275" t="s">
        <v>177</v>
      </c>
    </row>
    <row r="925" s="2" customFormat="1" ht="37.8" customHeight="1">
      <c r="A925" s="39"/>
      <c r="B925" s="40"/>
      <c r="C925" s="230" t="s">
        <v>1480</v>
      </c>
      <c r="D925" s="230" t="s">
        <v>179</v>
      </c>
      <c r="E925" s="231" t="s">
        <v>1481</v>
      </c>
      <c r="F925" s="232" t="s">
        <v>1482</v>
      </c>
      <c r="G925" s="233" t="s">
        <v>182</v>
      </c>
      <c r="H925" s="234">
        <v>20.324999999999999</v>
      </c>
      <c r="I925" s="235"/>
      <c r="J925" s="236">
        <f>ROUND(I925*H925,2)</f>
        <v>0</v>
      </c>
      <c r="K925" s="232" t="s">
        <v>183</v>
      </c>
      <c r="L925" s="45"/>
      <c r="M925" s="237" t="s">
        <v>1</v>
      </c>
      <c r="N925" s="238" t="s">
        <v>48</v>
      </c>
      <c r="O925" s="92"/>
      <c r="P925" s="239">
        <f>O925*H925</f>
        <v>0</v>
      </c>
      <c r="Q925" s="239">
        <v>0.41199999999999998</v>
      </c>
      <c r="R925" s="239">
        <f>Q925*H925</f>
        <v>8.373899999999999</v>
      </c>
      <c r="S925" s="239">
        <v>0</v>
      </c>
      <c r="T925" s="240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1" t="s">
        <v>184</v>
      </c>
      <c r="AT925" s="241" t="s">
        <v>179</v>
      </c>
      <c r="AU925" s="241" t="s">
        <v>92</v>
      </c>
      <c r="AY925" s="18" t="s">
        <v>177</v>
      </c>
      <c r="BE925" s="242">
        <f>IF(N925="základní",J925,0)</f>
        <v>0</v>
      </c>
      <c r="BF925" s="242">
        <f>IF(N925="snížená",J925,0)</f>
        <v>0</v>
      </c>
      <c r="BG925" s="242">
        <f>IF(N925="zákl. přenesená",J925,0)</f>
        <v>0</v>
      </c>
      <c r="BH925" s="242">
        <f>IF(N925="sníž. přenesená",J925,0)</f>
        <v>0</v>
      </c>
      <c r="BI925" s="242">
        <f>IF(N925="nulová",J925,0)</f>
        <v>0</v>
      </c>
      <c r="BJ925" s="18" t="s">
        <v>90</v>
      </c>
      <c r="BK925" s="242">
        <f>ROUND(I925*H925,2)</f>
        <v>0</v>
      </c>
      <c r="BL925" s="18" t="s">
        <v>184</v>
      </c>
      <c r="BM925" s="241" t="s">
        <v>1483</v>
      </c>
    </row>
    <row r="926" s="13" customFormat="1">
      <c r="A926" s="13"/>
      <c r="B926" s="243"/>
      <c r="C926" s="244"/>
      <c r="D926" s="245" t="s">
        <v>186</v>
      </c>
      <c r="E926" s="246" t="s">
        <v>1</v>
      </c>
      <c r="F926" s="247" t="s">
        <v>1463</v>
      </c>
      <c r="G926" s="244"/>
      <c r="H926" s="246" t="s">
        <v>1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3" t="s">
        <v>186</v>
      </c>
      <c r="AU926" s="253" t="s">
        <v>92</v>
      </c>
      <c r="AV926" s="13" t="s">
        <v>90</v>
      </c>
      <c r="AW926" s="13" t="s">
        <v>36</v>
      </c>
      <c r="AX926" s="13" t="s">
        <v>83</v>
      </c>
      <c r="AY926" s="253" t="s">
        <v>177</v>
      </c>
    </row>
    <row r="927" s="13" customFormat="1">
      <c r="A927" s="13"/>
      <c r="B927" s="243"/>
      <c r="C927" s="244"/>
      <c r="D927" s="245" t="s">
        <v>186</v>
      </c>
      <c r="E927" s="246" t="s">
        <v>1</v>
      </c>
      <c r="F927" s="247" t="s">
        <v>1484</v>
      </c>
      <c r="G927" s="244"/>
      <c r="H927" s="246" t="s">
        <v>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186</v>
      </c>
      <c r="AU927" s="253" t="s">
        <v>92</v>
      </c>
      <c r="AV927" s="13" t="s">
        <v>90</v>
      </c>
      <c r="AW927" s="13" t="s">
        <v>36</v>
      </c>
      <c r="AX927" s="13" t="s">
        <v>83</v>
      </c>
      <c r="AY927" s="253" t="s">
        <v>177</v>
      </c>
    </row>
    <row r="928" s="13" customFormat="1">
      <c r="A928" s="13"/>
      <c r="B928" s="243"/>
      <c r="C928" s="244"/>
      <c r="D928" s="245" t="s">
        <v>186</v>
      </c>
      <c r="E928" s="246" t="s">
        <v>1</v>
      </c>
      <c r="F928" s="247" t="s">
        <v>1485</v>
      </c>
      <c r="G928" s="244"/>
      <c r="H928" s="246" t="s">
        <v>1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3" t="s">
        <v>186</v>
      </c>
      <c r="AU928" s="253" t="s">
        <v>92</v>
      </c>
      <c r="AV928" s="13" t="s">
        <v>90</v>
      </c>
      <c r="AW928" s="13" t="s">
        <v>36</v>
      </c>
      <c r="AX928" s="13" t="s">
        <v>83</v>
      </c>
      <c r="AY928" s="253" t="s">
        <v>177</v>
      </c>
    </row>
    <row r="929" s="14" customFormat="1">
      <c r="A929" s="14"/>
      <c r="B929" s="254"/>
      <c r="C929" s="255"/>
      <c r="D929" s="245" t="s">
        <v>186</v>
      </c>
      <c r="E929" s="256" t="s">
        <v>1</v>
      </c>
      <c r="F929" s="257" t="s">
        <v>1486</v>
      </c>
      <c r="G929" s="255"/>
      <c r="H929" s="258">
        <v>8.8650000000000002</v>
      </c>
      <c r="I929" s="259"/>
      <c r="J929" s="255"/>
      <c r="K929" s="255"/>
      <c r="L929" s="260"/>
      <c r="M929" s="261"/>
      <c r="N929" s="262"/>
      <c r="O929" s="262"/>
      <c r="P929" s="262"/>
      <c r="Q929" s="262"/>
      <c r="R929" s="262"/>
      <c r="S929" s="262"/>
      <c r="T929" s="26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4" t="s">
        <v>186</v>
      </c>
      <c r="AU929" s="264" t="s">
        <v>92</v>
      </c>
      <c r="AV929" s="14" t="s">
        <v>92</v>
      </c>
      <c r="AW929" s="14" t="s">
        <v>36</v>
      </c>
      <c r="AX929" s="14" t="s">
        <v>83</v>
      </c>
      <c r="AY929" s="264" t="s">
        <v>177</v>
      </c>
    </row>
    <row r="930" s="13" customFormat="1">
      <c r="A930" s="13"/>
      <c r="B930" s="243"/>
      <c r="C930" s="244"/>
      <c r="D930" s="245" t="s">
        <v>186</v>
      </c>
      <c r="E930" s="246" t="s">
        <v>1</v>
      </c>
      <c r="F930" s="247" t="s">
        <v>1487</v>
      </c>
      <c r="G930" s="244"/>
      <c r="H930" s="246" t="s">
        <v>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3" t="s">
        <v>186</v>
      </c>
      <c r="AU930" s="253" t="s">
        <v>92</v>
      </c>
      <c r="AV930" s="13" t="s">
        <v>90</v>
      </c>
      <c r="AW930" s="13" t="s">
        <v>36</v>
      </c>
      <c r="AX930" s="13" t="s">
        <v>83</v>
      </c>
      <c r="AY930" s="253" t="s">
        <v>177</v>
      </c>
    </row>
    <row r="931" s="13" customFormat="1">
      <c r="A931" s="13"/>
      <c r="B931" s="243"/>
      <c r="C931" s="244"/>
      <c r="D931" s="245" t="s">
        <v>186</v>
      </c>
      <c r="E931" s="246" t="s">
        <v>1</v>
      </c>
      <c r="F931" s="247" t="s">
        <v>1488</v>
      </c>
      <c r="G931" s="244"/>
      <c r="H931" s="246" t="s">
        <v>1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186</v>
      </c>
      <c r="AU931" s="253" t="s">
        <v>92</v>
      </c>
      <c r="AV931" s="13" t="s">
        <v>90</v>
      </c>
      <c r="AW931" s="13" t="s">
        <v>36</v>
      </c>
      <c r="AX931" s="13" t="s">
        <v>83</v>
      </c>
      <c r="AY931" s="253" t="s">
        <v>177</v>
      </c>
    </row>
    <row r="932" s="14" customFormat="1">
      <c r="A932" s="14"/>
      <c r="B932" s="254"/>
      <c r="C932" s="255"/>
      <c r="D932" s="245" t="s">
        <v>186</v>
      </c>
      <c r="E932" s="256" t="s">
        <v>1</v>
      </c>
      <c r="F932" s="257" t="s">
        <v>1489</v>
      </c>
      <c r="G932" s="255"/>
      <c r="H932" s="258">
        <v>11.460000000000001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4" t="s">
        <v>186</v>
      </c>
      <c r="AU932" s="264" t="s">
        <v>92</v>
      </c>
      <c r="AV932" s="14" t="s">
        <v>92</v>
      </c>
      <c r="AW932" s="14" t="s">
        <v>36</v>
      </c>
      <c r="AX932" s="14" t="s">
        <v>83</v>
      </c>
      <c r="AY932" s="264" t="s">
        <v>177</v>
      </c>
    </row>
    <row r="933" s="15" customFormat="1">
      <c r="A933" s="15"/>
      <c r="B933" s="265"/>
      <c r="C933" s="266"/>
      <c r="D933" s="245" t="s">
        <v>186</v>
      </c>
      <c r="E933" s="267" t="s">
        <v>1</v>
      </c>
      <c r="F933" s="268" t="s">
        <v>190</v>
      </c>
      <c r="G933" s="266"/>
      <c r="H933" s="269">
        <v>20.324999999999999</v>
      </c>
      <c r="I933" s="270"/>
      <c r="J933" s="266"/>
      <c r="K933" s="266"/>
      <c r="L933" s="271"/>
      <c r="M933" s="272"/>
      <c r="N933" s="273"/>
      <c r="O933" s="273"/>
      <c r="P933" s="273"/>
      <c r="Q933" s="273"/>
      <c r="R933" s="273"/>
      <c r="S933" s="273"/>
      <c r="T933" s="27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75" t="s">
        <v>186</v>
      </c>
      <c r="AU933" s="275" t="s">
        <v>92</v>
      </c>
      <c r="AV933" s="15" t="s">
        <v>184</v>
      </c>
      <c r="AW933" s="15" t="s">
        <v>36</v>
      </c>
      <c r="AX933" s="15" t="s">
        <v>90</v>
      </c>
      <c r="AY933" s="275" t="s">
        <v>177</v>
      </c>
    </row>
    <row r="934" s="2" customFormat="1" ht="24.15" customHeight="1">
      <c r="A934" s="39"/>
      <c r="B934" s="40"/>
      <c r="C934" s="230" t="s">
        <v>1490</v>
      </c>
      <c r="D934" s="230" t="s">
        <v>179</v>
      </c>
      <c r="E934" s="231" t="s">
        <v>1491</v>
      </c>
      <c r="F934" s="232" t="s">
        <v>1492</v>
      </c>
      <c r="G934" s="233" t="s">
        <v>200</v>
      </c>
      <c r="H934" s="234">
        <v>40</v>
      </c>
      <c r="I934" s="235"/>
      <c r="J934" s="236">
        <f>ROUND(I934*H934,2)</f>
        <v>0</v>
      </c>
      <c r="K934" s="232" t="s">
        <v>183</v>
      </c>
      <c r="L934" s="45"/>
      <c r="M934" s="237" t="s">
        <v>1</v>
      </c>
      <c r="N934" s="238" t="s">
        <v>48</v>
      </c>
      <c r="O934" s="92"/>
      <c r="P934" s="239">
        <f>O934*H934</f>
        <v>0</v>
      </c>
      <c r="Q934" s="239">
        <v>0</v>
      </c>
      <c r="R934" s="239">
        <f>Q934*H934</f>
        <v>0</v>
      </c>
      <c r="S934" s="239">
        <v>0</v>
      </c>
      <c r="T934" s="240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1" t="s">
        <v>184</v>
      </c>
      <c r="AT934" s="241" t="s">
        <v>179</v>
      </c>
      <c r="AU934" s="241" t="s">
        <v>92</v>
      </c>
      <c r="AY934" s="18" t="s">
        <v>177</v>
      </c>
      <c r="BE934" s="242">
        <f>IF(N934="základní",J934,0)</f>
        <v>0</v>
      </c>
      <c r="BF934" s="242">
        <f>IF(N934="snížená",J934,0)</f>
        <v>0</v>
      </c>
      <c r="BG934" s="242">
        <f>IF(N934="zákl. přenesená",J934,0)</f>
        <v>0</v>
      </c>
      <c r="BH934" s="242">
        <f>IF(N934="sníž. přenesená",J934,0)</f>
        <v>0</v>
      </c>
      <c r="BI934" s="242">
        <f>IF(N934="nulová",J934,0)</f>
        <v>0</v>
      </c>
      <c r="BJ934" s="18" t="s">
        <v>90</v>
      </c>
      <c r="BK934" s="242">
        <f>ROUND(I934*H934,2)</f>
        <v>0</v>
      </c>
      <c r="BL934" s="18" t="s">
        <v>184</v>
      </c>
      <c r="BM934" s="241" t="s">
        <v>1493</v>
      </c>
    </row>
    <row r="935" s="13" customFormat="1">
      <c r="A935" s="13"/>
      <c r="B935" s="243"/>
      <c r="C935" s="244"/>
      <c r="D935" s="245" t="s">
        <v>186</v>
      </c>
      <c r="E935" s="246" t="s">
        <v>1</v>
      </c>
      <c r="F935" s="247" t="s">
        <v>1494</v>
      </c>
      <c r="G935" s="244"/>
      <c r="H935" s="246" t="s">
        <v>1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186</v>
      </c>
      <c r="AU935" s="253" t="s">
        <v>92</v>
      </c>
      <c r="AV935" s="13" t="s">
        <v>90</v>
      </c>
      <c r="AW935" s="13" t="s">
        <v>36</v>
      </c>
      <c r="AX935" s="13" t="s">
        <v>83</v>
      </c>
      <c r="AY935" s="253" t="s">
        <v>177</v>
      </c>
    </row>
    <row r="936" s="13" customFormat="1">
      <c r="A936" s="13"/>
      <c r="B936" s="243"/>
      <c r="C936" s="244"/>
      <c r="D936" s="245" t="s">
        <v>186</v>
      </c>
      <c r="E936" s="246" t="s">
        <v>1</v>
      </c>
      <c r="F936" s="247" t="s">
        <v>1132</v>
      </c>
      <c r="G936" s="244"/>
      <c r="H936" s="246" t="s">
        <v>1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186</v>
      </c>
      <c r="AU936" s="253" t="s">
        <v>92</v>
      </c>
      <c r="AV936" s="13" t="s">
        <v>90</v>
      </c>
      <c r="AW936" s="13" t="s">
        <v>36</v>
      </c>
      <c r="AX936" s="13" t="s">
        <v>83</v>
      </c>
      <c r="AY936" s="253" t="s">
        <v>177</v>
      </c>
    </row>
    <row r="937" s="13" customFormat="1">
      <c r="A937" s="13"/>
      <c r="B937" s="243"/>
      <c r="C937" s="244"/>
      <c r="D937" s="245" t="s">
        <v>186</v>
      </c>
      <c r="E937" s="246" t="s">
        <v>1</v>
      </c>
      <c r="F937" s="247" t="s">
        <v>234</v>
      </c>
      <c r="G937" s="244"/>
      <c r="H937" s="246" t="s">
        <v>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186</v>
      </c>
      <c r="AU937" s="253" t="s">
        <v>92</v>
      </c>
      <c r="AV937" s="13" t="s">
        <v>90</v>
      </c>
      <c r="AW937" s="13" t="s">
        <v>36</v>
      </c>
      <c r="AX937" s="13" t="s">
        <v>83</v>
      </c>
      <c r="AY937" s="253" t="s">
        <v>177</v>
      </c>
    </row>
    <row r="938" s="14" customFormat="1">
      <c r="A938" s="14"/>
      <c r="B938" s="254"/>
      <c r="C938" s="255"/>
      <c r="D938" s="245" t="s">
        <v>186</v>
      </c>
      <c r="E938" s="256" t="s">
        <v>1</v>
      </c>
      <c r="F938" s="257" t="s">
        <v>1133</v>
      </c>
      <c r="G938" s="255"/>
      <c r="H938" s="258">
        <v>40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4" t="s">
        <v>186</v>
      </c>
      <c r="AU938" s="264" t="s">
        <v>92</v>
      </c>
      <c r="AV938" s="14" t="s">
        <v>92</v>
      </c>
      <c r="AW938" s="14" t="s">
        <v>36</v>
      </c>
      <c r="AX938" s="14" t="s">
        <v>83</v>
      </c>
      <c r="AY938" s="264" t="s">
        <v>177</v>
      </c>
    </row>
    <row r="939" s="15" customFormat="1">
      <c r="A939" s="15"/>
      <c r="B939" s="265"/>
      <c r="C939" s="266"/>
      <c r="D939" s="245" t="s">
        <v>186</v>
      </c>
      <c r="E939" s="267" t="s">
        <v>1</v>
      </c>
      <c r="F939" s="268" t="s">
        <v>190</v>
      </c>
      <c r="G939" s="266"/>
      <c r="H939" s="269">
        <v>40</v>
      </c>
      <c r="I939" s="270"/>
      <c r="J939" s="266"/>
      <c r="K939" s="266"/>
      <c r="L939" s="271"/>
      <c r="M939" s="272"/>
      <c r="N939" s="273"/>
      <c r="O939" s="273"/>
      <c r="P939" s="273"/>
      <c r="Q939" s="273"/>
      <c r="R939" s="273"/>
      <c r="S939" s="273"/>
      <c r="T939" s="27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5" t="s">
        <v>186</v>
      </c>
      <c r="AU939" s="275" t="s">
        <v>92</v>
      </c>
      <c r="AV939" s="15" t="s">
        <v>184</v>
      </c>
      <c r="AW939" s="15" t="s">
        <v>36</v>
      </c>
      <c r="AX939" s="15" t="s">
        <v>90</v>
      </c>
      <c r="AY939" s="275" t="s">
        <v>177</v>
      </c>
    </row>
    <row r="940" s="2" customFormat="1" ht="16.5" customHeight="1">
      <c r="A940" s="39"/>
      <c r="B940" s="40"/>
      <c r="C940" s="291" t="s">
        <v>1495</v>
      </c>
      <c r="D940" s="291" t="s">
        <v>881</v>
      </c>
      <c r="E940" s="292" t="s">
        <v>1496</v>
      </c>
      <c r="F940" s="293" t="s">
        <v>1497</v>
      </c>
      <c r="G940" s="294" t="s">
        <v>200</v>
      </c>
      <c r="H940" s="295">
        <v>44</v>
      </c>
      <c r="I940" s="296"/>
      <c r="J940" s="297">
        <f>ROUND(I940*H940,2)</f>
        <v>0</v>
      </c>
      <c r="K940" s="293" t="s">
        <v>183</v>
      </c>
      <c r="L940" s="298"/>
      <c r="M940" s="299" t="s">
        <v>1</v>
      </c>
      <c r="N940" s="300" t="s">
        <v>48</v>
      </c>
      <c r="O940" s="92"/>
      <c r="P940" s="239">
        <f>O940*H940</f>
        <v>0</v>
      </c>
      <c r="Q940" s="239">
        <v>0.00080000000000000004</v>
      </c>
      <c r="R940" s="239">
        <f>Q940*H940</f>
        <v>0.035200000000000002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236</v>
      </c>
      <c r="AT940" s="241" t="s">
        <v>881</v>
      </c>
      <c r="AU940" s="241" t="s">
        <v>92</v>
      </c>
      <c r="AY940" s="18" t="s">
        <v>177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90</v>
      </c>
      <c r="BK940" s="242">
        <f>ROUND(I940*H940,2)</f>
        <v>0</v>
      </c>
      <c r="BL940" s="18" t="s">
        <v>184</v>
      </c>
      <c r="BM940" s="241" t="s">
        <v>1498</v>
      </c>
    </row>
    <row r="941" s="14" customFormat="1">
      <c r="A941" s="14"/>
      <c r="B941" s="254"/>
      <c r="C941" s="255"/>
      <c r="D941" s="245" t="s">
        <v>186</v>
      </c>
      <c r="E941" s="255"/>
      <c r="F941" s="257" t="s">
        <v>1499</v>
      </c>
      <c r="G941" s="255"/>
      <c r="H941" s="258">
        <v>44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4" t="s">
        <v>186</v>
      </c>
      <c r="AU941" s="264" t="s">
        <v>92</v>
      </c>
      <c r="AV941" s="14" t="s">
        <v>92</v>
      </c>
      <c r="AW941" s="14" t="s">
        <v>4</v>
      </c>
      <c r="AX941" s="14" t="s">
        <v>90</v>
      </c>
      <c r="AY941" s="264" t="s">
        <v>177</v>
      </c>
    </row>
    <row r="942" s="2" customFormat="1" ht="33" customHeight="1">
      <c r="A942" s="39"/>
      <c r="B942" s="40"/>
      <c r="C942" s="230" t="s">
        <v>1500</v>
      </c>
      <c r="D942" s="230" t="s">
        <v>179</v>
      </c>
      <c r="E942" s="231" t="s">
        <v>1501</v>
      </c>
      <c r="F942" s="232" t="s">
        <v>1502</v>
      </c>
      <c r="G942" s="233" t="s">
        <v>182</v>
      </c>
      <c r="H942" s="234">
        <v>37.636000000000003</v>
      </c>
      <c r="I942" s="235"/>
      <c r="J942" s="236">
        <f>ROUND(I942*H942,2)</f>
        <v>0</v>
      </c>
      <c r="K942" s="232" t="s">
        <v>183</v>
      </c>
      <c r="L942" s="45"/>
      <c r="M942" s="237" t="s">
        <v>1</v>
      </c>
      <c r="N942" s="238" t="s">
        <v>48</v>
      </c>
      <c r="O942" s="92"/>
      <c r="P942" s="239">
        <f>O942*H942</f>
        <v>0</v>
      </c>
      <c r="Q942" s="239">
        <v>2.5018699999999998</v>
      </c>
      <c r="R942" s="239">
        <f>Q942*H942</f>
        <v>94.160379320000004</v>
      </c>
      <c r="S942" s="239">
        <v>0</v>
      </c>
      <c r="T942" s="240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1" t="s">
        <v>184</v>
      </c>
      <c r="AT942" s="241" t="s">
        <v>179</v>
      </c>
      <c r="AU942" s="241" t="s">
        <v>92</v>
      </c>
      <c r="AY942" s="18" t="s">
        <v>177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8" t="s">
        <v>90</v>
      </c>
      <c r="BK942" s="242">
        <f>ROUND(I942*H942,2)</f>
        <v>0</v>
      </c>
      <c r="BL942" s="18" t="s">
        <v>184</v>
      </c>
      <c r="BM942" s="241" t="s">
        <v>1503</v>
      </c>
    </row>
    <row r="943" s="13" customFormat="1">
      <c r="A943" s="13"/>
      <c r="B943" s="243"/>
      <c r="C943" s="244"/>
      <c r="D943" s="245" t="s">
        <v>186</v>
      </c>
      <c r="E943" s="246" t="s">
        <v>1</v>
      </c>
      <c r="F943" s="247" t="s">
        <v>1439</v>
      </c>
      <c r="G943" s="244"/>
      <c r="H943" s="246" t="s">
        <v>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3" t="s">
        <v>186</v>
      </c>
      <c r="AU943" s="253" t="s">
        <v>92</v>
      </c>
      <c r="AV943" s="13" t="s">
        <v>90</v>
      </c>
      <c r="AW943" s="13" t="s">
        <v>36</v>
      </c>
      <c r="AX943" s="13" t="s">
        <v>83</v>
      </c>
      <c r="AY943" s="253" t="s">
        <v>177</v>
      </c>
    </row>
    <row r="944" s="13" customFormat="1">
      <c r="A944" s="13"/>
      <c r="B944" s="243"/>
      <c r="C944" s="244"/>
      <c r="D944" s="245" t="s">
        <v>186</v>
      </c>
      <c r="E944" s="246" t="s">
        <v>1</v>
      </c>
      <c r="F944" s="247" t="s">
        <v>780</v>
      </c>
      <c r="G944" s="244"/>
      <c r="H944" s="246" t="s">
        <v>1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186</v>
      </c>
      <c r="AU944" s="253" t="s">
        <v>92</v>
      </c>
      <c r="AV944" s="13" t="s">
        <v>90</v>
      </c>
      <c r="AW944" s="13" t="s">
        <v>36</v>
      </c>
      <c r="AX944" s="13" t="s">
        <v>83</v>
      </c>
      <c r="AY944" s="253" t="s">
        <v>177</v>
      </c>
    </row>
    <row r="945" s="13" customFormat="1">
      <c r="A945" s="13"/>
      <c r="B945" s="243"/>
      <c r="C945" s="244"/>
      <c r="D945" s="245" t="s">
        <v>186</v>
      </c>
      <c r="E945" s="246" t="s">
        <v>1</v>
      </c>
      <c r="F945" s="247" t="s">
        <v>781</v>
      </c>
      <c r="G945" s="244"/>
      <c r="H945" s="246" t="s">
        <v>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3" t="s">
        <v>186</v>
      </c>
      <c r="AU945" s="253" t="s">
        <v>92</v>
      </c>
      <c r="AV945" s="13" t="s">
        <v>90</v>
      </c>
      <c r="AW945" s="13" t="s">
        <v>36</v>
      </c>
      <c r="AX945" s="13" t="s">
        <v>83</v>
      </c>
      <c r="AY945" s="253" t="s">
        <v>177</v>
      </c>
    </row>
    <row r="946" s="14" customFormat="1">
      <c r="A946" s="14"/>
      <c r="B946" s="254"/>
      <c r="C946" s="255"/>
      <c r="D946" s="245" t="s">
        <v>186</v>
      </c>
      <c r="E946" s="256" t="s">
        <v>1</v>
      </c>
      <c r="F946" s="257" t="s">
        <v>1440</v>
      </c>
      <c r="G946" s="255"/>
      <c r="H946" s="258">
        <v>5.3700000000000001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4" t="s">
        <v>186</v>
      </c>
      <c r="AU946" s="264" t="s">
        <v>92</v>
      </c>
      <c r="AV946" s="14" t="s">
        <v>92</v>
      </c>
      <c r="AW946" s="14" t="s">
        <v>36</v>
      </c>
      <c r="AX946" s="14" t="s">
        <v>83</v>
      </c>
      <c r="AY946" s="264" t="s">
        <v>177</v>
      </c>
    </row>
    <row r="947" s="13" customFormat="1">
      <c r="A947" s="13"/>
      <c r="B947" s="243"/>
      <c r="C947" s="244"/>
      <c r="D947" s="245" t="s">
        <v>186</v>
      </c>
      <c r="E947" s="246" t="s">
        <v>1</v>
      </c>
      <c r="F947" s="247" t="s">
        <v>783</v>
      </c>
      <c r="G947" s="244"/>
      <c r="H947" s="246" t="s">
        <v>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3" t="s">
        <v>186</v>
      </c>
      <c r="AU947" s="253" t="s">
        <v>92</v>
      </c>
      <c r="AV947" s="13" t="s">
        <v>90</v>
      </c>
      <c r="AW947" s="13" t="s">
        <v>36</v>
      </c>
      <c r="AX947" s="13" t="s">
        <v>83</v>
      </c>
      <c r="AY947" s="253" t="s">
        <v>177</v>
      </c>
    </row>
    <row r="948" s="13" customFormat="1">
      <c r="A948" s="13"/>
      <c r="B948" s="243"/>
      <c r="C948" s="244"/>
      <c r="D948" s="245" t="s">
        <v>186</v>
      </c>
      <c r="E948" s="246" t="s">
        <v>1</v>
      </c>
      <c r="F948" s="247" t="s">
        <v>784</v>
      </c>
      <c r="G948" s="244"/>
      <c r="H948" s="246" t="s">
        <v>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186</v>
      </c>
      <c r="AU948" s="253" t="s">
        <v>92</v>
      </c>
      <c r="AV948" s="13" t="s">
        <v>90</v>
      </c>
      <c r="AW948" s="13" t="s">
        <v>36</v>
      </c>
      <c r="AX948" s="13" t="s">
        <v>83</v>
      </c>
      <c r="AY948" s="253" t="s">
        <v>177</v>
      </c>
    </row>
    <row r="949" s="14" customFormat="1">
      <c r="A949" s="14"/>
      <c r="B949" s="254"/>
      <c r="C949" s="255"/>
      <c r="D949" s="245" t="s">
        <v>186</v>
      </c>
      <c r="E949" s="256" t="s">
        <v>1</v>
      </c>
      <c r="F949" s="257" t="s">
        <v>1441</v>
      </c>
      <c r="G949" s="255"/>
      <c r="H949" s="258">
        <v>1.3620000000000001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186</v>
      </c>
      <c r="AU949" s="264" t="s">
        <v>92</v>
      </c>
      <c r="AV949" s="14" t="s">
        <v>92</v>
      </c>
      <c r="AW949" s="14" t="s">
        <v>36</v>
      </c>
      <c r="AX949" s="14" t="s">
        <v>83</v>
      </c>
      <c r="AY949" s="264" t="s">
        <v>177</v>
      </c>
    </row>
    <row r="950" s="13" customFormat="1">
      <c r="A950" s="13"/>
      <c r="B950" s="243"/>
      <c r="C950" s="244"/>
      <c r="D950" s="245" t="s">
        <v>186</v>
      </c>
      <c r="E950" s="246" t="s">
        <v>1</v>
      </c>
      <c r="F950" s="247" t="s">
        <v>786</v>
      </c>
      <c r="G950" s="244"/>
      <c r="H950" s="246" t="s">
        <v>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186</v>
      </c>
      <c r="AU950" s="253" t="s">
        <v>92</v>
      </c>
      <c r="AV950" s="13" t="s">
        <v>90</v>
      </c>
      <c r="AW950" s="13" t="s">
        <v>36</v>
      </c>
      <c r="AX950" s="13" t="s">
        <v>83</v>
      </c>
      <c r="AY950" s="253" t="s">
        <v>177</v>
      </c>
    </row>
    <row r="951" s="13" customFormat="1">
      <c r="A951" s="13"/>
      <c r="B951" s="243"/>
      <c r="C951" s="244"/>
      <c r="D951" s="245" t="s">
        <v>186</v>
      </c>
      <c r="E951" s="246" t="s">
        <v>1</v>
      </c>
      <c r="F951" s="247" t="s">
        <v>787</v>
      </c>
      <c r="G951" s="244"/>
      <c r="H951" s="246" t="s">
        <v>1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3" t="s">
        <v>186</v>
      </c>
      <c r="AU951" s="253" t="s">
        <v>92</v>
      </c>
      <c r="AV951" s="13" t="s">
        <v>90</v>
      </c>
      <c r="AW951" s="13" t="s">
        <v>36</v>
      </c>
      <c r="AX951" s="13" t="s">
        <v>83</v>
      </c>
      <c r="AY951" s="253" t="s">
        <v>177</v>
      </c>
    </row>
    <row r="952" s="14" customFormat="1">
      <c r="A952" s="14"/>
      <c r="B952" s="254"/>
      <c r="C952" s="255"/>
      <c r="D952" s="245" t="s">
        <v>186</v>
      </c>
      <c r="E952" s="256" t="s">
        <v>1</v>
      </c>
      <c r="F952" s="257" t="s">
        <v>1442</v>
      </c>
      <c r="G952" s="255"/>
      <c r="H952" s="258">
        <v>3.75</v>
      </c>
      <c r="I952" s="259"/>
      <c r="J952" s="255"/>
      <c r="K952" s="255"/>
      <c r="L952" s="260"/>
      <c r="M952" s="261"/>
      <c r="N952" s="262"/>
      <c r="O952" s="262"/>
      <c r="P952" s="262"/>
      <c r="Q952" s="262"/>
      <c r="R952" s="262"/>
      <c r="S952" s="262"/>
      <c r="T952" s="26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4" t="s">
        <v>186</v>
      </c>
      <c r="AU952" s="264" t="s">
        <v>92</v>
      </c>
      <c r="AV952" s="14" t="s">
        <v>92</v>
      </c>
      <c r="AW952" s="14" t="s">
        <v>36</v>
      </c>
      <c r="AX952" s="14" t="s">
        <v>83</v>
      </c>
      <c r="AY952" s="264" t="s">
        <v>177</v>
      </c>
    </row>
    <row r="953" s="13" customFormat="1">
      <c r="A953" s="13"/>
      <c r="B953" s="243"/>
      <c r="C953" s="244"/>
      <c r="D953" s="245" t="s">
        <v>186</v>
      </c>
      <c r="E953" s="246" t="s">
        <v>1</v>
      </c>
      <c r="F953" s="247" t="s">
        <v>1504</v>
      </c>
      <c r="G953" s="244"/>
      <c r="H953" s="246" t="s">
        <v>1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3" t="s">
        <v>186</v>
      </c>
      <c r="AU953" s="253" t="s">
        <v>92</v>
      </c>
      <c r="AV953" s="13" t="s">
        <v>90</v>
      </c>
      <c r="AW953" s="13" t="s">
        <v>36</v>
      </c>
      <c r="AX953" s="13" t="s">
        <v>83</v>
      </c>
      <c r="AY953" s="253" t="s">
        <v>177</v>
      </c>
    </row>
    <row r="954" s="13" customFormat="1">
      <c r="A954" s="13"/>
      <c r="B954" s="243"/>
      <c r="C954" s="244"/>
      <c r="D954" s="245" t="s">
        <v>186</v>
      </c>
      <c r="E954" s="246" t="s">
        <v>1</v>
      </c>
      <c r="F954" s="247" t="s">
        <v>1505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186</v>
      </c>
      <c r="AU954" s="253" t="s">
        <v>92</v>
      </c>
      <c r="AV954" s="13" t="s">
        <v>90</v>
      </c>
      <c r="AW954" s="13" t="s">
        <v>36</v>
      </c>
      <c r="AX954" s="13" t="s">
        <v>83</v>
      </c>
      <c r="AY954" s="253" t="s">
        <v>177</v>
      </c>
    </row>
    <row r="955" s="14" customFormat="1">
      <c r="A955" s="14"/>
      <c r="B955" s="254"/>
      <c r="C955" s="255"/>
      <c r="D955" s="245" t="s">
        <v>186</v>
      </c>
      <c r="E955" s="256" t="s">
        <v>1</v>
      </c>
      <c r="F955" s="257" t="s">
        <v>1506</v>
      </c>
      <c r="G955" s="255"/>
      <c r="H955" s="258">
        <v>0.184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186</v>
      </c>
      <c r="AU955" s="264" t="s">
        <v>92</v>
      </c>
      <c r="AV955" s="14" t="s">
        <v>92</v>
      </c>
      <c r="AW955" s="14" t="s">
        <v>36</v>
      </c>
      <c r="AX955" s="14" t="s">
        <v>83</v>
      </c>
      <c r="AY955" s="264" t="s">
        <v>177</v>
      </c>
    </row>
    <row r="956" s="13" customFormat="1">
      <c r="A956" s="13"/>
      <c r="B956" s="243"/>
      <c r="C956" s="244"/>
      <c r="D956" s="245" t="s">
        <v>186</v>
      </c>
      <c r="E956" s="246" t="s">
        <v>1</v>
      </c>
      <c r="F956" s="247" t="s">
        <v>1464</v>
      </c>
      <c r="G956" s="244"/>
      <c r="H956" s="246" t="s">
        <v>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186</v>
      </c>
      <c r="AU956" s="253" t="s">
        <v>92</v>
      </c>
      <c r="AV956" s="13" t="s">
        <v>90</v>
      </c>
      <c r="AW956" s="13" t="s">
        <v>36</v>
      </c>
      <c r="AX956" s="13" t="s">
        <v>83</v>
      </c>
      <c r="AY956" s="253" t="s">
        <v>177</v>
      </c>
    </row>
    <row r="957" s="13" customFormat="1">
      <c r="A957" s="13"/>
      <c r="B957" s="243"/>
      <c r="C957" s="244"/>
      <c r="D957" s="245" t="s">
        <v>186</v>
      </c>
      <c r="E957" s="246" t="s">
        <v>1</v>
      </c>
      <c r="F957" s="247" t="s">
        <v>1465</v>
      </c>
      <c r="G957" s="244"/>
      <c r="H957" s="246" t="s">
        <v>1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3" t="s">
        <v>186</v>
      </c>
      <c r="AU957" s="253" t="s">
        <v>92</v>
      </c>
      <c r="AV957" s="13" t="s">
        <v>90</v>
      </c>
      <c r="AW957" s="13" t="s">
        <v>36</v>
      </c>
      <c r="AX957" s="13" t="s">
        <v>83</v>
      </c>
      <c r="AY957" s="253" t="s">
        <v>177</v>
      </c>
    </row>
    <row r="958" s="14" customFormat="1">
      <c r="A958" s="14"/>
      <c r="B958" s="254"/>
      <c r="C958" s="255"/>
      <c r="D958" s="245" t="s">
        <v>186</v>
      </c>
      <c r="E958" s="256" t="s">
        <v>1</v>
      </c>
      <c r="F958" s="257" t="s">
        <v>1507</v>
      </c>
      <c r="G958" s="255"/>
      <c r="H958" s="258">
        <v>5.8499999999999996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4" t="s">
        <v>186</v>
      </c>
      <c r="AU958" s="264" t="s">
        <v>92</v>
      </c>
      <c r="AV958" s="14" t="s">
        <v>92</v>
      </c>
      <c r="AW958" s="14" t="s">
        <v>36</v>
      </c>
      <c r="AX958" s="14" t="s">
        <v>83</v>
      </c>
      <c r="AY958" s="264" t="s">
        <v>177</v>
      </c>
    </row>
    <row r="959" s="13" customFormat="1">
      <c r="A959" s="13"/>
      <c r="B959" s="243"/>
      <c r="C959" s="244"/>
      <c r="D959" s="245" t="s">
        <v>186</v>
      </c>
      <c r="E959" s="246" t="s">
        <v>1</v>
      </c>
      <c r="F959" s="247" t="s">
        <v>1471</v>
      </c>
      <c r="G959" s="244"/>
      <c r="H959" s="246" t="s">
        <v>1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3" t="s">
        <v>186</v>
      </c>
      <c r="AU959" s="253" t="s">
        <v>92</v>
      </c>
      <c r="AV959" s="13" t="s">
        <v>90</v>
      </c>
      <c r="AW959" s="13" t="s">
        <v>36</v>
      </c>
      <c r="AX959" s="13" t="s">
        <v>83</v>
      </c>
      <c r="AY959" s="253" t="s">
        <v>177</v>
      </c>
    </row>
    <row r="960" s="13" customFormat="1">
      <c r="A960" s="13"/>
      <c r="B960" s="243"/>
      <c r="C960" s="244"/>
      <c r="D960" s="245" t="s">
        <v>186</v>
      </c>
      <c r="E960" s="246" t="s">
        <v>1</v>
      </c>
      <c r="F960" s="247" t="s">
        <v>1472</v>
      </c>
      <c r="G960" s="244"/>
      <c r="H960" s="246" t="s">
        <v>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186</v>
      </c>
      <c r="AU960" s="253" t="s">
        <v>92</v>
      </c>
      <c r="AV960" s="13" t="s">
        <v>90</v>
      </c>
      <c r="AW960" s="13" t="s">
        <v>36</v>
      </c>
      <c r="AX960" s="13" t="s">
        <v>83</v>
      </c>
      <c r="AY960" s="253" t="s">
        <v>177</v>
      </c>
    </row>
    <row r="961" s="13" customFormat="1">
      <c r="A961" s="13"/>
      <c r="B961" s="243"/>
      <c r="C961" s="244"/>
      <c r="D961" s="245" t="s">
        <v>186</v>
      </c>
      <c r="E961" s="246" t="s">
        <v>1</v>
      </c>
      <c r="F961" s="247" t="s">
        <v>1473</v>
      </c>
      <c r="G961" s="244"/>
      <c r="H961" s="246" t="s">
        <v>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186</v>
      </c>
      <c r="AU961" s="253" t="s">
        <v>92</v>
      </c>
      <c r="AV961" s="13" t="s">
        <v>90</v>
      </c>
      <c r="AW961" s="13" t="s">
        <v>36</v>
      </c>
      <c r="AX961" s="13" t="s">
        <v>83</v>
      </c>
      <c r="AY961" s="253" t="s">
        <v>177</v>
      </c>
    </row>
    <row r="962" s="14" customFormat="1">
      <c r="A962" s="14"/>
      <c r="B962" s="254"/>
      <c r="C962" s="255"/>
      <c r="D962" s="245" t="s">
        <v>186</v>
      </c>
      <c r="E962" s="256" t="s">
        <v>1</v>
      </c>
      <c r="F962" s="257" t="s">
        <v>1508</v>
      </c>
      <c r="G962" s="255"/>
      <c r="H962" s="258">
        <v>7.0499999999999998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4" t="s">
        <v>186</v>
      </c>
      <c r="AU962" s="264" t="s">
        <v>92</v>
      </c>
      <c r="AV962" s="14" t="s">
        <v>92</v>
      </c>
      <c r="AW962" s="14" t="s">
        <v>36</v>
      </c>
      <c r="AX962" s="14" t="s">
        <v>83</v>
      </c>
      <c r="AY962" s="264" t="s">
        <v>177</v>
      </c>
    </row>
    <row r="963" s="13" customFormat="1">
      <c r="A963" s="13"/>
      <c r="B963" s="243"/>
      <c r="C963" s="244"/>
      <c r="D963" s="245" t="s">
        <v>186</v>
      </c>
      <c r="E963" s="246" t="s">
        <v>1</v>
      </c>
      <c r="F963" s="247" t="s">
        <v>1475</v>
      </c>
      <c r="G963" s="244"/>
      <c r="H963" s="246" t="s">
        <v>1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3" t="s">
        <v>186</v>
      </c>
      <c r="AU963" s="253" t="s">
        <v>92</v>
      </c>
      <c r="AV963" s="13" t="s">
        <v>90</v>
      </c>
      <c r="AW963" s="13" t="s">
        <v>36</v>
      </c>
      <c r="AX963" s="13" t="s">
        <v>83</v>
      </c>
      <c r="AY963" s="253" t="s">
        <v>177</v>
      </c>
    </row>
    <row r="964" s="14" customFormat="1">
      <c r="A964" s="14"/>
      <c r="B964" s="254"/>
      <c r="C964" s="255"/>
      <c r="D964" s="245" t="s">
        <v>186</v>
      </c>
      <c r="E964" s="256" t="s">
        <v>1</v>
      </c>
      <c r="F964" s="257" t="s">
        <v>1509</v>
      </c>
      <c r="G964" s="255"/>
      <c r="H964" s="258">
        <v>0.23400000000000001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4" t="s">
        <v>186</v>
      </c>
      <c r="AU964" s="264" t="s">
        <v>92</v>
      </c>
      <c r="AV964" s="14" t="s">
        <v>92</v>
      </c>
      <c r="AW964" s="14" t="s">
        <v>36</v>
      </c>
      <c r="AX964" s="14" t="s">
        <v>83</v>
      </c>
      <c r="AY964" s="264" t="s">
        <v>177</v>
      </c>
    </row>
    <row r="965" s="13" customFormat="1">
      <c r="A965" s="13"/>
      <c r="B965" s="243"/>
      <c r="C965" s="244"/>
      <c r="D965" s="245" t="s">
        <v>186</v>
      </c>
      <c r="E965" s="246" t="s">
        <v>1</v>
      </c>
      <c r="F965" s="247" t="s">
        <v>1510</v>
      </c>
      <c r="G965" s="244"/>
      <c r="H965" s="246" t="s">
        <v>1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3" t="s">
        <v>186</v>
      </c>
      <c r="AU965" s="253" t="s">
        <v>92</v>
      </c>
      <c r="AV965" s="13" t="s">
        <v>90</v>
      </c>
      <c r="AW965" s="13" t="s">
        <v>36</v>
      </c>
      <c r="AX965" s="13" t="s">
        <v>83</v>
      </c>
      <c r="AY965" s="253" t="s">
        <v>177</v>
      </c>
    </row>
    <row r="966" s="13" customFormat="1">
      <c r="A966" s="13"/>
      <c r="B966" s="243"/>
      <c r="C966" s="244"/>
      <c r="D966" s="245" t="s">
        <v>186</v>
      </c>
      <c r="E966" s="246" t="s">
        <v>1</v>
      </c>
      <c r="F966" s="247" t="s">
        <v>1511</v>
      </c>
      <c r="G966" s="244"/>
      <c r="H966" s="246" t="s">
        <v>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186</v>
      </c>
      <c r="AU966" s="253" t="s">
        <v>92</v>
      </c>
      <c r="AV966" s="13" t="s">
        <v>90</v>
      </c>
      <c r="AW966" s="13" t="s">
        <v>36</v>
      </c>
      <c r="AX966" s="13" t="s">
        <v>83</v>
      </c>
      <c r="AY966" s="253" t="s">
        <v>177</v>
      </c>
    </row>
    <row r="967" s="14" customFormat="1">
      <c r="A967" s="14"/>
      <c r="B967" s="254"/>
      <c r="C967" s="255"/>
      <c r="D967" s="245" t="s">
        <v>186</v>
      </c>
      <c r="E967" s="256" t="s">
        <v>1</v>
      </c>
      <c r="F967" s="257" t="s">
        <v>1512</v>
      </c>
      <c r="G967" s="255"/>
      <c r="H967" s="258">
        <v>2.8210000000000002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4" t="s">
        <v>186</v>
      </c>
      <c r="AU967" s="264" t="s">
        <v>92</v>
      </c>
      <c r="AV967" s="14" t="s">
        <v>92</v>
      </c>
      <c r="AW967" s="14" t="s">
        <v>36</v>
      </c>
      <c r="AX967" s="14" t="s">
        <v>83</v>
      </c>
      <c r="AY967" s="264" t="s">
        <v>177</v>
      </c>
    </row>
    <row r="968" s="13" customFormat="1">
      <c r="A968" s="13"/>
      <c r="B968" s="243"/>
      <c r="C968" s="244"/>
      <c r="D968" s="245" t="s">
        <v>186</v>
      </c>
      <c r="E968" s="246" t="s">
        <v>1</v>
      </c>
      <c r="F968" s="247" t="s">
        <v>1132</v>
      </c>
      <c r="G968" s="244"/>
      <c r="H968" s="246" t="s">
        <v>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186</v>
      </c>
      <c r="AU968" s="253" t="s">
        <v>92</v>
      </c>
      <c r="AV968" s="13" t="s">
        <v>90</v>
      </c>
      <c r="AW968" s="13" t="s">
        <v>36</v>
      </c>
      <c r="AX968" s="13" t="s">
        <v>83</v>
      </c>
      <c r="AY968" s="253" t="s">
        <v>177</v>
      </c>
    </row>
    <row r="969" s="13" customFormat="1">
      <c r="A969" s="13"/>
      <c r="B969" s="243"/>
      <c r="C969" s="244"/>
      <c r="D969" s="245" t="s">
        <v>186</v>
      </c>
      <c r="E969" s="246" t="s">
        <v>1</v>
      </c>
      <c r="F969" s="247" t="s">
        <v>234</v>
      </c>
      <c r="G969" s="244"/>
      <c r="H969" s="246" t="s">
        <v>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186</v>
      </c>
      <c r="AU969" s="253" t="s">
        <v>92</v>
      </c>
      <c r="AV969" s="13" t="s">
        <v>90</v>
      </c>
      <c r="AW969" s="13" t="s">
        <v>36</v>
      </c>
      <c r="AX969" s="13" t="s">
        <v>83</v>
      </c>
      <c r="AY969" s="253" t="s">
        <v>177</v>
      </c>
    </row>
    <row r="970" s="14" customFormat="1">
      <c r="A970" s="14"/>
      <c r="B970" s="254"/>
      <c r="C970" s="255"/>
      <c r="D970" s="245" t="s">
        <v>186</v>
      </c>
      <c r="E970" s="256" t="s">
        <v>1</v>
      </c>
      <c r="F970" s="257" t="s">
        <v>1513</v>
      </c>
      <c r="G970" s="255"/>
      <c r="H970" s="258">
        <v>2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4" t="s">
        <v>186</v>
      </c>
      <c r="AU970" s="264" t="s">
        <v>92</v>
      </c>
      <c r="AV970" s="14" t="s">
        <v>92</v>
      </c>
      <c r="AW970" s="14" t="s">
        <v>36</v>
      </c>
      <c r="AX970" s="14" t="s">
        <v>83</v>
      </c>
      <c r="AY970" s="264" t="s">
        <v>177</v>
      </c>
    </row>
    <row r="971" s="13" customFormat="1">
      <c r="A971" s="13"/>
      <c r="B971" s="243"/>
      <c r="C971" s="244"/>
      <c r="D971" s="245" t="s">
        <v>186</v>
      </c>
      <c r="E971" s="246" t="s">
        <v>1</v>
      </c>
      <c r="F971" s="247" t="s">
        <v>1484</v>
      </c>
      <c r="G971" s="244"/>
      <c r="H971" s="246" t="s">
        <v>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186</v>
      </c>
      <c r="AU971" s="253" t="s">
        <v>92</v>
      </c>
      <c r="AV971" s="13" t="s">
        <v>90</v>
      </c>
      <c r="AW971" s="13" t="s">
        <v>36</v>
      </c>
      <c r="AX971" s="13" t="s">
        <v>83</v>
      </c>
      <c r="AY971" s="253" t="s">
        <v>177</v>
      </c>
    </row>
    <row r="972" s="13" customFormat="1">
      <c r="A972" s="13"/>
      <c r="B972" s="243"/>
      <c r="C972" s="244"/>
      <c r="D972" s="245" t="s">
        <v>186</v>
      </c>
      <c r="E972" s="246" t="s">
        <v>1</v>
      </c>
      <c r="F972" s="247" t="s">
        <v>1485</v>
      </c>
      <c r="G972" s="244"/>
      <c r="H972" s="246" t="s">
        <v>1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186</v>
      </c>
      <c r="AU972" s="253" t="s">
        <v>92</v>
      </c>
      <c r="AV972" s="13" t="s">
        <v>90</v>
      </c>
      <c r="AW972" s="13" t="s">
        <v>36</v>
      </c>
      <c r="AX972" s="13" t="s">
        <v>83</v>
      </c>
      <c r="AY972" s="253" t="s">
        <v>177</v>
      </c>
    </row>
    <row r="973" s="14" customFormat="1">
      <c r="A973" s="14"/>
      <c r="B973" s="254"/>
      <c r="C973" s="255"/>
      <c r="D973" s="245" t="s">
        <v>186</v>
      </c>
      <c r="E973" s="256" t="s">
        <v>1</v>
      </c>
      <c r="F973" s="257" t="s">
        <v>1514</v>
      </c>
      <c r="G973" s="255"/>
      <c r="H973" s="258">
        <v>1.1819999999999999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4" t="s">
        <v>186</v>
      </c>
      <c r="AU973" s="264" t="s">
        <v>92</v>
      </c>
      <c r="AV973" s="14" t="s">
        <v>92</v>
      </c>
      <c r="AW973" s="14" t="s">
        <v>36</v>
      </c>
      <c r="AX973" s="14" t="s">
        <v>83</v>
      </c>
      <c r="AY973" s="264" t="s">
        <v>177</v>
      </c>
    </row>
    <row r="974" s="13" customFormat="1">
      <c r="A974" s="13"/>
      <c r="B974" s="243"/>
      <c r="C974" s="244"/>
      <c r="D974" s="245" t="s">
        <v>186</v>
      </c>
      <c r="E974" s="246" t="s">
        <v>1</v>
      </c>
      <c r="F974" s="247" t="s">
        <v>1515</v>
      </c>
      <c r="G974" s="244"/>
      <c r="H974" s="246" t="s">
        <v>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186</v>
      </c>
      <c r="AU974" s="253" t="s">
        <v>92</v>
      </c>
      <c r="AV974" s="13" t="s">
        <v>90</v>
      </c>
      <c r="AW974" s="13" t="s">
        <v>36</v>
      </c>
      <c r="AX974" s="13" t="s">
        <v>83</v>
      </c>
      <c r="AY974" s="253" t="s">
        <v>177</v>
      </c>
    </row>
    <row r="975" s="13" customFormat="1">
      <c r="A975" s="13"/>
      <c r="B975" s="243"/>
      <c r="C975" s="244"/>
      <c r="D975" s="245" t="s">
        <v>186</v>
      </c>
      <c r="E975" s="246" t="s">
        <v>1</v>
      </c>
      <c r="F975" s="247" t="s">
        <v>273</v>
      </c>
      <c r="G975" s="244"/>
      <c r="H975" s="246" t="s">
        <v>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3" t="s">
        <v>186</v>
      </c>
      <c r="AU975" s="253" t="s">
        <v>92</v>
      </c>
      <c r="AV975" s="13" t="s">
        <v>90</v>
      </c>
      <c r="AW975" s="13" t="s">
        <v>36</v>
      </c>
      <c r="AX975" s="13" t="s">
        <v>83</v>
      </c>
      <c r="AY975" s="253" t="s">
        <v>177</v>
      </c>
    </row>
    <row r="976" s="14" customFormat="1">
      <c r="A976" s="14"/>
      <c r="B976" s="254"/>
      <c r="C976" s="255"/>
      <c r="D976" s="245" t="s">
        <v>186</v>
      </c>
      <c r="E976" s="256" t="s">
        <v>1</v>
      </c>
      <c r="F976" s="257" t="s">
        <v>1516</v>
      </c>
      <c r="G976" s="255"/>
      <c r="H976" s="258">
        <v>0.57599999999999996</v>
      </c>
      <c r="I976" s="259"/>
      <c r="J976" s="255"/>
      <c r="K976" s="255"/>
      <c r="L976" s="260"/>
      <c r="M976" s="261"/>
      <c r="N976" s="262"/>
      <c r="O976" s="262"/>
      <c r="P976" s="262"/>
      <c r="Q976" s="262"/>
      <c r="R976" s="262"/>
      <c r="S976" s="262"/>
      <c r="T976" s="26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4" t="s">
        <v>186</v>
      </c>
      <c r="AU976" s="264" t="s">
        <v>92</v>
      </c>
      <c r="AV976" s="14" t="s">
        <v>92</v>
      </c>
      <c r="AW976" s="14" t="s">
        <v>36</v>
      </c>
      <c r="AX976" s="14" t="s">
        <v>83</v>
      </c>
      <c r="AY976" s="264" t="s">
        <v>177</v>
      </c>
    </row>
    <row r="977" s="13" customFormat="1">
      <c r="A977" s="13"/>
      <c r="B977" s="243"/>
      <c r="C977" s="244"/>
      <c r="D977" s="245" t="s">
        <v>186</v>
      </c>
      <c r="E977" s="246" t="s">
        <v>1</v>
      </c>
      <c r="F977" s="247" t="s">
        <v>1487</v>
      </c>
      <c r="G977" s="244"/>
      <c r="H977" s="246" t="s">
        <v>1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3" t="s">
        <v>186</v>
      </c>
      <c r="AU977" s="253" t="s">
        <v>92</v>
      </c>
      <c r="AV977" s="13" t="s">
        <v>90</v>
      </c>
      <c r="AW977" s="13" t="s">
        <v>36</v>
      </c>
      <c r="AX977" s="13" t="s">
        <v>83</v>
      </c>
      <c r="AY977" s="253" t="s">
        <v>177</v>
      </c>
    </row>
    <row r="978" s="13" customFormat="1">
      <c r="A978" s="13"/>
      <c r="B978" s="243"/>
      <c r="C978" s="244"/>
      <c r="D978" s="245" t="s">
        <v>186</v>
      </c>
      <c r="E978" s="246" t="s">
        <v>1</v>
      </c>
      <c r="F978" s="247" t="s">
        <v>1488</v>
      </c>
      <c r="G978" s="244"/>
      <c r="H978" s="246" t="s">
        <v>1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3" t="s">
        <v>186</v>
      </c>
      <c r="AU978" s="253" t="s">
        <v>92</v>
      </c>
      <c r="AV978" s="13" t="s">
        <v>90</v>
      </c>
      <c r="AW978" s="13" t="s">
        <v>36</v>
      </c>
      <c r="AX978" s="13" t="s">
        <v>83</v>
      </c>
      <c r="AY978" s="253" t="s">
        <v>177</v>
      </c>
    </row>
    <row r="979" s="14" customFormat="1">
      <c r="A979" s="14"/>
      <c r="B979" s="254"/>
      <c r="C979" s="255"/>
      <c r="D979" s="245" t="s">
        <v>186</v>
      </c>
      <c r="E979" s="256" t="s">
        <v>1</v>
      </c>
      <c r="F979" s="257" t="s">
        <v>1517</v>
      </c>
      <c r="G979" s="255"/>
      <c r="H979" s="258">
        <v>4.7370000000000001</v>
      </c>
      <c r="I979" s="259"/>
      <c r="J979" s="255"/>
      <c r="K979" s="255"/>
      <c r="L979" s="260"/>
      <c r="M979" s="261"/>
      <c r="N979" s="262"/>
      <c r="O979" s="262"/>
      <c r="P979" s="262"/>
      <c r="Q979" s="262"/>
      <c r="R979" s="262"/>
      <c r="S979" s="262"/>
      <c r="T979" s="26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4" t="s">
        <v>186</v>
      </c>
      <c r="AU979" s="264" t="s">
        <v>92</v>
      </c>
      <c r="AV979" s="14" t="s">
        <v>92</v>
      </c>
      <c r="AW979" s="14" t="s">
        <v>36</v>
      </c>
      <c r="AX979" s="14" t="s">
        <v>83</v>
      </c>
      <c r="AY979" s="264" t="s">
        <v>177</v>
      </c>
    </row>
    <row r="980" s="13" customFormat="1">
      <c r="A980" s="13"/>
      <c r="B980" s="243"/>
      <c r="C980" s="244"/>
      <c r="D980" s="245" t="s">
        <v>186</v>
      </c>
      <c r="E980" s="246" t="s">
        <v>1</v>
      </c>
      <c r="F980" s="247" t="s">
        <v>1518</v>
      </c>
      <c r="G980" s="244"/>
      <c r="H980" s="246" t="s">
        <v>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186</v>
      </c>
      <c r="AU980" s="253" t="s">
        <v>92</v>
      </c>
      <c r="AV980" s="13" t="s">
        <v>90</v>
      </c>
      <c r="AW980" s="13" t="s">
        <v>36</v>
      </c>
      <c r="AX980" s="13" t="s">
        <v>83</v>
      </c>
      <c r="AY980" s="253" t="s">
        <v>177</v>
      </c>
    </row>
    <row r="981" s="14" customFormat="1">
      <c r="A981" s="14"/>
      <c r="B981" s="254"/>
      <c r="C981" s="255"/>
      <c r="D981" s="245" t="s">
        <v>186</v>
      </c>
      <c r="E981" s="256" t="s">
        <v>1</v>
      </c>
      <c r="F981" s="257" t="s">
        <v>1519</v>
      </c>
      <c r="G981" s="255"/>
      <c r="H981" s="258">
        <v>2.52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4" t="s">
        <v>186</v>
      </c>
      <c r="AU981" s="264" t="s">
        <v>92</v>
      </c>
      <c r="AV981" s="14" t="s">
        <v>92</v>
      </c>
      <c r="AW981" s="14" t="s">
        <v>36</v>
      </c>
      <c r="AX981" s="14" t="s">
        <v>83</v>
      </c>
      <c r="AY981" s="264" t="s">
        <v>177</v>
      </c>
    </row>
    <row r="982" s="15" customFormat="1">
      <c r="A982" s="15"/>
      <c r="B982" s="265"/>
      <c r="C982" s="266"/>
      <c r="D982" s="245" t="s">
        <v>186</v>
      </c>
      <c r="E982" s="267" t="s">
        <v>1</v>
      </c>
      <c r="F982" s="268" t="s">
        <v>190</v>
      </c>
      <c r="G982" s="266"/>
      <c r="H982" s="269">
        <v>37.636000000000003</v>
      </c>
      <c r="I982" s="270"/>
      <c r="J982" s="266"/>
      <c r="K982" s="266"/>
      <c r="L982" s="271"/>
      <c r="M982" s="272"/>
      <c r="N982" s="273"/>
      <c r="O982" s="273"/>
      <c r="P982" s="273"/>
      <c r="Q982" s="273"/>
      <c r="R982" s="273"/>
      <c r="S982" s="273"/>
      <c r="T982" s="274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5" t="s">
        <v>186</v>
      </c>
      <c r="AU982" s="275" t="s">
        <v>92</v>
      </c>
      <c r="AV982" s="15" t="s">
        <v>184</v>
      </c>
      <c r="AW982" s="15" t="s">
        <v>36</v>
      </c>
      <c r="AX982" s="15" t="s">
        <v>90</v>
      </c>
      <c r="AY982" s="275" t="s">
        <v>177</v>
      </c>
    </row>
    <row r="983" s="2" customFormat="1" ht="33" customHeight="1">
      <c r="A983" s="39"/>
      <c r="B983" s="40"/>
      <c r="C983" s="230" t="s">
        <v>1520</v>
      </c>
      <c r="D983" s="230" t="s">
        <v>179</v>
      </c>
      <c r="E983" s="231" t="s">
        <v>1444</v>
      </c>
      <c r="F983" s="232" t="s">
        <v>1445</v>
      </c>
      <c r="G983" s="233" t="s">
        <v>182</v>
      </c>
      <c r="H983" s="234">
        <v>37.636000000000003</v>
      </c>
      <c r="I983" s="235"/>
      <c r="J983" s="236">
        <f>ROUND(I983*H983,2)</f>
        <v>0</v>
      </c>
      <c r="K983" s="232" t="s">
        <v>183</v>
      </c>
      <c r="L983" s="45"/>
      <c r="M983" s="237" t="s">
        <v>1</v>
      </c>
      <c r="N983" s="238" t="s">
        <v>48</v>
      </c>
      <c r="O983" s="92"/>
      <c r="P983" s="239">
        <f>O983*H983</f>
        <v>0</v>
      </c>
      <c r="Q983" s="239">
        <v>0</v>
      </c>
      <c r="R983" s="239">
        <f>Q983*H983</f>
        <v>0</v>
      </c>
      <c r="S983" s="239">
        <v>0</v>
      </c>
      <c r="T983" s="240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1" t="s">
        <v>184</v>
      </c>
      <c r="AT983" s="241" t="s">
        <v>179</v>
      </c>
      <c r="AU983" s="241" t="s">
        <v>92</v>
      </c>
      <c r="AY983" s="18" t="s">
        <v>177</v>
      </c>
      <c r="BE983" s="242">
        <f>IF(N983="základní",J983,0)</f>
        <v>0</v>
      </c>
      <c r="BF983" s="242">
        <f>IF(N983="snížená",J983,0)</f>
        <v>0</v>
      </c>
      <c r="BG983" s="242">
        <f>IF(N983="zákl. přenesená",J983,0)</f>
        <v>0</v>
      </c>
      <c r="BH983" s="242">
        <f>IF(N983="sníž. přenesená",J983,0)</f>
        <v>0</v>
      </c>
      <c r="BI983" s="242">
        <f>IF(N983="nulová",J983,0)</f>
        <v>0</v>
      </c>
      <c r="BJ983" s="18" t="s">
        <v>90</v>
      </c>
      <c r="BK983" s="242">
        <f>ROUND(I983*H983,2)</f>
        <v>0</v>
      </c>
      <c r="BL983" s="18" t="s">
        <v>184</v>
      </c>
      <c r="BM983" s="241" t="s">
        <v>1521</v>
      </c>
    </row>
    <row r="984" s="2" customFormat="1" ht="37.8" customHeight="1">
      <c r="A984" s="39"/>
      <c r="B984" s="40"/>
      <c r="C984" s="230" t="s">
        <v>1522</v>
      </c>
      <c r="D984" s="230" t="s">
        <v>179</v>
      </c>
      <c r="E984" s="231" t="s">
        <v>1523</v>
      </c>
      <c r="F984" s="232" t="s">
        <v>1524</v>
      </c>
      <c r="G984" s="233" t="s">
        <v>182</v>
      </c>
      <c r="H984" s="234">
        <v>32.932000000000002</v>
      </c>
      <c r="I984" s="235"/>
      <c r="J984" s="236">
        <f>ROUND(I984*H984,2)</f>
        <v>0</v>
      </c>
      <c r="K984" s="232" t="s">
        <v>183</v>
      </c>
      <c r="L984" s="45"/>
      <c r="M984" s="237" t="s">
        <v>1</v>
      </c>
      <c r="N984" s="238" t="s">
        <v>48</v>
      </c>
      <c r="O984" s="92"/>
      <c r="P984" s="239">
        <f>O984*H984</f>
        <v>0</v>
      </c>
      <c r="Q984" s="239">
        <v>0.0040400000000000002</v>
      </c>
      <c r="R984" s="239">
        <f>Q984*H984</f>
        <v>0.13304528000000002</v>
      </c>
      <c r="S984" s="239">
        <v>0</v>
      </c>
      <c r="T984" s="240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1" t="s">
        <v>184</v>
      </c>
      <c r="AT984" s="241" t="s">
        <v>179</v>
      </c>
      <c r="AU984" s="241" t="s">
        <v>92</v>
      </c>
      <c r="AY984" s="18" t="s">
        <v>177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8" t="s">
        <v>90</v>
      </c>
      <c r="BK984" s="242">
        <f>ROUND(I984*H984,2)</f>
        <v>0</v>
      </c>
      <c r="BL984" s="18" t="s">
        <v>184</v>
      </c>
      <c r="BM984" s="241" t="s">
        <v>1525</v>
      </c>
    </row>
    <row r="985" s="13" customFormat="1">
      <c r="A985" s="13"/>
      <c r="B985" s="243"/>
      <c r="C985" s="244"/>
      <c r="D985" s="245" t="s">
        <v>186</v>
      </c>
      <c r="E985" s="246" t="s">
        <v>1</v>
      </c>
      <c r="F985" s="247" t="s">
        <v>1526</v>
      </c>
      <c r="G985" s="244"/>
      <c r="H985" s="246" t="s">
        <v>1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3" t="s">
        <v>186</v>
      </c>
      <c r="AU985" s="253" t="s">
        <v>92</v>
      </c>
      <c r="AV985" s="13" t="s">
        <v>90</v>
      </c>
      <c r="AW985" s="13" t="s">
        <v>36</v>
      </c>
      <c r="AX985" s="13" t="s">
        <v>83</v>
      </c>
      <c r="AY985" s="253" t="s">
        <v>177</v>
      </c>
    </row>
    <row r="986" s="13" customFormat="1">
      <c r="A986" s="13"/>
      <c r="B986" s="243"/>
      <c r="C986" s="244"/>
      <c r="D986" s="245" t="s">
        <v>186</v>
      </c>
      <c r="E986" s="246" t="s">
        <v>1</v>
      </c>
      <c r="F986" s="247" t="s">
        <v>780</v>
      </c>
      <c r="G986" s="244"/>
      <c r="H986" s="246" t="s">
        <v>1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3" t="s">
        <v>186</v>
      </c>
      <c r="AU986" s="253" t="s">
        <v>92</v>
      </c>
      <c r="AV986" s="13" t="s">
        <v>90</v>
      </c>
      <c r="AW986" s="13" t="s">
        <v>36</v>
      </c>
      <c r="AX986" s="13" t="s">
        <v>83</v>
      </c>
      <c r="AY986" s="253" t="s">
        <v>177</v>
      </c>
    </row>
    <row r="987" s="13" customFormat="1">
      <c r="A987" s="13"/>
      <c r="B987" s="243"/>
      <c r="C987" s="244"/>
      <c r="D987" s="245" t="s">
        <v>186</v>
      </c>
      <c r="E987" s="246" t="s">
        <v>1</v>
      </c>
      <c r="F987" s="247" t="s">
        <v>781</v>
      </c>
      <c r="G987" s="244"/>
      <c r="H987" s="246" t="s">
        <v>1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3" t="s">
        <v>186</v>
      </c>
      <c r="AU987" s="253" t="s">
        <v>92</v>
      </c>
      <c r="AV987" s="13" t="s">
        <v>90</v>
      </c>
      <c r="AW987" s="13" t="s">
        <v>36</v>
      </c>
      <c r="AX987" s="13" t="s">
        <v>83</v>
      </c>
      <c r="AY987" s="253" t="s">
        <v>177</v>
      </c>
    </row>
    <row r="988" s="14" customFormat="1">
      <c r="A988" s="14"/>
      <c r="B988" s="254"/>
      <c r="C988" s="255"/>
      <c r="D988" s="245" t="s">
        <v>186</v>
      </c>
      <c r="E988" s="256" t="s">
        <v>1</v>
      </c>
      <c r="F988" s="257" t="s">
        <v>1440</v>
      </c>
      <c r="G988" s="255"/>
      <c r="H988" s="258">
        <v>5.3700000000000001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4" t="s">
        <v>186</v>
      </c>
      <c r="AU988" s="264" t="s">
        <v>92</v>
      </c>
      <c r="AV988" s="14" t="s">
        <v>92</v>
      </c>
      <c r="AW988" s="14" t="s">
        <v>36</v>
      </c>
      <c r="AX988" s="14" t="s">
        <v>83</v>
      </c>
      <c r="AY988" s="264" t="s">
        <v>177</v>
      </c>
    </row>
    <row r="989" s="13" customFormat="1">
      <c r="A989" s="13"/>
      <c r="B989" s="243"/>
      <c r="C989" s="244"/>
      <c r="D989" s="245" t="s">
        <v>186</v>
      </c>
      <c r="E989" s="246" t="s">
        <v>1</v>
      </c>
      <c r="F989" s="247" t="s">
        <v>783</v>
      </c>
      <c r="G989" s="244"/>
      <c r="H989" s="246" t="s">
        <v>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186</v>
      </c>
      <c r="AU989" s="253" t="s">
        <v>92</v>
      </c>
      <c r="AV989" s="13" t="s">
        <v>90</v>
      </c>
      <c r="AW989" s="13" t="s">
        <v>36</v>
      </c>
      <c r="AX989" s="13" t="s">
        <v>83</v>
      </c>
      <c r="AY989" s="253" t="s">
        <v>177</v>
      </c>
    </row>
    <row r="990" s="13" customFormat="1">
      <c r="A990" s="13"/>
      <c r="B990" s="243"/>
      <c r="C990" s="244"/>
      <c r="D990" s="245" t="s">
        <v>186</v>
      </c>
      <c r="E990" s="246" t="s">
        <v>1</v>
      </c>
      <c r="F990" s="247" t="s">
        <v>784</v>
      </c>
      <c r="G990" s="244"/>
      <c r="H990" s="246" t="s">
        <v>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3" t="s">
        <v>186</v>
      </c>
      <c r="AU990" s="253" t="s">
        <v>92</v>
      </c>
      <c r="AV990" s="13" t="s">
        <v>90</v>
      </c>
      <c r="AW990" s="13" t="s">
        <v>36</v>
      </c>
      <c r="AX990" s="13" t="s">
        <v>83</v>
      </c>
      <c r="AY990" s="253" t="s">
        <v>177</v>
      </c>
    </row>
    <row r="991" s="14" customFormat="1">
      <c r="A991" s="14"/>
      <c r="B991" s="254"/>
      <c r="C991" s="255"/>
      <c r="D991" s="245" t="s">
        <v>186</v>
      </c>
      <c r="E991" s="256" t="s">
        <v>1</v>
      </c>
      <c r="F991" s="257" t="s">
        <v>1441</v>
      </c>
      <c r="G991" s="255"/>
      <c r="H991" s="258">
        <v>1.3620000000000001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186</v>
      </c>
      <c r="AU991" s="264" t="s">
        <v>92</v>
      </c>
      <c r="AV991" s="14" t="s">
        <v>92</v>
      </c>
      <c r="AW991" s="14" t="s">
        <v>36</v>
      </c>
      <c r="AX991" s="14" t="s">
        <v>83</v>
      </c>
      <c r="AY991" s="264" t="s">
        <v>177</v>
      </c>
    </row>
    <row r="992" s="13" customFormat="1">
      <c r="A992" s="13"/>
      <c r="B992" s="243"/>
      <c r="C992" s="244"/>
      <c r="D992" s="245" t="s">
        <v>186</v>
      </c>
      <c r="E992" s="246" t="s">
        <v>1</v>
      </c>
      <c r="F992" s="247" t="s">
        <v>786</v>
      </c>
      <c r="G992" s="244"/>
      <c r="H992" s="246" t="s">
        <v>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186</v>
      </c>
      <c r="AU992" s="253" t="s">
        <v>92</v>
      </c>
      <c r="AV992" s="13" t="s">
        <v>90</v>
      </c>
      <c r="AW992" s="13" t="s">
        <v>36</v>
      </c>
      <c r="AX992" s="13" t="s">
        <v>83</v>
      </c>
      <c r="AY992" s="253" t="s">
        <v>177</v>
      </c>
    </row>
    <row r="993" s="13" customFormat="1">
      <c r="A993" s="13"/>
      <c r="B993" s="243"/>
      <c r="C993" s="244"/>
      <c r="D993" s="245" t="s">
        <v>186</v>
      </c>
      <c r="E993" s="246" t="s">
        <v>1</v>
      </c>
      <c r="F993" s="247" t="s">
        <v>787</v>
      </c>
      <c r="G993" s="244"/>
      <c r="H993" s="246" t="s">
        <v>1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3" t="s">
        <v>186</v>
      </c>
      <c r="AU993" s="253" t="s">
        <v>92</v>
      </c>
      <c r="AV993" s="13" t="s">
        <v>90</v>
      </c>
      <c r="AW993" s="13" t="s">
        <v>36</v>
      </c>
      <c r="AX993" s="13" t="s">
        <v>83</v>
      </c>
      <c r="AY993" s="253" t="s">
        <v>177</v>
      </c>
    </row>
    <row r="994" s="14" customFormat="1">
      <c r="A994" s="14"/>
      <c r="B994" s="254"/>
      <c r="C994" s="255"/>
      <c r="D994" s="245" t="s">
        <v>186</v>
      </c>
      <c r="E994" s="256" t="s">
        <v>1</v>
      </c>
      <c r="F994" s="257" t="s">
        <v>1442</v>
      </c>
      <c r="G994" s="255"/>
      <c r="H994" s="258">
        <v>3.75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186</v>
      </c>
      <c r="AU994" s="264" t="s">
        <v>92</v>
      </c>
      <c r="AV994" s="14" t="s">
        <v>92</v>
      </c>
      <c r="AW994" s="14" t="s">
        <v>36</v>
      </c>
      <c r="AX994" s="14" t="s">
        <v>83</v>
      </c>
      <c r="AY994" s="264" t="s">
        <v>177</v>
      </c>
    </row>
    <row r="995" s="13" customFormat="1">
      <c r="A995" s="13"/>
      <c r="B995" s="243"/>
      <c r="C995" s="244"/>
      <c r="D995" s="245" t="s">
        <v>186</v>
      </c>
      <c r="E995" s="246" t="s">
        <v>1</v>
      </c>
      <c r="F995" s="247" t="s">
        <v>1464</v>
      </c>
      <c r="G995" s="244"/>
      <c r="H995" s="246" t="s">
        <v>1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186</v>
      </c>
      <c r="AU995" s="253" t="s">
        <v>92</v>
      </c>
      <c r="AV995" s="13" t="s">
        <v>90</v>
      </c>
      <c r="AW995" s="13" t="s">
        <v>36</v>
      </c>
      <c r="AX995" s="13" t="s">
        <v>83</v>
      </c>
      <c r="AY995" s="253" t="s">
        <v>177</v>
      </c>
    </row>
    <row r="996" s="13" customFormat="1">
      <c r="A996" s="13"/>
      <c r="B996" s="243"/>
      <c r="C996" s="244"/>
      <c r="D996" s="245" t="s">
        <v>186</v>
      </c>
      <c r="E996" s="246" t="s">
        <v>1</v>
      </c>
      <c r="F996" s="247" t="s">
        <v>1465</v>
      </c>
      <c r="G996" s="244"/>
      <c r="H996" s="246" t="s">
        <v>1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3" t="s">
        <v>186</v>
      </c>
      <c r="AU996" s="253" t="s">
        <v>92</v>
      </c>
      <c r="AV996" s="13" t="s">
        <v>90</v>
      </c>
      <c r="AW996" s="13" t="s">
        <v>36</v>
      </c>
      <c r="AX996" s="13" t="s">
        <v>83</v>
      </c>
      <c r="AY996" s="253" t="s">
        <v>177</v>
      </c>
    </row>
    <row r="997" s="14" customFormat="1">
      <c r="A997" s="14"/>
      <c r="B997" s="254"/>
      <c r="C997" s="255"/>
      <c r="D997" s="245" t="s">
        <v>186</v>
      </c>
      <c r="E997" s="256" t="s">
        <v>1</v>
      </c>
      <c r="F997" s="257" t="s">
        <v>1507</v>
      </c>
      <c r="G997" s="255"/>
      <c r="H997" s="258">
        <v>5.8499999999999996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4" t="s">
        <v>186</v>
      </c>
      <c r="AU997" s="264" t="s">
        <v>92</v>
      </c>
      <c r="AV997" s="14" t="s">
        <v>92</v>
      </c>
      <c r="AW997" s="14" t="s">
        <v>36</v>
      </c>
      <c r="AX997" s="14" t="s">
        <v>83</v>
      </c>
      <c r="AY997" s="264" t="s">
        <v>177</v>
      </c>
    </row>
    <row r="998" s="13" customFormat="1">
      <c r="A998" s="13"/>
      <c r="B998" s="243"/>
      <c r="C998" s="244"/>
      <c r="D998" s="245" t="s">
        <v>186</v>
      </c>
      <c r="E998" s="246" t="s">
        <v>1</v>
      </c>
      <c r="F998" s="247" t="s">
        <v>1471</v>
      </c>
      <c r="G998" s="244"/>
      <c r="H998" s="246" t="s">
        <v>1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3" t="s">
        <v>186</v>
      </c>
      <c r="AU998" s="253" t="s">
        <v>92</v>
      </c>
      <c r="AV998" s="13" t="s">
        <v>90</v>
      </c>
      <c r="AW998" s="13" t="s">
        <v>36</v>
      </c>
      <c r="AX998" s="13" t="s">
        <v>83</v>
      </c>
      <c r="AY998" s="253" t="s">
        <v>177</v>
      </c>
    </row>
    <row r="999" s="13" customFormat="1">
      <c r="A999" s="13"/>
      <c r="B999" s="243"/>
      <c r="C999" s="244"/>
      <c r="D999" s="245" t="s">
        <v>186</v>
      </c>
      <c r="E999" s="246" t="s">
        <v>1</v>
      </c>
      <c r="F999" s="247" t="s">
        <v>1472</v>
      </c>
      <c r="G999" s="244"/>
      <c r="H999" s="246" t="s">
        <v>1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3" t="s">
        <v>186</v>
      </c>
      <c r="AU999" s="253" t="s">
        <v>92</v>
      </c>
      <c r="AV999" s="13" t="s">
        <v>90</v>
      </c>
      <c r="AW999" s="13" t="s">
        <v>36</v>
      </c>
      <c r="AX999" s="13" t="s">
        <v>83</v>
      </c>
      <c r="AY999" s="253" t="s">
        <v>177</v>
      </c>
    </row>
    <row r="1000" s="13" customFormat="1">
      <c r="A1000" s="13"/>
      <c r="B1000" s="243"/>
      <c r="C1000" s="244"/>
      <c r="D1000" s="245" t="s">
        <v>186</v>
      </c>
      <c r="E1000" s="246" t="s">
        <v>1</v>
      </c>
      <c r="F1000" s="247" t="s">
        <v>1473</v>
      </c>
      <c r="G1000" s="244"/>
      <c r="H1000" s="246" t="s">
        <v>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3" t="s">
        <v>186</v>
      </c>
      <c r="AU1000" s="253" t="s">
        <v>92</v>
      </c>
      <c r="AV1000" s="13" t="s">
        <v>90</v>
      </c>
      <c r="AW1000" s="13" t="s">
        <v>36</v>
      </c>
      <c r="AX1000" s="13" t="s">
        <v>83</v>
      </c>
      <c r="AY1000" s="253" t="s">
        <v>177</v>
      </c>
    </row>
    <row r="1001" s="14" customFormat="1">
      <c r="A1001" s="14"/>
      <c r="B1001" s="254"/>
      <c r="C1001" s="255"/>
      <c r="D1001" s="245" t="s">
        <v>186</v>
      </c>
      <c r="E1001" s="256" t="s">
        <v>1</v>
      </c>
      <c r="F1001" s="257" t="s">
        <v>1508</v>
      </c>
      <c r="G1001" s="255"/>
      <c r="H1001" s="258">
        <v>7.0499999999999998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4" t="s">
        <v>186</v>
      </c>
      <c r="AU1001" s="264" t="s">
        <v>92</v>
      </c>
      <c r="AV1001" s="14" t="s">
        <v>92</v>
      </c>
      <c r="AW1001" s="14" t="s">
        <v>36</v>
      </c>
      <c r="AX1001" s="14" t="s">
        <v>83</v>
      </c>
      <c r="AY1001" s="264" t="s">
        <v>177</v>
      </c>
    </row>
    <row r="1002" s="13" customFormat="1">
      <c r="A1002" s="13"/>
      <c r="B1002" s="243"/>
      <c r="C1002" s="244"/>
      <c r="D1002" s="245" t="s">
        <v>186</v>
      </c>
      <c r="E1002" s="246" t="s">
        <v>1</v>
      </c>
      <c r="F1002" s="247" t="s">
        <v>1475</v>
      </c>
      <c r="G1002" s="244"/>
      <c r="H1002" s="246" t="s">
        <v>1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186</v>
      </c>
      <c r="AU1002" s="253" t="s">
        <v>92</v>
      </c>
      <c r="AV1002" s="13" t="s">
        <v>90</v>
      </c>
      <c r="AW1002" s="13" t="s">
        <v>36</v>
      </c>
      <c r="AX1002" s="13" t="s">
        <v>83</v>
      </c>
      <c r="AY1002" s="253" t="s">
        <v>177</v>
      </c>
    </row>
    <row r="1003" s="14" customFormat="1">
      <c r="A1003" s="14"/>
      <c r="B1003" s="254"/>
      <c r="C1003" s="255"/>
      <c r="D1003" s="245" t="s">
        <v>186</v>
      </c>
      <c r="E1003" s="256" t="s">
        <v>1</v>
      </c>
      <c r="F1003" s="257" t="s">
        <v>1509</v>
      </c>
      <c r="G1003" s="255"/>
      <c r="H1003" s="258">
        <v>0.23400000000000001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186</v>
      </c>
      <c r="AU1003" s="264" t="s">
        <v>92</v>
      </c>
      <c r="AV1003" s="14" t="s">
        <v>92</v>
      </c>
      <c r="AW1003" s="14" t="s">
        <v>36</v>
      </c>
      <c r="AX1003" s="14" t="s">
        <v>83</v>
      </c>
      <c r="AY1003" s="264" t="s">
        <v>177</v>
      </c>
    </row>
    <row r="1004" s="13" customFormat="1">
      <c r="A1004" s="13"/>
      <c r="B1004" s="243"/>
      <c r="C1004" s="244"/>
      <c r="D1004" s="245" t="s">
        <v>186</v>
      </c>
      <c r="E1004" s="246" t="s">
        <v>1</v>
      </c>
      <c r="F1004" s="247" t="s">
        <v>1510</v>
      </c>
      <c r="G1004" s="244"/>
      <c r="H1004" s="246" t="s">
        <v>1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3" t="s">
        <v>186</v>
      </c>
      <c r="AU1004" s="253" t="s">
        <v>92</v>
      </c>
      <c r="AV1004" s="13" t="s">
        <v>90</v>
      </c>
      <c r="AW1004" s="13" t="s">
        <v>36</v>
      </c>
      <c r="AX1004" s="13" t="s">
        <v>83</v>
      </c>
      <c r="AY1004" s="253" t="s">
        <v>177</v>
      </c>
    </row>
    <row r="1005" s="13" customFormat="1">
      <c r="A1005" s="13"/>
      <c r="B1005" s="243"/>
      <c r="C1005" s="244"/>
      <c r="D1005" s="245" t="s">
        <v>186</v>
      </c>
      <c r="E1005" s="246" t="s">
        <v>1</v>
      </c>
      <c r="F1005" s="247" t="s">
        <v>1511</v>
      </c>
      <c r="G1005" s="244"/>
      <c r="H1005" s="246" t="s">
        <v>1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186</v>
      </c>
      <c r="AU1005" s="253" t="s">
        <v>92</v>
      </c>
      <c r="AV1005" s="13" t="s">
        <v>90</v>
      </c>
      <c r="AW1005" s="13" t="s">
        <v>36</v>
      </c>
      <c r="AX1005" s="13" t="s">
        <v>83</v>
      </c>
      <c r="AY1005" s="253" t="s">
        <v>177</v>
      </c>
    </row>
    <row r="1006" s="14" customFormat="1">
      <c r="A1006" s="14"/>
      <c r="B1006" s="254"/>
      <c r="C1006" s="255"/>
      <c r="D1006" s="245" t="s">
        <v>186</v>
      </c>
      <c r="E1006" s="256" t="s">
        <v>1</v>
      </c>
      <c r="F1006" s="257" t="s">
        <v>1512</v>
      </c>
      <c r="G1006" s="255"/>
      <c r="H1006" s="258">
        <v>2.8210000000000002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4" t="s">
        <v>186</v>
      </c>
      <c r="AU1006" s="264" t="s">
        <v>92</v>
      </c>
      <c r="AV1006" s="14" t="s">
        <v>92</v>
      </c>
      <c r="AW1006" s="14" t="s">
        <v>36</v>
      </c>
      <c r="AX1006" s="14" t="s">
        <v>83</v>
      </c>
      <c r="AY1006" s="264" t="s">
        <v>177</v>
      </c>
    </row>
    <row r="1007" s="13" customFormat="1">
      <c r="A1007" s="13"/>
      <c r="B1007" s="243"/>
      <c r="C1007" s="244"/>
      <c r="D1007" s="245" t="s">
        <v>186</v>
      </c>
      <c r="E1007" s="246" t="s">
        <v>1</v>
      </c>
      <c r="F1007" s="247" t="s">
        <v>1484</v>
      </c>
      <c r="G1007" s="244"/>
      <c r="H1007" s="246" t="s">
        <v>1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3" t="s">
        <v>186</v>
      </c>
      <c r="AU1007" s="253" t="s">
        <v>92</v>
      </c>
      <c r="AV1007" s="13" t="s">
        <v>90</v>
      </c>
      <c r="AW1007" s="13" t="s">
        <v>36</v>
      </c>
      <c r="AX1007" s="13" t="s">
        <v>83</v>
      </c>
      <c r="AY1007" s="253" t="s">
        <v>177</v>
      </c>
    </row>
    <row r="1008" s="13" customFormat="1">
      <c r="A1008" s="13"/>
      <c r="B1008" s="243"/>
      <c r="C1008" s="244"/>
      <c r="D1008" s="245" t="s">
        <v>186</v>
      </c>
      <c r="E1008" s="246" t="s">
        <v>1</v>
      </c>
      <c r="F1008" s="247" t="s">
        <v>1485</v>
      </c>
      <c r="G1008" s="244"/>
      <c r="H1008" s="246" t="s">
        <v>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186</v>
      </c>
      <c r="AU1008" s="253" t="s">
        <v>92</v>
      </c>
      <c r="AV1008" s="13" t="s">
        <v>90</v>
      </c>
      <c r="AW1008" s="13" t="s">
        <v>36</v>
      </c>
      <c r="AX1008" s="13" t="s">
        <v>83</v>
      </c>
      <c r="AY1008" s="253" t="s">
        <v>177</v>
      </c>
    </row>
    <row r="1009" s="14" customFormat="1">
      <c r="A1009" s="14"/>
      <c r="B1009" s="254"/>
      <c r="C1009" s="255"/>
      <c r="D1009" s="245" t="s">
        <v>186</v>
      </c>
      <c r="E1009" s="256" t="s">
        <v>1</v>
      </c>
      <c r="F1009" s="257" t="s">
        <v>1514</v>
      </c>
      <c r="G1009" s="255"/>
      <c r="H1009" s="258">
        <v>1.1819999999999999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4" t="s">
        <v>186</v>
      </c>
      <c r="AU1009" s="264" t="s">
        <v>92</v>
      </c>
      <c r="AV1009" s="14" t="s">
        <v>92</v>
      </c>
      <c r="AW1009" s="14" t="s">
        <v>36</v>
      </c>
      <c r="AX1009" s="14" t="s">
        <v>83</v>
      </c>
      <c r="AY1009" s="264" t="s">
        <v>177</v>
      </c>
    </row>
    <row r="1010" s="13" customFormat="1">
      <c r="A1010" s="13"/>
      <c r="B1010" s="243"/>
      <c r="C1010" s="244"/>
      <c r="D1010" s="245" t="s">
        <v>186</v>
      </c>
      <c r="E1010" s="246" t="s">
        <v>1</v>
      </c>
      <c r="F1010" s="247" t="s">
        <v>1515</v>
      </c>
      <c r="G1010" s="244"/>
      <c r="H1010" s="246" t="s">
        <v>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186</v>
      </c>
      <c r="AU1010" s="253" t="s">
        <v>92</v>
      </c>
      <c r="AV1010" s="13" t="s">
        <v>90</v>
      </c>
      <c r="AW1010" s="13" t="s">
        <v>36</v>
      </c>
      <c r="AX1010" s="13" t="s">
        <v>83</v>
      </c>
      <c r="AY1010" s="253" t="s">
        <v>177</v>
      </c>
    </row>
    <row r="1011" s="13" customFormat="1">
      <c r="A1011" s="13"/>
      <c r="B1011" s="243"/>
      <c r="C1011" s="244"/>
      <c r="D1011" s="245" t="s">
        <v>186</v>
      </c>
      <c r="E1011" s="246" t="s">
        <v>1</v>
      </c>
      <c r="F1011" s="247" t="s">
        <v>273</v>
      </c>
      <c r="G1011" s="244"/>
      <c r="H1011" s="246" t="s">
        <v>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3" t="s">
        <v>186</v>
      </c>
      <c r="AU1011" s="253" t="s">
        <v>92</v>
      </c>
      <c r="AV1011" s="13" t="s">
        <v>90</v>
      </c>
      <c r="AW1011" s="13" t="s">
        <v>36</v>
      </c>
      <c r="AX1011" s="13" t="s">
        <v>83</v>
      </c>
      <c r="AY1011" s="253" t="s">
        <v>177</v>
      </c>
    </row>
    <row r="1012" s="14" customFormat="1">
      <c r="A1012" s="14"/>
      <c r="B1012" s="254"/>
      <c r="C1012" s="255"/>
      <c r="D1012" s="245" t="s">
        <v>186</v>
      </c>
      <c r="E1012" s="256" t="s">
        <v>1</v>
      </c>
      <c r="F1012" s="257" t="s">
        <v>1516</v>
      </c>
      <c r="G1012" s="255"/>
      <c r="H1012" s="258">
        <v>0.57599999999999996</v>
      </c>
      <c r="I1012" s="259"/>
      <c r="J1012" s="255"/>
      <c r="K1012" s="255"/>
      <c r="L1012" s="260"/>
      <c r="M1012" s="261"/>
      <c r="N1012" s="262"/>
      <c r="O1012" s="262"/>
      <c r="P1012" s="262"/>
      <c r="Q1012" s="262"/>
      <c r="R1012" s="262"/>
      <c r="S1012" s="262"/>
      <c r="T1012" s="26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4" t="s">
        <v>186</v>
      </c>
      <c r="AU1012" s="264" t="s">
        <v>92</v>
      </c>
      <c r="AV1012" s="14" t="s">
        <v>92</v>
      </c>
      <c r="AW1012" s="14" t="s">
        <v>36</v>
      </c>
      <c r="AX1012" s="14" t="s">
        <v>83</v>
      </c>
      <c r="AY1012" s="264" t="s">
        <v>177</v>
      </c>
    </row>
    <row r="1013" s="13" customFormat="1">
      <c r="A1013" s="13"/>
      <c r="B1013" s="243"/>
      <c r="C1013" s="244"/>
      <c r="D1013" s="245" t="s">
        <v>186</v>
      </c>
      <c r="E1013" s="246" t="s">
        <v>1</v>
      </c>
      <c r="F1013" s="247" t="s">
        <v>1487</v>
      </c>
      <c r="G1013" s="244"/>
      <c r="H1013" s="246" t="s">
        <v>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3" t="s">
        <v>186</v>
      </c>
      <c r="AU1013" s="253" t="s">
        <v>92</v>
      </c>
      <c r="AV1013" s="13" t="s">
        <v>90</v>
      </c>
      <c r="AW1013" s="13" t="s">
        <v>36</v>
      </c>
      <c r="AX1013" s="13" t="s">
        <v>83</v>
      </c>
      <c r="AY1013" s="253" t="s">
        <v>177</v>
      </c>
    </row>
    <row r="1014" s="13" customFormat="1">
      <c r="A1014" s="13"/>
      <c r="B1014" s="243"/>
      <c r="C1014" s="244"/>
      <c r="D1014" s="245" t="s">
        <v>186</v>
      </c>
      <c r="E1014" s="246" t="s">
        <v>1</v>
      </c>
      <c r="F1014" s="247" t="s">
        <v>1488</v>
      </c>
      <c r="G1014" s="244"/>
      <c r="H1014" s="246" t="s">
        <v>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3" t="s">
        <v>186</v>
      </c>
      <c r="AU1014" s="253" t="s">
        <v>92</v>
      </c>
      <c r="AV1014" s="13" t="s">
        <v>90</v>
      </c>
      <c r="AW1014" s="13" t="s">
        <v>36</v>
      </c>
      <c r="AX1014" s="13" t="s">
        <v>83</v>
      </c>
      <c r="AY1014" s="253" t="s">
        <v>177</v>
      </c>
    </row>
    <row r="1015" s="14" customFormat="1">
      <c r="A1015" s="14"/>
      <c r="B1015" s="254"/>
      <c r="C1015" s="255"/>
      <c r="D1015" s="245" t="s">
        <v>186</v>
      </c>
      <c r="E1015" s="256" t="s">
        <v>1</v>
      </c>
      <c r="F1015" s="257" t="s">
        <v>1517</v>
      </c>
      <c r="G1015" s="255"/>
      <c r="H1015" s="258">
        <v>4.7370000000000001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4" t="s">
        <v>186</v>
      </c>
      <c r="AU1015" s="264" t="s">
        <v>92</v>
      </c>
      <c r="AV1015" s="14" t="s">
        <v>92</v>
      </c>
      <c r="AW1015" s="14" t="s">
        <v>36</v>
      </c>
      <c r="AX1015" s="14" t="s">
        <v>83</v>
      </c>
      <c r="AY1015" s="264" t="s">
        <v>177</v>
      </c>
    </row>
    <row r="1016" s="15" customFormat="1">
      <c r="A1016" s="15"/>
      <c r="B1016" s="265"/>
      <c r="C1016" s="266"/>
      <c r="D1016" s="245" t="s">
        <v>186</v>
      </c>
      <c r="E1016" s="267" t="s">
        <v>1</v>
      </c>
      <c r="F1016" s="268" t="s">
        <v>190</v>
      </c>
      <c r="G1016" s="266"/>
      <c r="H1016" s="269">
        <v>32.932000000000002</v>
      </c>
      <c r="I1016" s="270"/>
      <c r="J1016" s="266"/>
      <c r="K1016" s="266"/>
      <c r="L1016" s="271"/>
      <c r="M1016" s="272"/>
      <c r="N1016" s="273"/>
      <c r="O1016" s="273"/>
      <c r="P1016" s="273"/>
      <c r="Q1016" s="273"/>
      <c r="R1016" s="273"/>
      <c r="S1016" s="273"/>
      <c r="T1016" s="274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75" t="s">
        <v>186</v>
      </c>
      <c r="AU1016" s="275" t="s">
        <v>92</v>
      </c>
      <c r="AV1016" s="15" t="s">
        <v>184</v>
      </c>
      <c r="AW1016" s="15" t="s">
        <v>36</v>
      </c>
      <c r="AX1016" s="15" t="s">
        <v>90</v>
      </c>
      <c r="AY1016" s="275" t="s">
        <v>177</v>
      </c>
    </row>
    <row r="1017" s="2" customFormat="1" ht="44.25" customHeight="1">
      <c r="A1017" s="39"/>
      <c r="B1017" s="40"/>
      <c r="C1017" s="230" t="s">
        <v>1527</v>
      </c>
      <c r="D1017" s="230" t="s">
        <v>179</v>
      </c>
      <c r="E1017" s="231" t="s">
        <v>1448</v>
      </c>
      <c r="F1017" s="232" t="s">
        <v>1449</v>
      </c>
      <c r="G1017" s="233" t="s">
        <v>182</v>
      </c>
      <c r="H1017" s="234">
        <v>4.7039999999999997</v>
      </c>
      <c r="I1017" s="235"/>
      <c r="J1017" s="236">
        <f>ROUND(I1017*H1017,2)</f>
        <v>0</v>
      </c>
      <c r="K1017" s="232" t="s">
        <v>183</v>
      </c>
      <c r="L1017" s="45"/>
      <c r="M1017" s="237" t="s">
        <v>1</v>
      </c>
      <c r="N1017" s="238" t="s">
        <v>48</v>
      </c>
      <c r="O1017" s="92"/>
      <c r="P1017" s="239">
        <f>O1017*H1017</f>
        <v>0</v>
      </c>
      <c r="Q1017" s="239">
        <v>0</v>
      </c>
      <c r="R1017" s="239">
        <f>Q1017*H1017</f>
        <v>0</v>
      </c>
      <c r="S1017" s="239">
        <v>0</v>
      </c>
      <c r="T1017" s="240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41" t="s">
        <v>184</v>
      </c>
      <c r="AT1017" s="241" t="s">
        <v>179</v>
      </c>
      <c r="AU1017" s="241" t="s">
        <v>92</v>
      </c>
      <c r="AY1017" s="18" t="s">
        <v>177</v>
      </c>
      <c r="BE1017" s="242">
        <f>IF(N1017="základní",J1017,0)</f>
        <v>0</v>
      </c>
      <c r="BF1017" s="242">
        <f>IF(N1017="snížená",J1017,0)</f>
        <v>0</v>
      </c>
      <c r="BG1017" s="242">
        <f>IF(N1017="zákl. přenesená",J1017,0)</f>
        <v>0</v>
      </c>
      <c r="BH1017" s="242">
        <f>IF(N1017="sníž. přenesená",J1017,0)</f>
        <v>0</v>
      </c>
      <c r="BI1017" s="242">
        <f>IF(N1017="nulová",J1017,0)</f>
        <v>0</v>
      </c>
      <c r="BJ1017" s="18" t="s">
        <v>90</v>
      </c>
      <c r="BK1017" s="242">
        <f>ROUND(I1017*H1017,2)</f>
        <v>0</v>
      </c>
      <c r="BL1017" s="18" t="s">
        <v>184</v>
      </c>
      <c r="BM1017" s="241" t="s">
        <v>1528</v>
      </c>
    </row>
    <row r="1018" s="13" customFormat="1">
      <c r="A1018" s="13"/>
      <c r="B1018" s="243"/>
      <c r="C1018" s="244"/>
      <c r="D1018" s="245" t="s">
        <v>186</v>
      </c>
      <c r="E1018" s="246" t="s">
        <v>1</v>
      </c>
      <c r="F1018" s="247" t="s">
        <v>1439</v>
      </c>
      <c r="G1018" s="244"/>
      <c r="H1018" s="246" t="s">
        <v>1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3" t="s">
        <v>186</v>
      </c>
      <c r="AU1018" s="253" t="s">
        <v>92</v>
      </c>
      <c r="AV1018" s="13" t="s">
        <v>90</v>
      </c>
      <c r="AW1018" s="13" t="s">
        <v>36</v>
      </c>
      <c r="AX1018" s="13" t="s">
        <v>83</v>
      </c>
      <c r="AY1018" s="253" t="s">
        <v>177</v>
      </c>
    </row>
    <row r="1019" s="13" customFormat="1">
      <c r="A1019" s="13"/>
      <c r="B1019" s="243"/>
      <c r="C1019" s="244"/>
      <c r="D1019" s="245" t="s">
        <v>186</v>
      </c>
      <c r="E1019" s="246" t="s">
        <v>1</v>
      </c>
      <c r="F1019" s="247" t="s">
        <v>1504</v>
      </c>
      <c r="G1019" s="244"/>
      <c r="H1019" s="246" t="s">
        <v>1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3" t="s">
        <v>186</v>
      </c>
      <c r="AU1019" s="253" t="s">
        <v>92</v>
      </c>
      <c r="AV1019" s="13" t="s">
        <v>90</v>
      </c>
      <c r="AW1019" s="13" t="s">
        <v>36</v>
      </c>
      <c r="AX1019" s="13" t="s">
        <v>83</v>
      </c>
      <c r="AY1019" s="253" t="s">
        <v>177</v>
      </c>
    </row>
    <row r="1020" s="13" customFormat="1">
      <c r="A1020" s="13"/>
      <c r="B1020" s="243"/>
      <c r="C1020" s="244"/>
      <c r="D1020" s="245" t="s">
        <v>186</v>
      </c>
      <c r="E1020" s="246" t="s">
        <v>1</v>
      </c>
      <c r="F1020" s="247" t="s">
        <v>1505</v>
      </c>
      <c r="G1020" s="244"/>
      <c r="H1020" s="246" t="s">
        <v>1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186</v>
      </c>
      <c r="AU1020" s="253" t="s">
        <v>92</v>
      </c>
      <c r="AV1020" s="13" t="s">
        <v>90</v>
      </c>
      <c r="AW1020" s="13" t="s">
        <v>36</v>
      </c>
      <c r="AX1020" s="13" t="s">
        <v>83</v>
      </c>
      <c r="AY1020" s="253" t="s">
        <v>177</v>
      </c>
    </row>
    <row r="1021" s="14" customFormat="1">
      <c r="A1021" s="14"/>
      <c r="B1021" s="254"/>
      <c r="C1021" s="255"/>
      <c r="D1021" s="245" t="s">
        <v>186</v>
      </c>
      <c r="E1021" s="256" t="s">
        <v>1</v>
      </c>
      <c r="F1021" s="257" t="s">
        <v>1506</v>
      </c>
      <c r="G1021" s="255"/>
      <c r="H1021" s="258">
        <v>0.184</v>
      </c>
      <c r="I1021" s="259"/>
      <c r="J1021" s="255"/>
      <c r="K1021" s="255"/>
      <c r="L1021" s="260"/>
      <c r="M1021" s="261"/>
      <c r="N1021" s="262"/>
      <c r="O1021" s="262"/>
      <c r="P1021" s="262"/>
      <c r="Q1021" s="262"/>
      <c r="R1021" s="262"/>
      <c r="S1021" s="262"/>
      <c r="T1021" s="26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4" t="s">
        <v>186</v>
      </c>
      <c r="AU1021" s="264" t="s">
        <v>92</v>
      </c>
      <c r="AV1021" s="14" t="s">
        <v>92</v>
      </c>
      <c r="AW1021" s="14" t="s">
        <v>36</v>
      </c>
      <c r="AX1021" s="14" t="s">
        <v>83</v>
      </c>
      <c r="AY1021" s="264" t="s">
        <v>177</v>
      </c>
    </row>
    <row r="1022" s="13" customFormat="1">
      <c r="A1022" s="13"/>
      <c r="B1022" s="243"/>
      <c r="C1022" s="244"/>
      <c r="D1022" s="245" t="s">
        <v>186</v>
      </c>
      <c r="E1022" s="246" t="s">
        <v>1</v>
      </c>
      <c r="F1022" s="247" t="s">
        <v>1132</v>
      </c>
      <c r="G1022" s="244"/>
      <c r="H1022" s="246" t="s">
        <v>1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3" t="s">
        <v>186</v>
      </c>
      <c r="AU1022" s="253" t="s">
        <v>92</v>
      </c>
      <c r="AV1022" s="13" t="s">
        <v>90</v>
      </c>
      <c r="AW1022" s="13" t="s">
        <v>36</v>
      </c>
      <c r="AX1022" s="13" t="s">
        <v>83</v>
      </c>
      <c r="AY1022" s="253" t="s">
        <v>177</v>
      </c>
    </row>
    <row r="1023" s="13" customFormat="1">
      <c r="A1023" s="13"/>
      <c r="B1023" s="243"/>
      <c r="C1023" s="244"/>
      <c r="D1023" s="245" t="s">
        <v>186</v>
      </c>
      <c r="E1023" s="246" t="s">
        <v>1</v>
      </c>
      <c r="F1023" s="247" t="s">
        <v>234</v>
      </c>
      <c r="G1023" s="244"/>
      <c r="H1023" s="246" t="s">
        <v>1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186</v>
      </c>
      <c r="AU1023" s="253" t="s">
        <v>92</v>
      </c>
      <c r="AV1023" s="13" t="s">
        <v>90</v>
      </c>
      <c r="AW1023" s="13" t="s">
        <v>36</v>
      </c>
      <c r="AX1023" s="13" t="s">
        <v>83</v>
      </c>
      <c r="AY1023" s="253" t="s">
        <v>177</v>
      </c>
    </row>
    <row r="1024" s="14" customFormat="1">
      <c r="A1024" s="14"/>
      <c r="B1024" s="254"/>
      <c r="C1024" s="255"/>
      <c r="D1024" s="245" t="s">
        <v>186</v>
      </c>
      <c r="E1024" s="256" t="s">
        <v>1</v>
      </c>
      <c r="F1024" s="257" t="s">
        <v>1513</v>
      </c>
      <c r="G1024" s="255"/>
      <c r="H1024" s="258">
        <v>2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186</v>
      </c>
      <c r="AU1024" s="264" t="s">
        <v>92</v>
      </c>
      <c r="AV1024" s="14" t="s">
        <v>92</v>
      </c>
      <c r="AW1024" s="14" t="s">
        <v>36</v>
      </c>
      <c r="AX1024" s="14" t="s">
        <v>83</v>
      </c>
      <c r="AY1024" s="264" t="s">
        <v>177</v>
      </c>
    </row>
    <row r="1025" s="13" customFormat="1">
      <c r="A1025" s="13"/>
      <c r="B1025" s="243"/>
      <c r="C1025" s="244"/>
      <c r="D1025" s="245" t="s">
        <v>186</v>
      </c>
      <c r="E1025" s="246" t="s">
        <v>1</v>
      </c>
      <c r="F1025" s="247" t="s">
        <v>1518</v>
      </c>
      <c r="G1025" s="244"/>
      <c r="H1025" s="246" t="s">
        <v>1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3" t="s">
        <v>186</v>
      </c>
      <c r="AU1025" s="253" t="s">
        <v>92</v>
      </c>
      <c r="AV1025" s="13" t="s">
        <v>90</v>
      </c>
      <c r="AW1025" s="13" t="s">
        <v>36</v>
      </c>
      <c r="AX1025" s="13" t="s">
        <v>83</v>
      </c>
      <c r="AY1025" s="253" t="s">
        <v>177</v>
      </c>
    </row>
    <row r="1026" s="14" customFormat="1">
      <c r="A1026" s="14"/>
      <c r="B1026" s="254"/>
      <c r="C1026" s="255"/>
      <c r="D1026" s="245" t="s">
        <v>186</v>
      </c>
      <c r="E1026" s="256" t="s">
        <v>1</v>
      </c>
      <c r="F1026" s="257" t="s">
        <v>1519</v>
      </c>
      <c r="G1026" s="255"/>
      <c r="H1026" s="258">
        <v>2.52</v>
      </c>
      <c r="I1026" s="259"/>
      <c r="J1026" s="255"/>
      <c r="K1026" s="255"/>
      <c r="L1026" s="260"/>
      <c r="M1026" s="261"/>
      <c r="N1026" s="262"/>
      <c r="O1026" s="262"/>
      <c r="P1026" s="262"/>
      <c r="Q1026" s="262"/>
      <c r="R1026" s="262"/>
      <c r="S1026" s="262"/>
      <c r="T1026" s="26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4" t="s">
        <v>186</v>
      </c>
      <c r="AU1026" s="264" t="s">
        <v>92</v>
      </c>
      <c r="AV1026" s="14" t="s">
        <v>92</v>
      </c>
      <c r="AW1026" s="14" t="s">
        <v>36</v>
      </c>
      <c r="AX1026" s="14" t="s">
        <v>83</v>
      </c>
      <c r="AY1026" s="264" t="s">
        <v>177</v>
      </c>
    </row>
    <row r="1027" s="15" customFormat="1">
      <c r="A1027" s="15"/>
      <c r="B1027" s="265"/>
      <c r="C1027" s="266"/>
      <c r="D1027" s="245" t="s">
        <v>186</v>
      </c>
      <c r="E1027" s="267" t="s">
        <v>1</v>
      </c>
      <c r="F1027" s="268" t="s">
        <v>190</v>
      </c>
      <c r="G1027" s="266"/>
      <c r="H1027" s="269">
        <v>4.7039999999999997</v>
      </c>
      <c r="I1027" s="270"/>
      <c r="J1027" s="266"/>
      <c r="K1027" s="266"/>
      <c r="L1027" s="271"/>
      <c r="M1027" s="272"/>
      <c r="N1027" s="273"/>
      <c r="O1027" s="273"/>
      <c r="P1027" s="273"/>
      <c r="Q1027" s="273"/>
      <c r="R1027" s="273"/>
      <c r="S1027" s="273"/>
      <c r="T1027" s="27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5" t="s">
        <v>186</v>
      </c>
      <c r="AU1027" s="275" t="s">
        <v>92</v>
      </c>
      <c r="AV1027" s="15" t="s">
        <v>184</v>
      </c>
      <c r="AW1027" s="15" t="s">
        <v>36</v>
      </c>
      <c r="AX1027" s="15" t="s">
        <v>90</v>
      </c>
      <c r="AY1027" s="275" t="s">
        <v>177</v>
      </c>
    </row>
    <row r="1028" s="2" customFormat="1" ht="21.75" customHeight="1">
      <c r="A1028" s="39"/>
      <c r="B1028" s="40"/>
      <c r="C1028" s="230" t="s">
        <v>1529</v>
      </c>
      <c r="D1028" s="230" t="s">
        <v>179</v>
      </c>
      <c r="E1028" s="231" t="s">
        <v>1452</v>
      </c>
      <c r="F1028" s="232" t="s">
        <v>1453</v>
      </c>
      <c r="G1028" s="233" t="s">
        <v>509</v>
      </c>
      <c r="H1028" s="234">
        <v>0.377</v>
      </c>
      <c r="I1028" s="235"/>
      <c r="J1028" s="236">
        <f>ROUND(I1028*H1028,2)</f>
        <v>0</v>
      </c>
      <c r="K1028" s="232" t="s">
        <v>183</v>
      </c>
      <c r="L1028" s="45"/>
      <c r="M1028" s="237" t="s">
        <v>1</v>
      </c>
      <c r="N1028" s="238" t="s">
        <v>48</v>
      </c>
      <c r="O1028" s="92"/>
      <c r="P1028" s="239">
        <f>O1028*H1028</f>
        <v>0</v>
      </c>
      <c r="Q1028" s="239">
        <v>1.06277</v>
      </c>
      <c r="R1028" s="239">
        <f>Q1028*H1028</f>
        <v>0.40066428999999998</v>
      </c>
      <c r="S1028" s="239">
        <v>0</v>
      </c>
      <c r="T1028" s="240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1" t="s">
        <v>184</v>
      </c>
      <c r="AT1028" s="241" t="s">
        <v>179</v>
      </c>
      <c r="AU1028" s="241" t="s">
        <v>92</v>
      </c>
      <c r="AY1028" s="18" t="s">
        <v>177</v>
      </c>
      <c r="BE1028" s="242">
        <f>IF(N1028="základní",J1028,0)</f>
        <v>0</v>
      </c>
      <c r="BF1028" s="242">
        <f>IF(N1028="snížená",J1028,0)</f>
        <v>0</v>
      </c>
      <c r="BG1028" s="242">
        <f>IF(N1028="zákl. přenesená",J1028,0)</f>
        <v>0</v>
      </c>
      <c r="BH1028" s="242">
        <f>IF(N1028="sníž. přenesená",J1028,0)</f>
        <v>0</v>
      </c>
      <c r="BI1028" s="242">
        <f>IF(N1028="nulová",J1028,0)</f>
        <v>0</v>
      </c>
      <c r="BJ1028" s="18" t="s">
        <v>90</v>
      </c>
      <c r="BK1028" s="242">
        <f>ROUND(I1028*H1028,2)</f>
        <v>0</v>
      </c>
      <c r="BL1028" s="18" t="s">
        <v>184</v>
      </c>
      <c r="BM1028" s="241" t="s">
        <v>1530</v>
      </c>
    </row>
    <row r="1029" s="13" customFormat="1">
      <c r="A1029" s="13"/>
      <c r="B1029" s="243"/>
      <c r="C1029" s="244"/>
      <c r="D1029" s="245" t="s">
        <v>186</v>
      </c>
      <c r="E1029" s="246" t="s">
        <v>1</v>
      </c>
      <c r="F1029" s="247" t="s">
        <v>1531</v>
      </c>
      <c r="G1029" s="244"/>
      <c r="H1029" s="246" t="s">
        <v>1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3" t="s">
        <v>186</v>
      </c>
      <c r="AU1029" s="253" t="s">
        <v>92</v>
      </c>
      <c r="AV1029" s="13" t="s">
        <v>90</v>
      </c>
      <c r="AW1029" s="13" t="s">
        <v>36</v>
      </c>
      <c r="AX1029" s="13" t="s">
        <v>83</v>
      </c>
      <c r="AY1029" s="253" t="s">
        <v>177</v>
      </c>
    </row>
    <row r="1030" s="13" customFormat="1">
      <c r="A1030" s="13"/>
      <c r="B1030" s="243"/>
      <c r="C1030" s="244"/>
      <c r="D1030" s="245" t="s">
        <v>186</v>
      </c>
      <c r="E1030" s="246" t="s">
        <v>1</v>
      </c>
      <c r="F1030" s="247" t="s">
        <v>1504</v>
      </c>
      <c r="G1030" s="244"/>
      <c r="H1030" s="246" t="s">
        <v>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3" t="s">
        <v>186</v>
      </c>
      <c r="AU1030" s="253" t="s">
        <v>92</v>
      </c>
      <c r="AV1030" s="13" t="s">
        <v>90</v>
      </c>
      <c r="AW1030" s="13" t="s">
        <v>36</v>
      </c>
      <c r="AX1030" s="13" t="s">
        <v>83</v>
      </c>
      <c r="AY1030" s="253" t="s">
        <v>177</v>
      </c>
    </row>
    <row r="1031" s="13" customFormat="1">
      <c r="A1031" s="13"/>
      <c r="B1031" s="243"/>
      <c r="C1031" s="244"/>
      <c r="D1031" s="245" t="s">
        <v>186</v>
      </c>
      <c r="E1031" s="246" t="s">
        <v>1</v>
      </c>
      <c r="F1031" s="247" t="s">
        <v>1505</v>
      </c>
      <c r="G1031" s="244"/>
      <c r="H1031" s="246" t="s">
        <v>1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3" t="s">
        <v>186</v>
      </c>
      <c r="AU1031" s="253" t="s">
        <v>92</v>
      </c>
      <c r="AV1031" s="13" t="s">
        <v>90</v>
      </c>
      <c r="AW1031" s="13" t="s">
        <v>36</v>
      </c>
      <c r="AX1031" s="13" t="s">
        <v>83</v>
      </c>
      <c r="AY1031" s="253" t="s">
        <v>177</v>
      </c>
    </row>
    <row r="1032" s="14" customFormat="1">
      <c r="A1032" s="14"/>
      <c r="B1032" s="254"/>
      <c r="C1032" s="255"/>
      <c r="D1032" s="245" t="s">
        <v>186</v>
      </c>
      <c r="E1032" s="256" t="s">
        <v>1</v>
      </c>
      <c r="F1032" s="257" t="s">
        <v>1532</v>
      </c>
      <c r="G1032" s="255"/>
      <c r="H1032" s="258">
        <v>0.0080000000000000002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4" t="s">
        <v>186</v>
      </c>
      <c r="AU1032" s="264" t="s">
        <v>92</v>
      </c>
      <c r="AV1032" s="14" t="s">
        <v>92</v>
      </c>
      <c r="AW1032" s="14" t="s">
        <v>36</v>
      </c>
      <c r="AX1032" s="14" t="s">
        <v>83</v>
      </c>
      <c r="AY1032" s="264" t="s">
        <v>177</v>
      </c>
    </row>
    <row r="1033" s="13" customFormat="1">
      <c r="A1033" s="13"/>
      <c r="B1033" s="243"/>
      <c r="C1033" s="244"/>
      <c r="D1033" s="245" t="s">
        <v>186</v>
      </c>
      <c r="E1033" s="246" t="s">
        <v>1</v>
      </c>
      <c r="F1033" s="247" t="s">
        <v>1132</v>
      </c>
      <c r="G1033" s="244"/>
      <c r="H1033" s="246" t="s">
        <v>1</v>
      </c>
      <c r="I1033" s="248"/>
      <c r="J1033" s="244"/>
      <c r="K1033" s="244"/>
      <c r="L1033" s="249"/>
      <c r="M1033" s="250"/>
      <c r="N1033" s="251"/>
      <c r="O1033" s="251"/>
      <c r="P1033" s="251"/>
      <c r="Q1033" s="251"/>
      <c r="R1033" s="251"/>
      <c r="S1033" s="251"/>
      <c r="T1033" s="25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3" t="s">
        <v>186</v>
      </c>
      <c r="AU1033" s="253" t="s">
        <v>92</v>
      </c>
      <c r="AV1033" s="13" t="s">
        <v>90</v>
      </c>
      <c r="AW1033" s="13" t="s">
        <v>36</v>
      </c>
      <c r="AX1033" s="13" t="s">
        <v>83</v>
      </c>
      <c r="AY1033" s="253" t="s">
        <v>177</v>
      </c>
    </row>
    <row r="1034" s="13" customFormat="1">
      <c r="A1034" s="13"/>
      <c r="B1034" s="243"/>
      <c r="C1034" s="244"/>
      <c r="D1034" s="245" t="s">
        <v>186</v>
      </c>
      <c r="E1034" s="246" t="s">
        <v>1</v>
      </c>
      <c r="F1034" s="247" t="s">
        <v>234</v>
      </c>
      <c r="G1034" s="244"/>
      <c r="H1034" s="246" t="s">
        <v>1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3" t="s">
        <v>186</v>
      </c>
      <c r="AU1034" s="253" t="s">
        <v>92</v>
      </c>
      <c r="AV1034" s="13" t="s">
        <v>90</v>
      </c>
      <c r="AW1034" s="13" t="s">
        <v>36</v>
      </c>
      <c r="AX1034" s="13" t="s">
        <v>83</v>
      </c>
      <c r="AY1034" s="253" t="s">
        <v>177</v>
      </c>
    </row>
    <row r="1035" s="14" customFormat="1">
      <c r="A1035" s="14"/>
      <c r="B1035" s="254"/>
      <c r="C1035" s="255"/>
      <c r="D1035" s="245" t="s">
        <v>186</v>
      </c>
      <c r="E1035" s="256" t="s">
        <v>1</v>
      </c>
      <c r="F1035" s="257" t="s">
        <v>1533</v>
      </c>
      <c r="G1035" s="255"/>
      <c r="H1035" s="258">
        <v>0.14499999999999999</v>
      </c>
      <c r="I1035" s="259"/>
      <c r="J1035" s="255"/>
      <c r="K1035" s="255"/>
      <c r="L1035" s="260"/>
      <c r="M1035" s="261"/>
      <c r="N1035" s="262"/>
      <c r="O1035" s="262"/>
      <c r="P1035" s="262"/>
      <c r="Q1035" s="262"/>
      <c r="R1035" s="262"/>
      <c r="S1035" s="262"/>
      <c r="T1035" s="26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4" t="s">
        <v>186</v>
      </c>
      <c r="AU1035" s="264" t="s">
        <v>92</v>
      </c>
      <c r="AV1035" s="14" t="s">
        <v>92</v>
      </c>
      <c r="AW1035" s="14" t="s">
        <v>36</v>
      </c>
      <c r="AX1035" s="14" t="s">
        <v>83</v>
      </c>
      <c r="AY1035" s="264" t="s">
        <v>177</v>
      </c>
    </row>
    <row r="1036" s="13" customFormat="1">
      <c r="A1036" s="13"/>
      <c r="B1036" s="243"/>
      <c r="C1036" s="244"/>
      <c r="D1036" s="245" t="s">
        <v>186</v>
      </c>
      <c r="E1036" s="246" t="s">
        <v>1</v>
      </c>
      <c r="F1036" s="247" t="s">
        <v>1518</v>
      </c>
      <c r="G1036" s="244"/>
      <c r="H1036" s="246" t="s">
        <v>1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3" t="s">
        <v>186</v>
      </c>
      <c r="AU1036" s="253" t="s">
        <v>92</v>
      </c>
      <c r="AV1036" s="13" t="s">
        <v>90</v>
      </c>
      <c r="AW1036" s="13" t="s">
        <v>36</v>
      </c>
      <c r="AX1036" s="13" t="s">
        <v>83</v>
      </c>
      <c r="AY1036" s="253" t="s">
        <v>177</v>
      </c>
    </row>
    <row r="1037" s="14" customFormat="1">
      <c r="A1037" s="14"/>
      <c r="B1037" s="254"/>
      <c r="C1037" s="255"/>
      <c r="D1037" s="245" t="s">
        <v>186</v>
      </c>
      <c r="E1037" s="256" t="s">
        <v>1</v>
      </c>
      <c r="F1037" s="257" t="s">
        <v>1534</v>
      </c>
      <c r="G1037" s="255"/>
      <c r="H1037" s="258">
        <v>0.22400000000000001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4" t="s">
        <v>186</v>
      </c>
      <c r="AU1037" s="264" t="s">
        <v>92</v>
      </c>
      <c r="AV1037" s="14" t="s">
        <v>92</v>
      </c>
      <c r="AW1037" s="14" t="s">
        <v>36</v>
      </c>
      <c r="AX1037" s="14" t="s">
        <v>83</v>
      </c>
      <c r="AY1037" s="264" t="s">
        <v>177</v>
      </c>
    </row>
    <row r="1038" s="15" customFormat="1">
      <c r="A1038" s="15"/>
      <c r="B1038" s="265"/>
      <c r="C1038" s="266"/>
      <c r="D1038" s="245" t="s">
        <v>186</v>
      </c>
      <c r="E1038" s="267" t="s">
        <v>1</v>
      </c>
      <c r="F1038" s="268" t="s">
        <v>190</v>
      </c>
      <c r="G1038" s="266"/>
      <c r="H1038" s="269">
        <v>0.377</v>
      </c>
      <c r="I1038" s="270"/>
      <c r="J1038" s="266"/>
      <c r="K1038" s="266"/>
      <c r="L1038" s="271"/>
      <c r="M1038" s="272"/>
      <c r="N1038" s="273"/>
      <c r="O1038" s="273"/>
      <c r="P1038" s="273"/>
      <c r="Q1038" s="273"/>
      <c r="R1038" s="273"/>
      <c r="S1038" s="273"/>
      <c r="T1038" s="274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5" t="s">
        <v>186</v>
      </c>
      <c r="AU1038" s="275" t="s">
        <v>92</v>
      </c>
      <c r="AV1038" s="15" t="s">
        <v>184</v>
      </c>
      <c r="AW1038" s="15" t="s">
        <v>36</v>
      </c>
      <c r="AX1038" s="15" t="s">
        <v>90</v>
      </c>
      <c r="AY1038" s="275" t="s">
        <v>177</v>
      </c>
    </row>
    <row r="1039" s="2" customFormat="1" ht="37.8" customHeight="1">
      <c r="A1039" s="39"/>
      <c r="B1039" s="40"/>
      <c r="C1039" s="230" t="s">
        <v>1535</v>
      </c>
      <c r="D1039" s="230" t="s">
        <v>179</v>
      </c>
      <c r="E1039" s="231" t="s">
        <v>1536</v>
      </c>
      <c r="F1039" s="232" t="s">
        <v>1537</v>
      </c>
      <c r="G1039" s="233" t="s">
        <v>398</v>
      </c>
      <c r="H1039" s="234">
        <v>603.94000000000005</v>
      </c>
      <c r="I1039" s="235"/>
      <c r="J1039" s="236">
        <f>ROUND(I1039*H1039,2)</f>
        <v>0</v>
      </c>
      <c r="K1039" s="232" t="s">
        <v>183</v>
      </c>
      <c r="L1039" s="45"/>
      <c r="M1039" s="237" t="s">
        <v>1</v>
      </c>
      <c r="N1039" s="238" t="s">
        <v>48</v>
      </c>
      <c r="O1039" s="92"/>
      <c r="P1039" s="239">
        <f>O1039*H1039</f>
        <v>0</v>
      </c>
      <c r="Q1039" s="239">
        <v>2.0000000000000002E-05</v>
      </c>
      <c r="R1039" s="239">
        <f>Q1039*H1039</f>
        <v>0.012078800000000002</v>
      </c>
      <c r="S1039" s="239">
        <v>0</v>
      </c>
      <c r="T1039" s="240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41" t="s">
        <v>184</v>
      </c>
      <c r="AT1039" s="241" t="s">
        <v>179</v>
      </c>
      <c r="AU1039" s="241" t="s">
        <v>92</v>
      </c>
      <c r="AY1039" s="18" t="s">
        <v>177</v>
      </c>
      <c r="BE1039" s="242">
        <f>IF(N1039="základní",J1039,0)</f>
        <v>0</v>
      </c>
      <c r="BF1039" s="242">
        <f>IF(N1039="snížená",J1039,0)</f>
        <v>0</v>
      </c>
      <c r="BG1039" s="242">
        <f>IF(N1039="zákl. přenesená",J1039,0)</f>
        <v>0</v>
      </c>
      <c r="BH1039" s="242">
        <f>IF(N1039="sníž. přenesená",J1039,0)</f>
        <v>0</v>
      </c>
      <c r="BI1039" s="242">
        <f>IF(N1039="nulová",J1039,0)</f>
        <v>0</v>
      </c>
      <c r="BJ1039" s="18" t="s">
        <v>90</v>
      </c>
      <c r="BK1039" s="242">
        <f>ROUND(I1039*H1039,2)</f>
        <v>0</v>
      </c>
      <c r="BL1039" s="18" t="s">
        <v>184</v>
      </c>
      <c r="BM1039" s="241" t="s">
        <v>1538</v>
      </c>
    </row>
    <row r="1040" s="13" customFormat="1">
      <c r="A1040" s="13"/>
      <c r="B1040" s="243"/>
      <c r="C1040" s="244"/>
      <c r="D1040" s="245" t="s">
        <v>186</v>
      </c>
      <c r="E1040" s="246" t="s">
        <v>1</v>
      </c>
      <c r="F1040" s="247" t="s">
        <v>1539</v>
      </c>
      <c r="G1040" s="244"/>
      <c r="H1040" s="246" t="s">
        <v>1</v>
      </c>
      <c r="I1040" s="248"/>
      <c r="J1040" s="244"/>
      <c r="K1040" s="244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3" t="s">
        <v>186</v>
      </c>
      <c r="AU1040" s="253" t="s">
        <v>92</v>
      </c>
      <c r="AV1040" s="13" t="s">
        <v>90</v>
      </c>
      <c r="AW1040" s="13" t="s">
        <v>36</v>
      </c>
      <c r="AX1040" s="13" t="s">
        <v>83</v>
      </c>
      <c r="AY1040" s="253" t="s">
        <v>177</v>
      </c>
    </row>
    <row r="1041" s="13" customFormat="1">
      <c r="A1041" s="13"/>
      <c r="B1041" s="243"/>
      <c r="C1041" s="244"/>
      <c r="D1041" s="245" t="s">
        <v>186</v>
      </c>
      <c r="E1041" s="246" t="s">
        <v>1</v>
      </c>
      <c r="F1041" s="247" t="s">
        <v>780</v>
      </c>
      <c r="G1041" s="244"/>
      <c r="H1041" s="246" t="s">
        <v>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3" t="s">
        <v>186</v>
      </c>
      <c r="AU1041" s="253" t="s">
        <v>92</v>
      </c>
      <c r="AV1041" s="13" t="s">
        <v>90</v>
      </c>
      <c r="AW1041" s="13" t="s">
        <v>36</v>
      </c>
      <c r="AX1041" s="13" t="s">
        <v>83</v>
      </c>
      <c r="AY1041" s="253" t="s">
        <v>177</v>
      </c>
    </row>
    <row r="1042" s="13" customFormat="1">
      <c r="A1042" s="13"/>
      <c r="B1042" s="243"/>
      <c r="C1042" s="244"/>
      <c r="D1042" s="245" t="s">
        <v>186</v>
      </c>
      <c r="E1042" s="246" t="s">
        <v>1</v>
      </c>
      <c r="F1042" s="247" t="s">
        <v>781</v>
      </c>
      <c r="G1042" s="244"/>
      <c r="H1042" s="246" t="s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186</v>
      </c>
      <c r="AU1042" s="253" t="s">
        <v>92</v>
      </c>
      <c r="AV1042" s="13" t="s">
        <v>90</v>
      </c>
      <c r="AW1042" s="13" t="s">
        <v>36</v>
      </c>
      <c r="AX1042" s="13" t="s">
        <v>83</v>
      </c>
      <c r="AY1042" s="253" t="s">
        <v>177</v>
      </c>
    </row>
    <row r="1043" s="14" customFormat="1">
      <c r="A1043" s="14"/>
      <c r="B1043" s="254"/>
      <c r="C1043" s="255"/>
      <c r="D1043" s="245" t="s">
        <v>186</v>
      </c>
      <c r="E1043" s="256" t="s">
        <v>1</v>
      </c>
      <c r="F1043" s="257" t="s">
        <v>1540</v>
      </c>
      <c r="G1043" s="255"/>
      <c r="H1043" s="258">
        <v>77.189999999999998</v>
      </c>
      <c r="I1043" s="259"/>
      <c r="J1043" s="255"/>
      <c r="K1043" s="255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4" t="s">
        <v>186</v>
      </c>
      <c r="AU1043" s="264" t="s">
        <v>92</v>
      </c>
      <c r="AV1043" s="14" t="s">
        <v>92</v>
      </c>
      <c r="AW1043" s="14" t="s">
        <v>36</v>
      </c>
      <c r="AX1043" s="14" t="s">
        <v>83</v>
      </c>
      <c r="AY1043" s="264" t="s">
        <v>177</v>
      </c>
    </row>
    <row r="1044" s="13" customFormat="1">
      <c r="A1044" s="13"/>
      <c r="B1044" s="243"/>
      <c r="C1044" s="244"/>
      <c r="D1044" s="245" t="s">
        <v>186</v>
      </c>
      <c r="E1044" s="246" t="s">
        <v>1</v>
      </c>
      <c r="F1044" s="247" t="s">
        <v>783</v>
      </c>
      <c r="G1044" s="244"/>
      <c r="H1044" s="246" t="s">
        <v>1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3" t="s">
        <v>186</v>
      </c>
      <c r="AU1044" s="253" t="s">
        <v>92</v>
      </c>
      <c r="AV1044" s="13" t="s">
        <v>90</v>
      </c>
      <c r="AW1044" s="13" t="s">
        <v>36</v>
      </c>
      <c r="AX1044" s="13" t="s">
        <v>83</v>
      </c>
      <c r="AY1044" s="253" t="s">
        <v>177</v>
      </c>
    </row>
    <row r="1045" s="13" customFormat="1">
      <c r="A1045" s="13"/>
      <c r="B1045" s="243"/>
      <c r="C1045" s="244"/>
      <c r="D1045" s="245" t="s">
        <v>186</v>
      </c>
      <c r="E1045" s="246" t="s">
        <v>1</v>
      </c>
      <c r="F1045" s="247" t="s">
        <v>784</v>
      </c>
      <c r="G1045" s="244"/>
      <c r="H1045" s="246" t="s">
        <v>1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3" t="s">
        <v>186</v>
      </c>
      <c r="AU1045" s="253" t="s">
        <v>92</v>
      </c>
      <c r="AV1045" s="13" t="s">
        <v>90</v>
      </c>
      <c r="AW1045" s="13" t="s">
        <v>36</v>
      </c>
      <c r="AX1045" s="13" t="s">
        <v>83</v>
      </c>
      <c r="AY1045" s="253" t="s">
        <v>177</v>
      </c>
    </row>
    <row r="1046" s="14" customFormat="1">
      <c r="A1046" s="14"/>
      <c r="B1046" s="254"/>
      <c r="C1046" s="255"/>
      <c r="D1046" s="245" t="s">
        <v>186</v>
      </c>
      <c r="E1046" s="256" t="s">
        <v>1</v>
      </c>
      <c r="F1046" s="257" t="s">
        <v>1541</v>
      </c>
      <c r="G1046" s="255"/>
      <c r="H1046" s="258">
        <v>45.039999999999999</v>
      </c>
      <c r="I1046" s="259"/>
      <c r="J1046" s="255"/>
      <c r="K1046" s="255"/>
      <c r="L1046" s="260"/>
      <c r="M1046" s="261"/>
      <c r="N1046" s="262"/>
      <c r="O1046" s="262"/>
      <c r="P1046" s="262"/>
      <c r="Q1046" s="262"/>
      <c r="R1046" s="262"/>
      <c r="S1046" s="262"/>
      <c r="T1046" s="26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4" t="s">
        <v>186</v>
      </c>
      <c r="AU1046" s="264" t="s">
        <v>92</v>
      </c>
      <c r="AV1046" s="14" t="s">
        <v>92</v>
      </c>
      <c r="AW1046" s="14" t="s">
        <v>36</v>
      </c>
      <c r="AX1046" s="14" t="s">
        <v>83</v>
      </c>
      <c r="AY1046" s="264" t="s">
        <v>177</v>
      </c>
    </row>
    <row r="1047" s="13" customFormat="1">
      <c r="A1047" s="13"/>
      <c r="B1047" s="243"/>
      <c r="C1047" s="244"/>
      <c r="D1047" s="245" t="s">
        <v>186</v>
      </c>
      <c r="E1047" s="246" t="s">
        <v>1</v>
      </c>
      <c r="F1047" s="247" t="s">
        <v>786</v>
      </c>
      <c r="G1047" s="244"/>
      <c r="H1047" s="246" t="s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3" t="s">
        <v>186</v>
      </c>
      <c r="AU1047" s="253" t="s">
        <v>92</v>
      </c>
      <c r="AV1047" s="13" t="s">
        <v>90</v>
      </c>
      <c r="AW1047" s="13" t="s">
        <v>36</v>
      </c>
      <c r="AX1047" s="13" t="s">
        <v>83</v>
      </c>
      <c r="AY1047" s="253" t="s">
        <v>177</v>
      </c>
    </row>
    <row r="1048" s="13" customFormat="1">
      <c r="A1048" s="13"/>
      <c r="B1048" s="243"/>
      <c r="C1048" s="244"/>
      <c r="D1048" s="245" t="s">
        <v>186</v>
      </c>
      <c r="E1048" s="246" t="s">
        <v>1</v>
      </c>
      <c r="F1048" s="247" t="s">
        <v>787</v>
      </c>
      <c r="G1048" s="244"/>
      <c r="H1048" s="246" t="s">
        <v>1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3" t="s">
        <v>186</v>
      </c>
      <c r="AU1048" s="253" t="s">
        <v>92</v>
      </c>
      <c r="AV1048" s="13" t="s">
        <v>90</v>
      </c>
      <c r="AW1048" s="13" t="s">
        <v>36</v>
      </c>
      <c r="AX1048" s="13" t="s">
        <v>83</v>
      </c>
      <c r="AY1048" s="253" t="s">
        <v>177</v>
      </c>
    </row>
    <row r="1049" s="14" customFormat="1">
      <c r="A1049" s="14"/>
      <c r="B1049" s="254"/>
      <c r="C1049" s="255"/>
      <c r="D1049" s="245" t="s">
        <v>186</v>
      </c>
      <c r="E1049" s="256" t="s">
        <v>1</v>
      </c>
      <c r="F1049" s="257" t="s">
        <v>1542</v>
      </c>
      <c r="G1049" s="255"/>
      <c r="H1049" s="258">
        <v>78.560000000000002</v>
      </c>
      <c r="I1049" s="259"/>
      <c r="J1049" s="255"/>
      <c r="K1049" s="255"/>
      <c r="L1049" s="260"/>
      <c r="M1049" s="261"/>
      <c r="N1049" s="262"/>
      <c r="O1049" s="262"/>
      <c r="P1049" s="262"/>
      <c r="Q1049" s="262"/>
      <c r="R1049" s="262"/>
      <c r="S1049" s="262"/>
      <c r="T1049" s="26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4" t="s">
        <v>186</v>
      </c>
      <c r="AU1049" s="264" t="s">
        <v>92</v>
      </c>
      <c r="AV1049" s="14" t="s">
        <v>92</v>
      </c>
      <c r="AW1049" s="14" t="s">
        <v>36</v>
      </c>
      <c r="AX1049" s="14" t="s">
        <v>83</v>
      </c>
      <c r="AY1049" s="264" t="s">
        <v>177</v>
      </c>
    </row>
    <row r="1050" s="13" customFormat="1">
      <c r="A1050" s="13"/>
      <c r="B1050" s="243"/>
      <c r="C1050" s="244"/>
      <c r="D1050" s="245" t="s">
        <v>186</v>
      </c>
      <c r="E1050" s="246" t="s">
        <v>1</v>
      </c>
      <c r="F1050" s="247" t="s">
        <v>1504</v>
      </c>
      <c r="G1050" s="244"/>
      <c r="H1050" s="246" t="s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3" t="s">
        <v>186</v>
      </c>
      <c r="AU1050" s="253" t="s">
        <v>92</v>
      </c>
      <c r="AV1050" s="13" t="s">
        <v>90</v>
      </c>
      <c r="AW1050" s="13" t="s">
        <v>36</v>
      </c>
      <c r="AX1050" s="13" t="s">
        <v>83</v>
      </c>
      <c r="AY1050" s="253" t="s">
        <v>177</v>
      </c>
    </row>
    <row r="1051" s="13" customFormat="1">
      <c r="A1051" s="13"/>
      <c r="B1051" s="243"/>
      <c r="C1051" s="244"/>
      <c r="D1051" s="245" t="s">
        <v>186</v>
      </c>
      <c r="E1051" s="246" t="s">
        <v>1</v>
      </c>
      <c r="F1051" s="247" t="s">
        <v>1505</v>
      </c>
      <c r="G1051" s="244"/>
      <c r="H1051" s="246" t="s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186</v>
      </c>
      <c r="AU1051" s="253" t="s">
        <v>92</v>
      </c>
      <c r="AV1051" s="13" t="s">
        <v>90</v>
      </c>
      <c r="AW1051" s="13" t="s">
        <v>36</v>
      </c>
      <c r="AX1051" s="13" t="s">
        <v>83</v>
      </c>
      <c r="AY1051" s="253" t="s">
        <v>177</v>
      </c>
    </row>
    <row r="1052" s="14" customFormat="1">
      <c r="A1052" s="14"/>
      <c r="B1052" s="254"/>
      <c r="C1052" s="255"/>
      <c r="D1052" s="245" t="s">
        <v>186</v>
      </c>
      <c r="E1052" s="256" t="s">
        <v>1</v>
      </c>
      <c r="F1052" s="257" t="s">
        <v>1543</v>
      </c>
      <c r="G1052" s="255"/>
      <c r="H1052" s="258">
        <v>6.0899999999999999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4" t="s">
        <v>186</v>
      </c>
      <c r="AU1052" s="264" t="s">
        <v>92</v>
      </c>
      <c r="AV1052" s="14" t="s">
        <v>92</v>
      </c>
      <c r="AW1052" s="14" t="s">
        <v>36</v>
      </c>
      <c r="AX1052" s="14" t="s">
        <v>83</v>
      </c>
      <c r="AY1052" s="264" t="s">
        <v>177</v>
      </c>
    </row>
    <row r="1053" s="13" customFormat="1">
      <c r="A1053" s="13"/>
      <c r="B1053" s="243"/>
      <c r="C1053" s="244"/>
      <c r="D1053" s="245" t="s">
        <v>186</v>
      </c>
      <c r="E1053" s="246" t="s">
        <v>1</v>
      </c>
      <c r="F1053" s="247" t="s">
        <v>1464</v>
      </c>
      <c r="G1053" s="244"/>
      <c r="H1053" s="246" t="s">
        <v>1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3" t="s">
        <v>186</v>
      </c>
      <c r="AU1053" s="253" t="s">
        <v>92</v>
      </c>
      <c r="AV1053" s="13" t="s">
        <v>90</v>
      </c>
      <c r="AW1053" s="13" t="s">
        <v>36</v>
      </c>
      <c r="AX1053" s="13" t="s">
        <v>83</v>
      </c>
      <c r="AY1053" s="253" t="s">
        <v>177</v>
      </c>
    </row>
    <row r="1054" s="13" customFormat="1">
      <c r="A1054" s="13"/>
      <c r="B1054" s="243"/>
      <c r="C1054" s="244"/>
      <c r="D1054" s="245" t="s">
        <v>186</v>
      </c>
      <c r="E1054" s="246" t="s">
        <v>1</v>
      </c>
      <c r="F1054" s="247" t="s">
        <v>1465</v>
      </c>
      <c r="G1054" s="244"/>
      <c r="H1054" s="246" t="s">
        <v>1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186</v>
      </c>
      <c r="AU1054" s="253" t="s">
        <v>92</v>
      </c>
      <c r="AV1054" s="13" t="s">
        <v>90</v>
      </c>
      <c r="AW1054" s="13" t="s">
        <v>36</v>
      </c>
      <c r="AX1054" s="13" t="s">
        <v>83</v>
      </c>
      <c r="AY1054" s="253" t="s">
        <v>177</v>
      </c>
    </row>
    <row r="1055" s="14" customFormat="1">
      <c r="A1055" s="14"/>
      <c r="B1055" s="254"/>
      <c r="C1055" s="255"/>
      <c r="D1055" s="245" t="s">
        <v>186</v>
      </c>
      <c r="E1055" s="256" t="s">
        <v>1</v>
      </c>
      <c r="F1055" s="257" t="s">
        <v>1544</v>
      </c>
      <c r="G1055" s="255"/>
      <c r="H1055" s="258">
        <v>69.200000000000003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4" t="s">
        <v>186</v>
      </c>
      <c r="AU1055" s="264" t="s">
        <v>92</v>
      </c>
      <c r="AV1055" s="14" t="s">
        <v>92</v>
      </c>
      <c r="AW1055" s="14" t="s">
        <v>36</v>
      </c>
      <c r="AX1055" s="14" t="s">
        <v>83</v>
      </c>
      <c r="AY1055" s="264" t="s">
        <v>177</v>
      </c>
    </row>
    <row r="1056" s="13" customFormat="1">
      <c r="A1056" s="13"/>
      <c r="B1056" s="243"/>
      <c r="C1056" s="244"/>
      <c r="D1056" s="245" t="s">
        <v>186</v>
      </c>
      <c r="E1056" s="246" t="s">
        <v>1</v>
      </c>
      <c r="F1056" s="247" t="s">
        <v>1471</v>
      </c>
      <c r="G1056" s="244"/>
      <c r="H1056" s="246" t="s">
        <v>1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3" t="s">
        <v>186</v>
      </c>
      <c r="AU1056" s="253" t="s">
        <v>92</v>
      </c>
      <c r="AV1056" s="13" t="s">
        <v>90</v>
      </c>
      <c r="AW1056" s="13" t="s">
        <v>36</v>
      </c>
      <c r="AX1056" s="13" t="s">
        <v>83</v>
      </c>
      <c r="AY1056" s="253" t="s">
        <v>177</v>
      </c>
    </row>
    <row r="1057" s="13" customFormat="1">
      <c r="A1057" s="13"/>
      <c r="B1057" s="243"/>
      <c r="C1057" s="244"/>
      <c r="D1057" s="245" t="s">
        <v>186</v>
      </c>
      <c r="E1057" s="246" t="s">
        <v>1</v>
      </c>
      <c r="F1057" s="247" t="s">
        <v>1472</v>
      </c>
      <c r="G1057" s="244"/>
      <c r="H1057" s="246" t="s">
        <v>1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3" t="s">
        <v>186</v>
      </c>
      <c r="AU1057" s="253" t="s">
        <v>92</v>
      </c>
      <c r="AV1057" s="13" t="s">
        <v>90</v>
      </c>
      <c r="AW1057" s="13" t="s">
        <v>36</v>
      </c>
      <c r="AX1057" s="13" t="s">
        <v>83</v>
      </c>
      <c r="AY1057" s="253" t="s">
        <v>177</v>
      </c>
    </row>
    <row r="1058" s="13" customFormat="1">
      <c r="A1058" s="13"/>
      <c r="B1058" s="243"/>
      <c r="C1058" s="244"/>
      <c r="D1058" s="245" t="s">
        <v>186</v>
      </c>
      <c r="E1058" s="246" t="s">
        <v>1</v>
      </c>
      <c r="F1058" s="247" t="s">
        <v>1473</v>
      </c>
      <c r="G1058" s="244"/>
      <c r="H1058" s="246" t="s">
        <v>1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3" t="s">
        <v>186</v>
      </c>
      <c r="AU1058" s="253" t="s">
        <v>92</v>
      </c>
      <c r="AV1058" s="13" t="s">
        <v>90</v>
      </c>
      <c r="AW1058" s="13" t="s">
        <v>36</v>
      </c>
      <c r="AX1058" s="13" t="s">
        <v>83</v>
      </c>
      <c r="AY1058" s="253" t="s">
        <v>177</v>
      </c>
    </row>
    <row r="1059" s="14" customFormat="1">
      <c r="A1059" s="14"/>
      <c r="B1059" s="254"/>
      <c r="C1059" s="255"/>
      <c r="D1059" s="245" t="s">
        <v>186</v>
      </c>
      <c r="E1059" s="256" t="s">
        <v>1</v>
      </c>
      <c r="F1059" s="257" t="s">
        <v>1545</v>
      </c>
      <c r="G1059" s="255"/>
      <c r="H1059" s="258">
        <v>173.52000000000001</v>
      </c>
      <c r="I1059" s="259"/>
      <c r="J1059" s="255"/>
      <c r="K1059" s="255"/>
      <c r="L1059" s="260"/>
      <c r="M1059" s="261"/>
      <c r="N1059" s="262"/>
      <c r="O1059" s="262"/>
      <c r="P1059" s="262"/>
      <c r="Q1059" s="262"/>
      <c r="R1059" s="262"/>
      <c r="S1059" s="262"/>
      <c r="T1059" s="26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4" t="s">
        <v>186</v>
      </c>
      <c r="AU1059" s="264" t="s">
        <v>92</v>
      </c>
      <c r="AV1059" s="14" t="s">
        <v>92</v>
      </c>
      <c r="AW1059" s="14" t="s">
        <v>36</v>
      </c>
      <c r="AX1059" s="14" t="s">
        <v>83</v>
      </c>
      <c r="AY1059" s="264" t="s">
        <v>177</v>
      </c>
    </row>
    <row r="1060" s="13" customFormat="1">
      <c r="A1060" s="13"/>
      <c r="B1060" s="243"/>
      <c r="C1060" s="244"/>
      <c r="D1060" s="245" t="s">
        <v>186</v>
      </c>
      <c r="E1060" s="246" t="s">
        <v>1</v>
      </c>
      <c r="F1060" s="247" t="s">
        <v>1475</v>
      </c>
      <c r="G1060" s="244"/>
      <c r="H1060" s="246" t="s">
        <v>1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186</v>
      </c>
      <c r="AU1060" s="253" t="s">
        <v>92</v>
      </c>
      <c r="AV1060" s="13" t="s">
        <v>90</v>
      </c>
      <c r="AW1060" s="13" t="s">
        <v>36</v>
      </c>
      <c r="AX1060" s="13" t="s">
        <v>83</v>
      </c>
      <c r="AY1060" s="253" t="s">
        <v>177</v>
      </c>
    </row>
    <row r="1061" s="14" customFormat="1">
      <c r="A1061" s="14"/>
      <c r="B1061" s="254"/>
      <c r="C1061" s="255"/>
      <c r="D1061" s="245" t="s">
        <v>186</v>
      </c>
      <c r="E1061" s="256" t="s">
        <v>1</v>
      </c>
      <c r="F1061" s="257" t="s">
        <v>1546</v>
      </c>
      <c r="G1061" s="255"/>
      <c r="H1061" s="258">
        <v>9.7699999999999996</v>
      </c>
      <c r="I1061" s="259"/>
      <c r="J1061" s="255"/>
      <c r="K1061" s="255"/>
      <c r="L1061" s="260"/>
      <c r="M1061" s="261"/>
      <c r="N1061" s="262"/>
      <c r="O1061" s="262"/>
      <c r="P1061" s="262"/>
      <c r="Q1061" s="262"/>
      <c r="R1061" s="262"/>
      <c r="S1061" s="262"/>
      <c r="T1061" s="26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4" t="s">
        <v>186</v>
      </c>
      <c r="AU1061" s="264" t="s">
        <v>92</v>
      </c>
      <c r="AV1061" s="14" t="s">
        <v>92</v>
      </c>
      <c r="AW1061" s="14" t="s">
        <v>36</v>
      </c>
      <c r="AX1061" s="14" t="s">
        <v>83</v>
      </c>
      <c r="AY1061" s="264" t="s">
        <v>177</v>
      </c>
    </row>
    <row r="1062" s="13" customFormat="1">
      <c r="A1062" s="13"/>
      <c r="B1062" s="243"/>
      <c r="C1062" s="244"/>
      <c r="D1062" s="245" t="s">
        <v>186</v>
      </c>
      <c r="E1062" s="246" t="s">
        <v>1</v>
      </c>
      <c r="F1062" s="247" t="s">
        <v>1510</v>
      </c>
      <c r="G1062" s="244"/>
      <c r="H1062" s="246" t="s">
        <v>1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3" t="s">
        <v>186</v>
      </c>
      <c r="AU1062" s="253" t="s">
        <v>92</v>
      </c>
      <c r="AV1062" s="13" t="s">
        <v>90</v>
      </c>
      <c r="AW1062" s="13" t="s">
        <v>36</v>
      </c>
      <c r="AX1062" s="13" t="s">
        <v>83</v>
      </c>
      <c r="AY1062" s="253" t="s">
        <v>177</v>
      </c>
    </row>
    <row r="1063" s="13" customFormat="1">
      <c r="A1063" s="13"/>
      <c r="B1063" s="243"/>
      <c r="C1063" s="244"/>
      <c r="D1063" s="245" t="s">
        <v>186</v>
      </c>
      <c r="E1063" s="246" t="s">
        <v>1</v>
      </c>
      <c r="F1063" s="247" t="s">
        <v>1511</v>
      </c>
      <c r="G1063" s="244"/>
      <c r="H1063" s="246" t="s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186</v>
      </c>
      <c r="AU1063" s="253" t="s">
        <v>92</v>
      </c>
      <c r="AV1063" s="13" t="s">
        <v>90</v>
      </c>
      <c r="AW1063" s="13" t="s">
        <v>36</v>
      </c>
      <c r="AX1063" s="13" t="s">
        <v>83</v>
      </c>
      <c r="AY1063" s="253" t="s">
        <v>177</v>
      </c>
    </row>
    <row r="1064" s="14" customFormat="1">
      <c r="A1064" s="14"/>
      <c r="B1064" s="254"/>
      <c r="C1064" s="255"/>
      <c r="D1064" s="245" t="s">
        <v>186</v>
      </c>
      <c r="E1064" s="256" t="s">
        <v>1</v>
      </c>
      <c r="F1064" s="257" t="s">
        <v>1547</v>
      </c>
      <c r="G1064" s="255"/>
      <c r="H1064" s="258">
        <v>26.399999999999999</v>
      </c>
      <c r="I1064" s="259"/>
      <c r="J1064" s="255"/>
      <c r="K1064" s="255"/>
      <c r="L1064" s="260"/>
      <c r="M1064" s="261"/>
      <c r="N1064" s="262"/>
      <c r="O1064" s="262"/>
      <c r="P1064" s="262"/>
      <c r="Q1064" s="262"/>
      <c r="R1064" s="262"/>
      <c r="S1064" s="262"/>
      <c r="T1064" s="26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4" t="s">
        <v>186</v>
      </c>
      <c r="AU1064" s="264" t="s">
        <v>92</v>
      </c>
      <c r="AV1064" s="14" t="s">
        <v>92</v>
      </c>
      <c r="AW1064" s="14" t="s">
        <v>36</v>
      </c>
      <c r="AX1064" s="14" t="s">
        <v>83</v>
      </c>
      <c r="AY1064" s="264" t="s">
        <v>177</v>
      </c>
    </row>
    <row r="1065" s="13" customFormat="1">
      <c r="A1065" s="13"/>
      <c r="B1065" s="243"/>
      <c r="C1065" s="244"/>
      <c r="D1065" s="245" t="s">
        <v>186</v>
      </c>
      <c r="E1065" s="246" t="s">
        <v>1</v>
      </c>
      <c r="F1065" s="247" t="s">
        <v>1132</v>
      </c>
      <c r="G1065" s="244"/>
      <c r="H1065" s="246" t="s">
        <v>1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3" t="s">
        <v>186</v>
      </c>
      <c r="AU1065" s="253" t="s">
        <v>92</v>
      </c>
      <c r="AV1065" s="13" t="s">
        <v>90</v>
      </c>
      <c r="AW1065" s="13" t="s">
        <v>36</v>
      </c>
      <c r="AX1065" s="13" t="s">
        <v>83</v>
      </c>
      <c r="AY1065" s="253" t="s">
        <v>177</v>
      </c>
    </row>
    <row r="1066" s="13" customFormat="1">
      <c r="A1066" s="13"/>
      <c r="B1066" s="243"/>
      <c r="C1066" s="244"/>
      <c r="D1066" s="245" t="s">
        <v>186</v>
      </c>
      <c r="E1066" s="246" t="s">
        <v>1</v>
      </c>
      <c r="F1066" s="247" t="s">
        <v>234</v>
      </c>
      <c r="G1066" s="244"/>
      <c r="H1066" s="246" t="s">
        <v>1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3" t="s">
        <v>186</v>
      </c>
      <c r="AU1066" s="253" t="s">
        <v>92</v>
      </c>
      <c r="AV1066" s="13" t="s">
        <v>90</v>
      </c>
      <c r="AW1066" s="13" t="s">
        <v>36</v>
      </c>
      <c r="AX1066" s="13" t="s">
        <v>83</v>
      </c>
      <c r="AY1066" s="253" t="s">
        <v>177</v>
      </c>
    </row>
    <row r="1067" s="14" customFormat="1">
      <c r="A1067" s="14"/>
      <c r="B1067" s="254"/>
      <c r="C1067" s="255"/>
      <c r="D1067" s="245" t="s">
        <v>186</v>
      </c>
      <c r="E1067" s="256" t="s">
        <v>1</v>
      </c>
      <c r="F1067" s="257" t="s">
        <v>1548</v>
      </c>
      <c r="G1067" s="255"/>
      <c r="H1067" s="258">
        <v>25.890000000000001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4" t="s">
        <v>186</v>
      </c>
      <c r="AU1067" s="264" t="s">
        <v>92</v>
      </c>
      <c r="AV1067" s="14" t="s">
        <v>92</v>
      </c>
      <c r="AW1067" s="14" t="s">
        <v>36</v>
      </c>
      <c r="AX1067" s="14" t="s">
        <v>83</v>
      </c>
      <c r="AY1067" s="264" t="s">
        <v>177</v>
      </c>
    </row>
    <row r="1068" s="13" customFormat="1">
      <c r="A1068" s="13"/>
      <c r="B1068" s="243"/>
      <c r="C1068" s="244"/>
      <c r="D1068" s="245" t="s">
        <v>186</v>
      </c>
      <c r="E1068" s="246" t="s">
        <v>1</v>
      </c>
      <c r="F1068" s="247" t="s">
        <v>1484</v>
      </c>
      <c r="G1068" s="244"/>
      <c r="H1068" s="246" t="s">
        <v>1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3" t="s">
        <v>186</v>
      </c>
      <c r="AU1068" s="253" t="s">
        <v>92</v>
      </c>
      <c r="AV1068" s="13" t="s">
        <v>90</v>
      </c>
      <c r="AW1068" s="13" t="s">
        <v>36</v>
      </c>
      <c r="AX1068" s="13" t="s">
        <v>83</v>
      </c>
      <c r="AY1068" s="253" t="s">
        <v>177</v>
      </c>
    </row>
    <row r="1069" s="13" customFormat="1">
      <c r="A1069" s="13"/>
      <c r="B1069" s="243"/>
      <c r="C1069" s="244"/>
      <c r="D1069" s="245" t="s">
        <v>186</v>
      </c>
      <c r="E1069" s="246" t="s">
        <v>1</v>
      </c>
      <c r="F1069" s="247" t="s">
        <v>1485</v>
      </c>
      <c r="G1069" s="244"/>
      <c r="H1069" s="246" t="s">
        <v>1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3" t="s">
        <v>186</v>
      </c>
      <c r="AU1069" s="253" t="s">
        <v>92</v>
      </c>
      <c r="AV1069" s="13" t="s">
        <v>90</v>
      </c>
      <c r="AW1069" s="13" t="s">
        <v>36</v>
      </c>
      <c r="AX1069" s="13" t="s">
        <v>83</v>
      </c>
      <c r="AY1069" s="253" t="s">
        <v>177</v>
      </c>
    </row>
    <row r="1070" s="14" customFormat="1">
      <c r="A1070" s="14"/>
      <c r="B1070" s="254"/>
      <c r="C1070" s="255"/>
      <c r="D1070" s="245" t="s">
        <v>186</v>
      </c>
      <c r="E1070" s="256" t="s">
        <v>1</v>
      </c>
      <c r="F1070" s="257" t="s">
        <v>1549</v>
      </c>
      <c r="G1070" s="255"/>
      <c r="H1070" s="258">
        <v>32.159999999999997</v>
      </c>
      <c r="I1070" s="259"/>
      <c r="J1070" s="255"/>
      <c r="K1070" s="255"/>
      <c r="L1070" s="260"/>
      <c r="M1070" s="261"/>
      <c r="N1070" s="262"/>
      <c r="O1070" s="262"/>
      <c r="P1070" s="262"/>
      <c r="Q1070" s="262"/>
      <c r="R1070" s="262"/>
      <c r="S1070" s="262"/>
      <c r="T1070" s="26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4" t="s">
        <v>186</v>
      </c>
      <c r="AU1070" s="264" t="s">
        <v>92</v>
      </c>
      <c r="AV1070" s="14" t="s">
        <v>92</v>
      </c>
      <c r="AW1070" s="14" t="s">
        <v>36</v>
      </c>
      <c r="AX1070" s="14" t="s">
        <v>83</v>
      </c>
      <c r="AY1070" s="264" t="s">
        <v>177</v>
      </c>
    </row>
    <row r="1071" s="13" customFormat="1">
      <c r="A1071" s="13"/>
      <c r="B1071" s="243"/>
      <c r="C1071" s="244"/>
      <c r="D1071" s="245" t="s">
        <v>186</v>
      </c>
      <c r="E1071" s="246" t="s">
        <v>1</v>
      </c>
      <c r="F1071" s="247" t="s">
        <v>1515</v>
      </c>
      <c r="G1071" s="244"/>
      <c r="H1071" s="246" t="s">
        <v>1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186</v>
      </c>
      <c r="AU1071" s="253" t="s">
        <v>92</v>
      </c>
      <c r="AV1071" s="13" t="s">
        <v>90</v>
      </c>
      <c r="AW1071" s="13" t="s">
        <v>36</v>
      </c>
      <c r="AX1071" s="13" t="s">
        <v>83</v>
      </c>
      <c r="AY1071" s="253" t="s">
        <v>177</v>
      </c>
    </row>
    <row r="1072" s="13" customFormat="1">
      <c r="A1072" s="13"/>
      <c r="B1072" s="243"/>
      <c r="C1072" s="244"/>
      <c r="D1072" s="245" t="s">
        <v>186</v>
      </c>
      <c r="E1072" s="246" t="s">
        <v>1</v>
      </c>
      <c r="F1072" s="247" t="s">
        <v>273</v>
      </c>
      <c r="G1072" s="244"/>
      <c r="H1072" s="246" t="s">
        <v>1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3" t="s">
        <v>186</v>
      </c>
      <c r="AU1072" s="253" t="s">
        <v>92</v>
      </c>
      <c r="AV1072" s="13" t="s">
        <v>90</v>
      </c>
      <c r="AW1072" s="13" t="s">
        <v>36</v>
      </c>
      <c r="AX1072" s="13" t="s">
        <v>83</v>
      </c>
      <c r="AY1072" s="253" t="s">
        <v>177</v>
      </c>
    </row>
    <row r="1073" s="14" customFormat="1">
      <c r="A1073" s="14"/>
      <c r="B1073" s="254"/>
      <c r="C1073" s="255"/>
      <c r="D1073" s="245" t="s">
        <v>186</v>
      </c>
      <c r="E1073" s="256" t="s">
        <v>1</v>
      </c>
      <c r="F1073" s="257" t="s">
        <v>1550</v>
      </c>
      <c r="G1073" s="255"/>
      <c r="H1073" s="258">
        <v>12.880000000000001</v>
      </c>
      <c r="I1073" s="259"/>
      <c r="J1073" s="255"/>
      <c r="K1073" s="255"/>
      <c r="L1073" s="260"/>
      <c r="M1073" s="261"/>
      <c r="N1073" s="262"/>
      <c r="O1073" s="262"/>
      <c r="P1073" s="262"/>
      <c r="Q1073" s="262"/>
      <c r="R1073" s="262"/>
      <c r="S1073" s="262"/>
      <c r="T1073" s="26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4" t="s">
        <v>186</v>
      </c>
      <c r="AU1073" s="264" t="s">
        <v>92</v>
      </c>
      <c r="AV1073" s="14" t="s">
        <v>92</v>
      </c>
      <c r="AW1073" s="14" t="s">
        <v>36</v>
      </c>
      <c r="AX1073" s="14" t="s">
        <v>83</v>
      </c>
      <c r="AY1073" s="264" t="s">
        <v>177</v>
      </c>
    </row>
    <row r="1074" s="13" customFormat="1">
      <c r="A1074" s="13"/>
      <c r="B1074" s="243"/>
      <c r="C1074" s="244"/>
      <c r="D1074" s="245" t="s">
        <v>186</v>
      </c>
      <c r="E1074" s="246" t="s">
        <v>1</v>
      </c>
      <c r="F1074" s="247" t="s">
        <v>1487</v>
      </c>
      <c r="G1074" s="244"/>
      <c r="H1074" s="246" t="s">
        <v>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3" t="s">
        <v>186</v>
      </c>
      <c r="AU1074" s="253" t="s">
        <v>92</v>
      </c>
      <c r="AV1074" s="13" t="s">
        <v>90</v>
      </c>
      <c r="AW1074" s="13" t="s">
        <v>36</v>
      </c>
      <c r="AX1074" s="13" t="s">
        <v>83</v>
      </c>
      <c r="AY1074" s="253" t="s">
        <v>177</v>
      </c>
    </row>
    <row r="1075" s="13" customFormat="1">
      <c r="A1075" s="13"/>
      <c r="B1075" s="243"/>
      <c r="C1075" s="244"/>
      <c r="D1075" s="245" t="s">
        <v>186</v>
      </c>
      <c r="E1075" s="246" t="s">
        <v>1</v>
      </c>
      <c r="F1075" s="247" t="s">
        <v>1488</v>
      </c>
      <c r="G1075" s="244"/>
      <c r="H1075" s="246" t="s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3" t="s">
        <v>186</v>
      </c>
      <c r="AU1075" s="253" t="s">
        <v>92</v>
      </c>
      <c r="AV1075" s="13" t="s">
        <v>90</v>
      </c>
      <c r="AW1075" s="13" t="s">
        <v>36</v>
      </c>
      <c r="AX1075" s="13" t="s">
        <v>83</v>
      </c>
      <c r="AY1075" s="253" t="s">
        <v>177</v>
      </c>
    </row>
    <row r="1076" s="14" customFormat="1">
      <c r="A1076" s="14"/>
      <c r="B1076" s="254"/>
      <c r="C1076" s="255"/>
      <c r="D1076" s="245" t="s">
        <v>186</v>
      </c>
      <c r="E1076" s="256" t="s">
        <v>1</v>
      </c>
      <c r="F1076" s="257" t="s">
        <v>1551</v>
      </c>
      <c r="G1076" s="255"/>
      <c r="H1076" s="258">
        <v>47.240000000000002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4" t="s">
        <v>186</v>
      </c>
      <c r="AU1076" s="264" t="s">
        <v>92</v>
      </c>
      <c r="AV1076" s="14" t="s">
        <v>92</v>
      </c>
      <c r="AW1076" s="14" t="s">
        <v>36</v>
      </c>
      <c r="AX1076" s="14" t="s">
        <v>83</v>
      </c>
      <c r="AY1076" s="264" t="s">
        <v>177</v>
      </c>
    </row>
    <row r="1077" s="15" customFormat="1">
      <c r="A1077" s="15"/>
      <c r="B1077" s="265"/>
      <c r="C1077" s="266"/>
      <c r="D1077" s="245" t="s">
        <v>186</v>
      </c>
      <c r="E1077" s="267" t="s">
        <v>1</v>
      </c>
      <c r="F1077" s="268" t="s">
        <v>190</v>
      </c>
      <c r="G1077" s="266"/>
      <c r="H1077" s="269">
        <v>603.94000000000005</v>
      </c>
      <c r="I1077" s="270"/>
      <c r="J1077" s="266"/>
      <c r="K1077" s="266"/>
      <c r="L1077" s="271"/>
      <c r="M1077" s="272"/>
      <c r="N1077" s="273"/>
      <c r="O1077" s="273"/>
      <c r="P1077" s="273"/>
      <c r="Q1077" s="273"/>
      <c r="R1077" s="273"/>
      <c r="S1077" s="273"/>
      <c r="T1077" s="274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75" t="s">
        <v>186</v>
      </c>
      <c r="AU1077" s="275" t="s">
        <v>92</v>
      </c>
      <c r="AV1077" s="15" t="s">
        <v>184</v>
      </c>
      <c r="AW1077" s="15" t="s">
        <v>36</v>
      </c>
      <c r="AX1077" s="15" t="s">
        <v>90</v>
      </c>
      <c r="AY1077" s="275" t="s">
        <v>177</v>
      </c>
    </row>
    <row r="1078" s="12" customFormat="1" ht="22.8" customHeight="1">
      <c r="A1078" s="12"/>
      <c r="B1078" s="214"/>
      <c r="C1078" s="215"/>
      <c r="D1078" s="216" t="s">
        <v>82</v>
      </c>
      <c r="E1078" s="228" t="s">
        <v>191</v>
      </c>
      <c r="F1078" s="228" t="s">
        <v>192</v>
      </c>
      <c r="G1078" s="215"/>
      <c r="H1078" s="215"/>
      <c r="I1078" s="218"/>
      <c r="J1078" s="229">
        <f>BK1078</f>
        <v>0</v>
      </c>
      <c r="K1078" s="215"/>
      <c r="L1078" s="220"/>
      <c r="M1078" s="221"/>
      <c r="N1078" s="222"/>
      <c r="O1078" s="222"/>
      <c r="P1078" s="223">
        <f>SUM(P1079:P1167)</f>
        <v>0</v>
      </c>
      <c r="Q1078" s="222"/>
      <c r="R1078" s="223">
        <f>SUM(R1079:R1167)</f>
        <v>4.3303830000000003</v>
      </c>
      <c r="S1078" s="222"/>
      <c r="T1078" s="224">
        <f>SUM(T1079:T1167)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25" t="s">
        <v>90</v>
      </c>
      <c r="AT1078" s="226" t="s">
        <v>82</v>
      </c>
      <c r="AU1078" s="226" t="s">
        <v>90</v>
      </c>
      <c r="AY1078" s="225" t="s">
        <v>177</v>
      </c>
      <c r="BK1078" s="227">
        <f>SUM(BK1079:BK1167)</f>
        <v>0</v>
      </c>
    </row>
    <row r="1079" s="2" customFormat="1" ht="24.15" customHeight="1">
      <c r="A1079" s="39"/>
      <c r="B1079" s="40"/>
      <c r="C1079" s="230" t="s">
        <v>1552</v>
      </c>
      <c r="D1079" s="230" t="s">
        <v>179</v>
      </c>
      <c r="E1079" s="231" t="s">
        <v>1553</v>
      </c>
      <c r="F1079" s="232" t="s">
        <v>1554</v>
      </c>
      <c r="G1079" s="233" t="s">
        <v>200</v>
      </c>
      <c r="H1079" s="234">
        <v>418.851</v>
      </c>
      <c r="I1079" s="235"/>
      <c r="J1079" s="236">
        <f>ROUND(I1079*H1079,2)</f>
        <v>0</v>
      </c>
      <c r="K1079" s="232" t="s">
        <v>183</v>
      </c>
      <c r="L1079" s="45"/>
      <c r="M1079" s="237" t="s">
        <v>1</v>
      </c>
      <c r="N1079" s="238" t="s">
        <v>48</v>
      </c>
      <c r="O1079" s="92"/>
      <c r="P1079" s="239">
        <f>O1079*H1079</f>
        <v>0</v>
      </c>
      <c r="Q1079" s="239">
        <v>0</v>
      </c>
      <c r="R1079" s="239">
        <f>Q1079*H1079</f>
        <v>0</v>
      </c>
      <c r="S1079" s="239">
        <v>0</v>
      </c>
      <c r="T1079" s="240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1" t="s">
        <v>184</v>
      </c>
      <c r="AT1079" s="241" t="s">
        <v>179</v>
      </c>
      <c r="AU1079" s="241" t="s">
        <v>92</v>
      </c>
      <c r="AY1079" s="18" t="s">
        <v>177</v>
      </c>
      <c r="BE1079" s="242">
        <f>IF(N1079="základní",J1079,0)</f>
        <v>0</v>
      </c>
      <c r="BF1079" s="242">
        <f>IF(N1079="snížená",J1079,0)</f>
        <v>0</v>
      </c>
      <c r="BG1079" s="242">
        <f>IF(N1079="zákl. přenesená",J1079,0)</f>
        <v>0</v>
      </c>
      <c r="BH1079" s="242">
        <f>IF(N1079="sníž. přenesená",J1079,0)</f>
        <v>0</v>
      </c>
      <c r="BI1079" s="242">
        <f>IF(N1079="nulová",J1079,0)</f>
        <v>0</v>
      </c>
      <c r="BJ1079" s="18" t="s">
        <v>90</v>
      </c>
      <c r="BK1079" s="242">
        <f>ROUND(I1079*H1079,2)</f>
        <v>0</v>
      </c>
      <c r="BL1079" s="18" t="s">
        <v>184</v>
      </c>
      <c r="BM1079" s="241" t="s">
        <v>1555</v>
      </c>
    </row>
    <row r="1080" s="13" customFormat="1">
      <c r="A1080" s="13"/>
      <c r="B1080" s="243"/>
      <c r="C1080" s="244"/>
      <c r="D1080" s="245" t="s">
        <v>186</v>
      </c>
      <c r="E1080" s="246" t="s">
        <v>1</v>
      </c>
      <c r="F1080" s="247" t="s">
        <v>1556</v>
      </c>
      <c r="G1080" s="244"/>
      <c r="H1080" s="246" t="s">
        <v>1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3" t="s">
        <v>186</v>
      </c>
      <c r="AU1080" s="253" t="s">
        <v>92</v>
      </c>
      <c r="AV1080" s="13" t="s">
        <v>90</v>
      </c>
      <c r="AW1080" s="13" t="s">
        <v>36</v>
      </c>
      <c r="AX1080" s="13" t="s">
        <v>83</v>
      </c>
      <c r="AY1080" s="253" t="s">
        <v>177</v>
      </c>
    </row>
    <row r="1081" s="13" customFormat="1">
      <c r="A1081" s="13"/>
      <c r="B1081" s="243"/>
      <c r="C1081" s="244"/>
      <c r="D1081" s="245" t="s">
        <v>186</v>
      </c>
      <c r="E1081" s="246" t="s">
        <v>1</v>
      </c>
      <c r="F1081" s="247" t="s">
        <v>488</v>
      </c>
      <c r="G1081" s="244"/>
      <c r="H1081" s="246" t="s">
        <v>1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3" t="s">
        <v>186</v>
      </c>
      <c r="AU1081" s="253" t="s">
        <v>92</v>
      </c>
      <c r="AV1081" s="13" t="s">
        <v>90</v>
      </c>
      <c r="AW1081" s="13" t="s">
        <v>36</v>
      </c>
      <c r="AX1081" s="13" t="s">
        <v>83</v>
      </c>
      <c r="AY1081" s="253" t="s">
        <v>177</v>
      </c>
    </row>
    <row r="1082" s="13" customFormat="1">
      <c r="A1082" s="13"/>
      <c r="B1082" s="243"/>
      <c r="C1082" s="244"/>
      <c r="D1082" s="245" t="s">
        <v>186</v>
      </c>
      <c r="E1082" s="246" t="s">
        <v>1</v>
      </c>
      <c r="F1082" s="247" t="s">
        <v>387</v>
      </c>
      <c r="G1082" s="244"/>
      <c r="H1082" s="246" t="s">
        <v>1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3" t="s">
        <v>186</v>
      </c>
      <c r="AU1082" s="253" t="s">
        <v>92</v>
      </c>
      <c r="AV1082" s="13" t="s">
        <v>90</v>
      </c>
      <c r="AW1082" s="13" t="s">
        <v>36</v>
      </c>
      <c r="AX1082" s="13" t="s">
        <v>83</v>
      </c>
      <c r="AY1082" s="253" t="s">
        <v>177</v>
      </c>
    </row>
    <row r="1083" s="14" customFormat="1">
      <c r="A1083" s="14"/>
      <c r="B1083" s="254"/>
      <c r="C1083" s="255"/>
      <c r="D1083" s="245" t="s">
        <v>186</v>
      </c>
      <c r="E1083" s="256" t="s">
        <v>1</v>
      </c>
      <c r="F1083" s="257" t="s">
        <v>489</v>
      </c>
      <c r="G1083" s="255"/>
      <c r="H1083" s="258">
        <v>5.2859999999999996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4" t="s">
        <v>186</v>
      </c>
      <c r="AU1083" s="264" t="s">
        <v>92</v>
      </c>
      <c r="AV1083" s="14" t="s">
        <v>92</v>
      </c>
      <c r="AW1083" s="14" t="s">
        <v>36</v>
      </c>
      <c r="AX1083" s="14" t="s">
        <v>83</v>
      </c>
      <c r="AY1083" s="264" t="s">
        <v>177</v>
      </c>
    </row>
    <row r="1084" s="13" customFormat="1">
      <c r="A1084" s="13"/>
      <c r="B1084" s="243"/>
      <c r="C1084" s="244"/>
      <c r="D1084" s="245" t="s">
        <v>186</v>
      </c>
      <c r="E1084" s="246" t="s">
        <v>1</v>
      </c>
      <c r="F1084" s="247" t="s">
        <v>490</v>
      </c>
      <c r="G1084" s="244"/>
      <c r="H1084" s="246" t="s">
        <v>1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3" t="s">
        <v>186</v>
      </c>
      <c r="AU1084" s="253" t="s">
        <v>92</v>
      </c>
      <c r="AV1084" s="13" t="s">
        <v>90</v>
      </c>
      <c r="AW1084" s="13" t="s">
        <v>36</v>
      </c>
      <c r="AX1084" s="13" t="s">
        <v>83</v>
      </c>
      <c r="AY1084" s="253" t="s">
        <v>177</v>
      </c>
    </row>
    <row r="1085" s="14" customFormat="1">
      <c r="A1085" s="14"/>
      <c r="B1085" s="254"/>
      <c r="C1085" s="255"/>
      <c r="D1085" s="245" t="s">
        <v>186</v>
      </c>
      <c r="E1085" s="256" t="s">
        <v>1</v>
      </c>
      <c r="F1085" s="257" t="s">
        <v>491</v>
      </c>
      <c r="G1085" s="255"/>
      <c r="H1085" s="258">
        <v>12.84</v>
      </c>
      <c r="I1085" s="259"/>
      <c r="J1085" s="255"/>
      <c r="K1085" s="255"/>
      <c r="L1085" s="260"/>
      <c r="M1085" s="261"/>
      <c r="N1085" s="262"/>
      <c r="O1085" s="262"/>
      <c r="P1085" s="262"/>
      <c r="Q1085" s="262"/>
      <c r="R1085" s="262"/>
      <c r="S1085" s="262"/>
      <c r="T1085" s="26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4" t="s">
        <v>186</v>
      </c>
      <c r="AU1085" s="264" t="s">
        <v>92</v>
      </c>
      <c r="AV1085" s="14" t="s">
        <v>92</v>
      </c>
      <c r="AW1085" s="14" t="s">
        <v>36</v>
      </c>
      <c r="AX1085" s="14" t="s">
        <v>83</v>
      </c>
      <c r="AY1085" s="264" t="s">
        <v>177</v>
      </c>
    </row>
    <row r="1086" s="16" customFormat="1">
      <c r="A1086" s="16"/>
      <c r="B1086" s="276"/>
      <c r="C1086" s="277"/>
      <c r="D1086" s="245" t="s">
        <v>186</v>
      </c>
      <c r="E1086" s="278" t="s">
        <v>695</v>
      </c>
      <c r="F1086" s="279" t="s">
        <v>492</v>
      </c>
      <c r="G1086" s="277"/>
      <c r="H1086" s="280">
        <v>18.126000000000001</v>
      </c>
      <c r="I1086" s="281"/>
      <c r="J1086" s="277"/>
      <c r="K1086" s="277"/>
      <c r="L1086" s="282"/>
      <c r="M1086" s="283"/>
      <c r="N1086" s="284"/>
      <c r="O1086" s="284"/>
      <c r="P1086" s="284"/>
      <c r="Q1086" s="284"/>
      <c r="R1086" s="284"/>
      <c r="S1086" s="284"/>
      <c r="T1086" s="285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86" t="s">
        <v>186</v>
      </c>
      <c r="AU1086" s="286" t="s">
        <v>92</v>
      </c>
      <c r="AV1086" s="16" t="s">
        <v>100</v>
      </c>
      <c r="AW1086" s="16" t="s">
        <v>36</v>
      </c>
      <c r="AX1086" s="16" t="s">
        <v>83</v>
      </c>
      <c r="AY1086" s="286" t="s">
        <v>177</v>
      </c>
    </row>
    <row r="1087" s="13" customFormat="1">
      <c r="A1087" s="13"/>
      <c r="B1087" s="243"/>
      <c r="C1087" s="244"/>
      <c r="D1087" s="245" t="s">
        <v>186</v>
      </c>
      <c r="E1087" s="246" t="s">
        <v>1</v>
      </c>
      <c r="F1087" s="247" t="s">
        <v>493</v>
      </c>
      <c r="G1087" s="244"/>
      <c r="H1087" s="246" t="s">
        <v>1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3" t="s">
        <v>186</v>
      </c>
      <c r="AU1087" s="253" t="s">
        <v>92</v>
      </c>
      <c r="AV1087" s="13" t="s">
        <v>90</v>
      </c>
      <c r="AW1087" s="13" t="s">
        <v>36</v>
      </c>
      <c r="AX1087" s="13" t="s">
        <v>83</v>
      </c>
      <c r="AY1087" s="253" t="s">
        <v>177</v>
      </c>
    </row>
    <row r="1088" s="13" customFormat="1">
      <c r="A1088" s="13"/>
      <c r="B1088" s="243"/>
      <c r="C1088" s="244"/>
      <c r="D1088" s="245" t="s">
        <v>186</v>
      </c>
      <c r="E1088" s="246" t="s">
        <v>1</v>
      </c>
      <c r="F1088" s="247" t="s">
        <v>388</v>
      </c>
      <c r="G1088" s="244"/>
      <c r="H1088" s="246" t="s">
        <v>1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3" t="s">
        <v>186</v>
      </c>
      <c r="AU1088" s="253" t="s">
        <v>92</v>
      </c>
      <c r="AV1088" s="13" t="s">
        <v>90</v>
      </c>
      <c r="AW1088" s="13" t="s">
        <v>36</v>
      </c>
      <c r="AX1088" s="13" t="s">
        <v>83</v>
      </c>
      <c r="AY1088" s="253" t="s">
        <v>177</v>
      </c>
    </row>
    <row r="1089" s="14" customFormat="1">
      <c r="A1089" s="14"/>
      <c r="B1089" s="254"/>
      <c r="C1089" s="255"/>
      <c r="D1089" s="245" t="s">
        <v>186</v>
      </c>
      <c r="E1089" s="256" t="s">
        <v>1</v>
      </c>
      <c r="F1089" s="257" t="s">
        <v>494</v>
      </c>
      <c r="G1089" s="255"/>
      <c r="H1089" s="258">
        <v>2.8050000000000002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4" t="s">
        <v>186</v>
      </c>
      <c r="AU1089" s="264" t="s">
        <v>92</v>
      </c>
      <c r="AV1089" s="14" t="s">
        <v>92</v>
      </c>
      <c r="AW1089" s="14" t="s">
        <v>36</v>
      </c>
      <c r="AX1089" s="14" t="s">
        <v>83</v>
      </c>
      <c r="AY1089" s="264" t="s">
        <v>177</v>
      </c>
    </row>
    <row r="1090" s="16" customFormat="1">
      <c r="A1090" s="16"/>
      <c r="B1090" s="276"/>
      <c r="C1090" s="277"/>
      <c r="D1090" s="245" t="s">
        <v>186</v>
      </c>
      <c r="E1090" s="278" t="s">
        <v>697</v>
      </c>
      <c r="F1090" s="279" t="s">
        <v>492</v>
      </c>
      <c r="G1090" s="277"/>
      <c r="H1090" s="280">
        <v>2.8050000000000002</v>
      </c>
      <c r="I1090" s="281"/>
      <c r="J1090" s="277"/>
      <c r="K1090" s="277"/>
      <c r="L1090" s="282"/>
      <c r="M1090" s="283"/>
      <c r="N1090" s="284"/>
      <c r="O1090" s="284"/>
      <c r="P1090" s="284"/>
      <c r="Q1090" s="284"/>
      <c r="R1090" s="284"/>
      <c r="S1090" s="284"/>
      <c r="T1090" s="285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86" t="s">
        <v>186</v>
      </c>
      <c r="AU1090" s="286" t="s">
        <v>92</v>
      </c>
      <c r="AV1090" s="16" t="s">
        <v>100</v>
      </c>
      <c r="AW1090" s="16" t="s">
        <v>36</v>
      </c>
      <c r="AX1090" s="16" t="s">
        <v>83</v>
      </c>
      <c r="AY1090" s="286" t="s">
        <v>177</v>
      </c>
    </row>
    <row r="1091" s="13" customFormat="1">
      <c r="A1091" s="13"/>
      <c r="B1091" s="243"/>
      <c r="C1091" s="244"/>
      <c r="D1091" s="245" t="s">
        <v>186</v>
      </c>
      <c r="E1091" s="246" t="s">
        <v>1</v>
      </c>
      <c r="F1091" s="247" t="s">
        <v>495</v>
      </c>
      <c r="G1091" s="244"/>
      <c r="H1091" s="246" t="s">
        <v>1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3" t="s">
        <v>186</v>
      </c>
      <c r="AU1091" s="253" t="s">
        <v>92</v>
      </c>
      <c r="AV1091" s="13" t="s">
        <v>90</v>
      </c>
      <c r="AW1091" s="13" t="s">
        <v>36</v>
      </c>
      <c r="AX1091" s="13" t="s">
        <v>83</v>
      </c>
      <c r="AY1091" s="253" t="s">
        <v>177</v>
      </c>
    </row>
    <row r="1092" s="13" customFormat="1">
      <c r="A1092" s="13"/>
      <c r="B1092" s="243"/>
      <c r="C1092" s="244"/>
      <c r="D1092" s="245" t="s">
        <v>186</v>
      </c>
      <c r="E1092" s="246" t="s">
        <v>1</v>
      </c>
      <c r="F1092" s="247" t="s">
        <v>387</v>
      </c>
      <c r="G1092" s="244"/>
      <c r="H1092" s="246" t="s">
        <v>1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3" t="s">
        <v>186</v>
      </c>
      <c r="AU1092" s="253" t="s">
        <v>92</v>
      </c>
      <c r="AV1092" s="13" t="s">
        <v>90</v>
      </c>
      <c r="AW1092" s="13" t="s">
        <v>36</v>
      </c>
      <c r="AX1092" s="13" t="s">
        <v>83</v>
      </c>
      <c r="AY1092" s="253" t="s">
        <v>177</v>
      </c>
    </row>
    <row r="1093" s="14" customFormat="1">
      <c r="A1093" s="14"/>
      <c r="B1093" s="254"/>
      <c r="C1093" s="255"/>
      <c r="D1093" s="245" t="s">
        <v>186</v>
      </c>
      <c r="E1093" s="256" t="s">
        <v>1</v>
      </c>
      <c r="F1093" s="257" t="s">
        <v>496</v>
      </c>
      <c r="G1093" s="255"/>
      <c r="H1093" s="258">
        <v>2.6429999999999998</v>
      </c>
      <c r="I1093" s="259"/>
      <c r="J1093" s="255"/>
      <c r="K1093" s="255"/>
      <c r="L1093" s="260"/>
      <c r="M1093" s="261"/>
      <c r="N1093" s="262"/>
      <c r="O1093" s="262"/>
      <c r="P1093" s="262"/>
      <c r="Q1093" s="262"/>
      <c r="R1093" s="262"/>
      <c r="S1093" s="262"/>
      <c r="T1093" s="26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4" t="s">
        <v>186</v>
      </c>
      <c r="AU1093" s="264" t="s">
        <v>92</v>
      </c>
      <c r="AV1093" s="14" t="s">
        <v>92</v>
      </c>
      <c r="AW1093" s="14" t="s">
        <v>36</v>
      </c>
      <c r="AX1093" s="14" t="s">
        <v>83</v>
      </c>
      <c r="AY1093" s="264" t="s">
        <v>177</v>
      </c>
    </row>
    <row r="1094" s="13" customFormat="1">
      <c r="A1094" s="13"/>
      <c r="B1094" s="243"/>
      <c r="C1094" s="244"/>
      <c r="D1094" s="245" t="s">
        <v>186</v>
      </c>
      <c r="E1094" s="246" t="s">
        <v>1</v>
      </c>
      <c r="F1094" s="247" t="s">
        <v>490</v>
      </c>
      <c r="G1094" s="244"/>
      <c r="H1094" s="246" t="s">
        <v>1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3" t="s">
        <v>186</v>
      </c>
      <c r="AU1094" s="253" t="s">
        <v>92</v>
      </c>
      <c r="AV1094" s="13" t="s">
        <v>90</v>
      </c>
      <c r="AW1094" s="13" t="s">
        <v>36</v>
      </c>
      <c r="AX1094" s="13" t="s">
        <v>83</v>
      </c>
      <c r="AY1094" s="253" t="s">
        <v>177</v>
      </c>
    </row>
    <row r="1095" s="14" customFormat="1">
      <c r="A1095" s="14"/>
      <c r="B1095" s="254"/>
      <c r="C1095" s="255"/>
      <c r="D1095" s="245" t="s">
        <v>186</v>
      </c>
      <c r="E1095" s="256" t="s">
        <v>1</v>
      </c>
      <c r="F1095" s="257" t="s">
        <v>497</v>
      </c>
      <c r="G1095" s="255"/>
      <c r="H1095" s="258">
        <v>6.4199999999999999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4" t="s">
        <v>186</v>
      </c>
      <c r="AU1095" s="264" t="s">
        <v>92</v>
      </c>
      <c r="AV1095" s="14" t="s">
        <v>92</v>
      </c>
      <c r="AW1095" s="14" t="s">
        <v>36</v>
      </c>
      <c r="AX1095" s="14" t="s">
        <v>83</v>
      </c>
      <c r="AY1095" s="264" t="s">
        <v>177</v>
      </c>
    </row>
    <row r="1096" s="13" customFormat="1">
      <c r="A1096" s="13"/>
      <c r="B1096" s="243"/>
      <c r="C1096" s="244"/>
      <c r="D1096" s="245" t="s">
        <v>186</v>
      </c>
      <c r="E1096" s="246" t="s">
        <v>1</v>
      </c>
      <c r="F1096" s="247" t="s">
        <v>388</v>
      </c>
      <c r="G1096" s="244"/>
      <c r="H1096" s="246" t="s">
        <v>1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186</v>
      </c>
      <c r="AU1096" s="253" t="s">
        <v>92</v>
      </c>
      <c r="AV1096" s="13" t="s">
        <v>90</v>
      </c>
      <c r="AW1096" s="13" t="s">
        <v>36</v>
      </c>
      <c r="AX1096" s="13" t="s">
        <v>83</v>
      </c>
      <c r="AY1096" s="253" t="s">
        <v>177</v>
      </c>
    </row>
    <row r="1097" s="14" customFormat="1">
      <c r="A1097" s="14"/>
      <c r="B1097" s="254"/>
      <c r="C1097" s="255"/>
      <c r="D1097" s="245" t="s">
        <v>186</v>
      </c>
      <c r="E1097" s="256" t="s">
        <v>1</v>
      </c>
      <c r="F1097" s="257" t="s">
        <v>498</v>
      </c>
      <c r="G1097" s="255"/>
      <c r="H1097" s="258">
        <v>1.6830000000000001</v>
      </c>
      <c r="I1097" s="259"/>
      <c r="J1097" s="255"/>
      <c r="K1097" s="255"/>
      <c r="L1097" s="260"/>
      <c r="M1097" s="261"/>
      <c r="N1097" s="262"/>
      <c r="O1097" s="262"/>
      <c r="P1097" s="262"/>
      <c r="Q1097" s="262"/>
      <c r="R1097" s="262"/>
      <c r="S1097" s="262"/>
      <c r="T1097" s="26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4" t="s">
        <v>186</v>
      </c>
      <c r="AU1097" s="264" t="s">
        <v>92</v>
      </c>
      <c r="AV1097" s="14" t="s">
        <v>92</v>
      </c>
      <c r="AW1097" s="14" t="s">
        <v>36</v>
      </c>
      <c r="AX1097" s="14" t="s">
        <v>83</v>
      </c>
      <c r="AY1097" s="264" t="s">
        <v>177</v>
      </c>
    </row>
    <row r="1098" s="16" customFormat="1">
      <c r="A1098" s="16"/>
      <c r="B1098" s="276"/>
      <c r="C1098" s="277"/>
      <c r="D1098" s="245" t="s">
        <v>186</v>
      </c>
      <c r="E1098" s="278" t="s">
        <v>699</v>
      </c>
      <c r="F1098" s="279" t="s">
        <v>492</v>
      </c>
      <c r="G1098" s="277"/>
      <c r="H1098" s="280">
        <v>10.746</v>
      </c>
      <c r="I1098" s="281"/>
      <c r="J1098" s="277"/>
      <c r="K1098" s="277"/>
      <c r="L1098" s="282"/>
      <c r="M1098" s="283"/>
      <c r="N1098" s="284"/>
      <c r="O1098" s="284"/>
      <c r="P1098" s="284"/>
      <c r="Q1098" s="284"/>
      <c r="R1098" s="284"/>
      <c r="S1098" s="284"/>
      <c r="T1098" s="285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86" t="s">
        <v>186</v>
      </c>
      <c r="AU1098" s="286" t="s">
        <v>92</v>
      </c>
      <c r="AV1098" s="16" t="s">
        <v>100</v>
      </c>
      <c r="AW1098" s="16" t="s">
        <v>36</v>
      </c>
      <c r="AX1098" s="16" t="s">
        <v>83</v>
      </c>
      <c r="AY1098" s="286" t="s">
        <v>177</v>
      </c>
    </row>
    <row r="1099" s="13" customFormat="1">
      <c r="A1099" s="13"/>
      <c r="B1099" s="243"/>
      <c r="C1099" s="244"/>
      <c r="D1099" s="245" t="s">
        <v>186</v>
      </c>
      <c r="E1099" s="246" t="s">
        <v>1</v>
      </c>
      <c r="F1099" s="247" t="s">
        <v>499</v>
      </c>
      <c r="G1099" s="244"/>
      <c r="H1099" s="246" t="s">
        <v>1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3" t="s">
        <v>186</v>
      </c>
      <c r="AU1099" s="253" t="s">
        <v>92</v>
      </c>
      <c r="AV1099" s="13" t="s">
        <v>90</v>
      </c>
      <c r="AW1099" s="13" t="s">
        <v>36</v>
      </c>
      <c r="AX1099" s="13" t="s">
        <v>83</v>
      </c>
      <c r="AY1099" s="253" t="s">
        <v>177</v>
      </c>
    </row>
    <row r="1100" s="13" customFormat="1">
      <c r="A1100" s="13"/>
      <c r="B1100" s="243"/>
      <c r="C1100" s="244"/>
      <c r="D1100" s="245" t="s">
        <v>186</v>
      </c>
      <c r="E1100" s="246" t="s">
        <v>1</v>
      </c>
      <c r="F1100" s="247" t="s">
        <v>387</v>
      </c>
      <c r="G1100" s="244"/>
      <c r="H1100" s="246" t="s">
        <v>1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3" t="s">
        <v>186</v>
      </c>
      <c r="AU1100" s="253" t="s">
        <v>92</v>
      </c>
      <c r="AV1100" s="13" t="s">
        <v>90</v>
      </c>
      <c r="AW1100" s="13" t="s">
        <v>36</v>
      </c>
      <c r="AX1100" s="13" t="s">
        <v>83</v>
      </c>
      <c r="AY1100" s="253" t="s">
        <v>177</v>
      </c>
    </row>
    <row r="1101" s="14" customFormat="1">
      <c r="A1101" s="14"/>
      <c r="B1101" s="254"/>
      <c r="C1101" s="255"/>
      <c r="D1101" s="245" t="s">
        <v>186</v>
      </c>
      <c r="E1101" s="256" t="s">
        <v>1</v>
      </c>
      <c r="F1101" s="257" t="s">
        <v>500</v>
      </c>
      <c r="G1101" s="255"/>
      <c r="H1101" s="258">
        <v>14.977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4" t="s">
        <v>186</v>
      </c>
      <c r="AU1101" s="264" t="s">
        <v>92</v>
      </c>
      <c r="AV1101" s="14" t="s">
        <v>92</v>
      </c>
      <c r="AW1101" s="14" t="s">
        <v>36</v>
      </c>
      <c r="AX1101" s="14" t="s">
        <v>83</v>
      </c>
      <c r="AY1101" s="264" t="s">
        <v>177</v>
      </c>
    </row>
    <row r="1102" s="13" customFormat="1">
      <c r="A1102" s="13"/>
      <c r="B1102" s="243"/>
      <c r="C1102" s="244"/>
      <c r="D1102" s="245" t="s">
        <v>186</v>
      </c>
      <c r="E1102" s="246" t="s">
        <v>1</v>
      </c>
      <c r="F1102" s="247" t="s">
        <v>490</v>
      </c>
      <c r="G1102" s="244"/>
      <c r="H1102" s="246" t="s">
        <v>1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186</v>
      </c>
      <c r="AU1102" s="253" t="s">
        <v>92</v>
      </c>
      <c r="AV1102" s="13" t="s">
        <v>90</v>
      </c>
      <c r="AW1102" s="13" t="s">
        <v>36</v>
      </c>
      <c r="AX1102" s="13" t="s">
        <v>83</v>
      </c>
      <c r="AY1102" s="253" t="s">
        <v>177</v>
      </c>
    </row>
    <row r="1103" s="14" customFormat="1">
      <c r="A1103" s="14"/>
      <c r="B1103" s="254"/>
      <c r="C1103" s="255"/>
      <c r="D1103" s="245" t="s">
        <v>186</v>
      </c>
      <c r="E1103" s="256" t="s">
        <v>1</v>
      </c>
      <c r="F1103" s="257" t="s">
        <v>501</v>
      </c>
      <c r="G1103" s="255"/>
      <c r="H1103" s="258">
        <v>19.193000000000001</v>
      </c>
      <c r="I1103" s="259"/>
      <c r="J1103" s="255"/>
      <c r="K1103" s="255"/>
      <c r="L1103" s="260"/>
      <c r="M1103" s="261"/>
      <c r="N1103" s="262"/>
      <c r="O1103" s="262"/>
      <c r="P1103" s="262"/>
      <c r="Q1103" s="262"/>
      <c r="R1103" s="262"/>
      <c r="S1103" s="262"/>
      <c r="T1103" s="26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4" t="s">
        <v>186</v>
      </c>
      <c r="AU1103" s="264" t="s">
        <v>92</v>
      </c>
      <c r="AV1103" s="14" t="s">
        <v>92</v>
      </c>
      <c r="AW1103" s="14" t="s">
        <v>36</v>
      </c>
      <c r="AX1103" s="14" t="s">
        <v>83</v>
      </c>
      <c r="AY1103" s="264" t="s">
        <v>177</v>
      </c>
    </row>
    <row r="1104" s="14" customFormat="1">
      <c r="A1104" s="14"/>
      <c r="B1104" s="254"/>
      <c r="C1104" s="255"/>
      <c r="D1104" s="245" t="s">
        <v>186</v>
      </c>
      <c r="E1104" s="256" t="s">
        <v>1</v>
      </c>
      <c r="F1104" s="257" t="s">
        <v>502</v>
      </c>
      <c r="G1104" s="255"/>
      <c r="H1104" s="258">
        <v>22.242000000000001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4" t="s">
        <v>186</v>
      </c>
      <c r="AU1104" s="264" t="s">
        <v>92</v>
      </c>
      <c r="AV1104" s="14" t="s">
        <v>92</v>
      </c>
      <c r="AW1104" s="14" t="s">
        <v>36</v>
      </c>
      <c r="AX1104" s="14" t="s">
        <v>83</v>
      </c>
      <c r="AY1104" s="264" t="s">
        <v>177</v>
      </c>
    </row>
    <row r="1105" s="13" customFormat="1">
      <c r="A1105" s="13"/>
      <c r="B1105" s="243"/>
      <c r="C1105" s="244"/>
      <c r="D1105" s="245" t="s">
        <v>186</v>
      </c>
      <c r="E1105" s="246" t="s">
        <v>1</v>
      </c>
      <c r="F1105" s="247" t="s">
        <v>388</v>
      </c>
      <c r="G1105" s="244"/>
      <c r="H1105" s="246" t="s">
        <v>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3" t="s">
        <v>186</v>
      </c>
      <c r="AU1105" s="253" t="s">
        <v>92</v>
      </c>
      <c r="AV1105" s="13" t="s">
        <v>90</v>
      </c>
      <c r="AW1105" s="13" t="s">
        <v>36</v>
      </c>
      <c r="AX1105" s="13" t="s">
        <v>83</v>
      </c>
      <c r="AY1105" s="253" t="s">
        <v>177</v>
      </c>
    </row>
    <row r="1106" s="14" customFormat="1">
      <c r="A1106" s="14"/>
      <c r="B1106" s="254"/>
      <c r="C1106" s="255"/>
      <c r="D1106" s="245" t="s">
        <v>186</v>
      </c>
      <c r="E1106" s="256" t="s">
        <v>1</v>
      </c>
      <c r="F1106" s="257" t="s">
        <v>503</v>
      </c>
      <c r="G1106" s="255"/>
      <c r="H1106" s="258">
        <v>6.7320000000000002</v>
      </c>
      <c r="I1106" s="259"/>
      <c r="J1106" s="255"/>
      <c r="K1106" s="255"/>
      <c r="L1106" s="260"/>
      <c r="M1106" s="261"/>
      <c r="N1106" s="262"/>
      <c r="O1106" s="262"/>
      <c r="P1106" s="262"/>
      <c r="Q1106" s="262"/>
      <c r="R1106" s="262"/>
      <c r="S1106" s="262"/>
      <c r="T1106" s="26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4" t="s">
        <v>186</v>
      </c>
      <c r="AU1106" s="264" t="s">
        <v>92</v>
      </c>
      <c r="AV1106" s="14" t="s">
        <v>92</v>
      </c>
      <c r="AW1106" s="14" t="s">
        <v>36</v>
      </c>
      <c r="AX1106" s="14" t="s">
        <v>83</v>
      </c>
      <c r="AY1106" s="264" t="s">
        <v>177</v>
      </c>
    </row>
    <row r="1107" s="16" customFormat="1">
      <c r="A1107" s="16"/>
      <c r="B1107" s="276"/>
      <c r="C1107" s="277"/>
      <c r="D1107" s="245" t="s">
        <v>186</v>
      </c>
      <c r="E1107" s="278" t="s">
        <v>701</v>
      </c>
      <c r="F1107" s="279" t="s">
        <v>492</v>
      </c>
      <c r="G1107" s="277"/>
      <c r="H1107" s="280">
        <v>63.143999999999998</v>
      </c>
      <c r="I1107" s="281"/>
      <c r="J1107" s="277"/>
      <c r="K1107" s="277"/>
      <c r="L1107" s="282"/>
      <c r="M1107" s="283"/>
      <c r="N1107" s="284"/>
      <c r="O1107" s="284"/>
      <c r="P1107" s="284"/>
      <c r="Q1107" s="284"/>
      <c r="R1107" s="284"/>
      <c r="S1107" s="284"/>
      <c r="T1107" s="285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86" t="s">
        <v>186</v>
      </c>
      <c r="AU1107" s="286" t="s">
        <v>92</v>
      </c>
      <c r="AV1107" s="16" t="s">
        <v>100</v>
      </c>
      <c r="AW1107" s="16" t="s">
        <v>36</v>
      </c>
      <c r="AX1107" s="16" t="s">
        <v>83</v>
      </c>
      <c r="AY1107" s="286" t="s">
        <v>177</v>
      </c>
    </row>
    <row r="1108" s="13" customFormat="1">
      <c r="A1108" s="13"/>
      <c r="B1108" s="243"/>
      <c r="C1108" s="244"/>
      <c r="D1108" s="245" t="s">
        <v>186</v>
      </c>
      <c r="E1108" s="246" t="s">
        <v>1</v>
      </c>
      <c r="F1108" s="247" t="s">
        <v>478</v>
      </c>
      <c r="G1108" s="244"/>
      <c r="H1108" s="246" t="s">
        <v>1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3" t="s">
        <v>186</v>
      </c>
      <c r="AU1108" s="253" t="s">
        <v>92</v>
      </c>
      <c r="AV1108" s="13" t="s">
        <v>90</v>
      </c>
      <c r="AW1108" s="13" t="s">
        <v>36</v>
      </c>
      <c r="AX1108" s="13" t="s">
        <v>83</v>
      </c>
      <c r="AY1108" s="253" t="s">
        <v>177</v>
      </c>
    </row>
    <row r="1109" s="13" customFormat="1">
      <c r="A1109" s="13"/>
      <c r="B1109" s="243"/>
      <c r="C1109" s="244"/>
      <c r="D1109" s="245" t="s">
        <v>186</v>
      </c>
      <c r="E1109" s="246" t="s">
        <v>1</v>
      </c>
      <c r="F1109" s="247" t="s">
        <v>479</v>
      </c>
      <c r="G1109" s="244"/>
      <c r="H1109" s="246" t="s">
        <v>1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3" t="s">
        <v>186</v>
      </c>
      <c r="AU1109" s="253" t="s">
        <v>92</v>
      </c>
      <c r="AV1109" s="13" t="s">
        <v>90</v>
      </c>
      <c r="AW1109" s="13" t="s">
        <v>36</v>
      </c>
      <c r="AX1109" s="13" t="s">
        <v>83</v>
      </c>
      <c r="AY1109" s="253" t="s">
        <v>177</v>
      </c>
    </row>
    <row r="1110" s="14" customFormat="1">
      <c r="A1110" s="14"/>
      <c r="B1110" s="254"/>
      <c r="C1110" s="255"/>
      <c r="D1110" s="245" t="s">
        <v>186</v>
      </c>
      <c r="E1110" s="256" t="s">
        <v>1</v>
      </c>
      <c r="F1110" s="257" t="s">
        <v>480</v>
      </c>
      <c r="G1110" s="255"/>
      <c r="H1110" s="258">
        <v>143.03999999999999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4" t="s">
        <v>186</v>
      </c>
      <c r="AU1110" s="264" t="s">
        <v>92</v>
      </c>
      <c r="AV1110" s="14" t="s">
        <v>92</v>
      </c>
      <c r="AW1110" s="14" t="s">
        <v>36</v>
      </c>
      <c r="AX1110" s="14" t="s">
        <v>83</v>
      </c>
      <c r="AY1110" s="264" t="s">
        <v>177</v>
      </c>
    </row>
    <row r="1111" s="13" customFormat="1">
      <c r="A1111" s="13"/>
      <c r="B1111" s="243"/>
      <c r="C1111" s="244"/>
      <c r="D1111" s="245" t="s">
        <v>186</v>
      </c>
      <c r="E1111" s="246" t="s">
        <v>1</v>
      </c>
      <c r="F1111" s="247" t="s">
        <v>481</v>
      </c>
      <c r="G1111" s="244"/>
      <c r="H1111" s="246" t="s">
        <v>1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186</v>
      </c>
      <c r="AU1111" s="253" t="s">
        <v>92</v>
      </c>
      <c r="AV1111" s="13" t="s">
        <v>90</v>
      </c>
      <c r="AW1111" s="13" t="s">
        <v>36</v>
      </c>
      <c r="AX1111" s="13" t="s">
        <v>83</v>
      </c>
      <c r="AY1111" s="253" t="s">
        <v>177</v>
      </c>
    </row>
    <row r="1112" s="14" customFormat="1">
      <c r="A1112" s="14"/>
      <c r="B1112" s="254"/>
      <c r="C1112" s="255"/>
      <c r="D1112" s="245" t="s">
        <v>186</v>
      </c>
      <c r="E1112" s="256" t="s">
        <v>1</v>
      </c>
      <c r="F1112" s="257" t="s">
        <v>482</v>
      </c>
      <c r="G1112" s="255"/>
      <c r="H1112" s="258">
        <v>180.99000000000001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4" t="s">
        <v>186</v>
      </c>
      <c r="AU1112" s="264" t="s">
        <v>92</v>
      </c>
      <c r="AV1112" s="14" t="s">
        <v>92</v>
      </c>
      <c r="AW1112" s="14" t="s">
        <v>36</v>
      </c>
      <c r="AX1112" s="14" t="s">
        <v>83</v>
      </c>
      <c r="AY1112" s="264" t="s">
        <v>177</v>
      </c>
    </row>
    <row r="1113" s="16" customFormat="1">
      <c r="A1113" s="16"/>
      <c r="B1113" s="276"/>
      <c r="C1113" s="277"/>
      <c r="D1113" s="245" t="s">
        <v>186</v>
      </c>
      <c r="E1113" s="278" t="s">
        <v>703</v>
      </c>
      <c r="F1113" s="279" t="s">
        <v>492</v>
      </c>
      <c r="G1113" s="277"/>
      <c r="H1113" s="280">
        <v>324.02999999999997</v>
      </c>
      <c r="I1113" s="281"/>
      <c r="J1113" s="277"/>
      <c r="K1113" s="277"/>
      <c r="L1113" s="282"/>
      <c r="M1113" s="283"/>
      <c r="N1113" s="284"/>
      <c r="O1113" s="284"/>
      <c r="P1113" s="284"/>
      <c r="Q1113" s="284"/>
      <c r="R1113" s="284"/>
      <c r="S1113" s="284"/>
      <c r="T1113" s="285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T1113" s="286" t="s">
        <v>186</v>
      </c>
      <c r="AU1113" s="286" t="s">
        <v>92</v>
      </c>
      <c r="AV1113" s="16" t="s">
        <v>100</v>
      </c>
      <c r="AW1113" s="16" t="s">
        <v>36</v>
      </c>
      <c r="AX1113" s="16" t="s">
        <v>83</v>
      </c>
      <c r="AY1113" s="286" t="s">
        <v>177</v>
      </c>
    </row>
    <row r="1114" s="15" customFormat="1">
      <c r="A1114" s="15"/>
      <c r="B1114" s="265"/>
      <c r="C1114" s="266"/>
      <c r="D1114" s="245" t="s">
        <v>186</v>
      </c>
      <c r="E1114" s="267" t="s">
        <v>1</v>
      </c>
      <c r="F1114" s="268" t="s">
        <v>190</v>
      </c>
      <c r="G1114" s="266"/>
      <c r="H1114" s="269">
        <v>418.851</v>
      </c>
      <c r="I1114" s="270"/>
      <c r="J1114" s="266"/>
      <c r="K1114" s="266"/>
      <c r="L1114" s="271"/>
      <c r="M1114" s="272"/>
      <c r="N1114" s="273"/>
      <c r="O1114" s="273"/>
      <c r="P1114" s="273"/>
      <c r="Q1114" s="273"/>
      <c r="R1114" s="273"/>
      <c r="S1114" s="273"/>
      <c r="T1114" s="274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5" t="s">
        <v>186</v>
      </c>
      <c r="AU1114" s="275" t="s">
        <v>92</v>
      </c>
      <c r="AV1114" s="15" t="s">
        <v>184</v>
      </c>
      <c r="AW1114" s="15" t="s">
        <v>36</v>
      </c>
      <c r="AX1114" s="15" t="s">
        <v>90</v>
      </c>
      <c r="AY1114" s="275" t="s">
        <v>177</v>
      </c>
    </row>
    <row r="1115" s="2" customFormat="1" ht="33" customHeight="1">
      <c r="A1115" s="39"/>
      <c r="B1115" s="40"/>
      <c r="C1115" s="230" t="s">
        <v>1557</v>
      </c>
      <c r="D1115" s="230" t="s">
        <v>179</v>
      </c>
      <c r="E1115" s="231" t="s">
        <v>1558</v>
      </c>
      <c r="F1115" s="232" t="s">
        <v>1559</v>
      </c>
      <c r="G1115" s="233" t="s">
        <v>1560</v>
      </c>
      <c r="H1115" s="234">
        <v>30</v>
      </c>
      <c r="I1115" s="235"/>
      <c r="J1115" s="236">
        <f>ROUND(I1115*H1115,2)</f>
        <v>0</v>
      </c>
      <c r="K1115" s="232" t="s">
        <v>1</v>
      </c>
      <c r="L1115" s="45"/>
      <c r="M1115" s="237" t="s">
        <v>1</v>
      </c>
      <c r="N1115" s="238" t="s">
        <v>48</v>
      </c>
      <c r="O1115" s="92"/>
      <c r="P1115" s="239">
        <f>O1115*H1115</f>
        <v>0</v>
      </c>
      <c r="Q1115" s="239">
        <v>0</v>
      </c>
      <c r="R1115" s="239">
        <f>Q1115*H1115</f>
        <v>0</v>
      </c>
      <c r="S1115" s="239">
        <v>0</v>
      </c>
      <c r="T1115" s="240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1" t="s">
        <v>184</v>
      </c>
      <c r="AT1115" s="241" t="s">
        <v>179</v>
      </c>
      <c r="AU1115" s="241" t="s">
        <v>92</v>
      </c>
      <c r="AY1115" s="18" t="s">
        <v>177</v>
      </c>
      <c r="BE1115" s="242">
        <f>IF(N1115="základní",J1115,0)</f>
        <v>0</v>
      </c>
      <c r="BF1115" s="242">
        <f>IF(N1115="snížená",J1115,0)</f>
        <v>0</v>
      </c>
      <c r="BG1115" s="242">
        <f>IF(N1115="zákl. přenesená",J1115,0)</f>
        <v>0</v>
      </c>
      <c r="BH1115" s="242">
        <f>IF(N1115="sníž. přenesená",J1115,0)</f>
        <v>0</v>
      </c>
      <c r="BI1115" s="242">
        <f>IF(N1115="nulová",J1115,0)</f>
        <v>0</v>
      </c>
      <c r="BJ1115" s="18" t="s">
        <v>90</v>
      </c>
      <c r="BK1115" s="242">
        <f>ROUND(I1115*H1115,2)</f>
        <v>0</v>
      </c>
      <c r="BL1115" s="18" t="s">
        <v>184</v>
      </c>
      <c r="BM1115" s="241" t="s">
        <v>1561</v>
      </c>
    </row>
    <row r="1116" s="2" customFormat="1" ht="33" customHeight="1">
      <c r="A1116" s="39"/>
      <c r="B1116" s="40"/>
      <c r="C1116" s="230" t="s">
        <v>1562</v>
      </c>
      <c r="D1116" s="230" t="s">
        <v>179</v>
      </c>
      <c r="E1116" s="231" t="s">
        <v>1563</v>
      </c>
      <c r="F1116" s="232" t="s">
        <v>1564</v>
      </c>
      <c r="G1116" s="233" t="s">
        <v>1565</v>
      </c>
      <c r="H1116" s="234">
        <v>50</v>
      </c>
      <c r="I1116" s="235"/>
      <c r="J1116" s="236">
        <f>ROUND(I1116*H1116,2)</f>
        <v>0</v>
      </c>
      <c r="K1116" s="232" t="s">
        <v>1</v>
      </c>
      <c r="L1116" s="45"/>
      <c r="M1116" s="237" t="s">
        <v>1</v>
      </c>
      <c r="N1116" s="238" t="s">
        <v>48</v>
      </c>
      <c r="O1116" s="92"/>
      <c r="P1116" s="239">
        <f>O1116*H1116</f>
        <v>0</v>
      </c>
      <c r="Q1116" s="239">
        <v>0</v>
      </c>
      <c r="R1116" s="239">
        <f>Q1116*H1116</f>
        <v>0</v>
      </c>
      <c r="S1116" s="239">
        <v>0</v>
      </c>
      <c r="T1116" s="240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1" t="s">
        <v>184</v>
      </c>
      <c r="AT1116" s="241" t="s">
        <v>179</v>
      </c>
      <c r="AU1116" s="241" t="s">
        <v>92</v>
      </c>
      <c r="AY1116" s="18" t="s">
        <v>177</v>
      </c>
      <c r="BE1116" s="242">
        <f>IF(N1116="základní",J1116,0)</f>
        <v>0</v>
      </c>
      <c r="BF1116" s="242">
        <f>IF(N1116="snížená",J1116,0)</f>
        <v>0</v>
      </c>
      <c r="BG1116" s="242">
        <f>IF(N1116="zákl. přenesená",J1116,0)</f>
        <v>0</v>
      </c>
      <c r="BH1116" s="242">
        <f>IF(N1116="sníž. přenesená",J1116,0)</f>
        <v>0</v>
      </c>
      <c r="BI1116" s="242">
        <f>IF(N1116="nulová",J1116,0)</f>
        <v>0</v>
      </c>
      <c r="BJ1116" s="18" t="s">
        <v>90</v>
      </c>
      <c r="BK1116" s="242">
        <f>ROUND(I1116*H1116,2)</f>
        <v>0</v>
      </c>
      <c r="BL1116" s="18" t="s">
        <v>184</v>
      </c>
      <c r="BM1116" s="241" t="s">
        <v>1566</v>
      </c>
    </row>
    <row r="1117" s="2" customFormat="1" ht="21.75" customHeight="1">
      <c r="A1117" s="39"/>
      <c r="B1117" s="40"/>
      <c r="C1117" s="230" t="s">
        <v>1567</v>
      </c>
      <c r="D1117" s="230" t="s">
        <v>179</v>
      </c>
      <c r="E1117" s="231" t="s">
        <v>1568</v>
      </c>
      <c r="F1117" s="232" t="s">
        <v>1569</v>
      </c>
      <c r="G1117" s="233" t="s">
        <v>182</v>
      </c>
      <c r="H1117" s="234">
        <v>1</v>
      </c>
      <c r="I1117" s="235"/>
      <c r="J1117" s="236">
        <f>ROUND(I1117*H1117,2)</f>
        <v>0</v>
      </c>
      <c r="K1117" s="232" t="s">
        <v>183</v>
      </c>
      <c r="L1117" s="45"/>
      <c r="M1117" s="237" t="s">
        <v>1</v>
      </c>
      <c r="N1117" s="238" t="s">
        <v>48</v>
      </c>
      <c r="O1117" s="92"/>
      <c r="P1117" s="239">
        <f>O1117*H1117</f>
        <v>0</v>
      </c>
      <c r="Q1117" s="239">
        <v>0.54034000000000004</v>
      </c>
      <c r="R1117" s="239">
        <f>Q1117*H1117</f>
        <v>0.54034000000000004</v>
      </c>
      <c r="S1117" s="239">
        <v>0</v>
      </c>
      <c r="T1117" s="240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1" t="s">
        <v>184</v>
      </c>
      <c r="AT1117" s="241" t="s">
        <v>179</v>
      </c>
      <c r="AU1117" s="241" t="s">
        <v>92</v>
      </c>
      <c r="AY1117" s="18" t="s">
        <v>177</v>
      </c>
      <c r="BE1117" s="242">
        <f>IF(N1117="základní",J1117,0)</f>
        <v>0</v>
      </c>
      <c r="BF1117" s="242">
        <f>IF(N1117="snížená",J1117,0)</f>
        <v>0</v>
      </c>
      <c r="BG1117" s="242">
        <f>IF(N1117="zákl. přenesená",J1117,0)</f>
        <v>0</v>
      </c>
      <c r="BH1117" s="242">
        <f>IF(N1117="sníž. přenesená",J1117,0)</f>
        <v>0</v>
      </c>
      <c r="BI1117" s="242">
        <f>IF(N1117="nulová",J1117,0)</f>
        <v>0</v>
      </c>
      <c r="BJ1117" s="18" t="s">
        <v>90</v>
      </c>
      <c r="BK1117" s="242">
        <f>ROUND(I1117*H1117,2)</f>
        <v>0</v>
      </c>
      <c r="BL1117" s="18" t="s">
        <v>184</v>
      </c>
      <c r="BM1117" s="241" t="s">
        <v>1570</v>
      </c>
    </row>
    <row r="1118" s="13" customFormat="1">
      <c r="A1118" s="13"/>
      <c r="B1118" s="243"/>
      <c r="C1118" s="244"/>
      <c r="D1118" s="245" t="s">
        <v>186</v>
      </c>
      <c r="E1118" s="246" t="s">
        <v>1</v>
      </c>
      <c r="F1118" s="247" t="s">
        <v>1571</v>
      </c>
      <c r="G1118" s="244"/>
      <c r="H1118" s="246" t="s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186</v>
      </c>
      <c r="AU1118" s="253" t="s">
        <v>92</v>
      </c>
      <c r="AV1118" s="13" t="s">
        <v>90</v>
      </c>
      <c r="AW1118" s="13" t="s">
        <v>36</v>
      </c>
      <c r="AX1118" s="13" t="s">
        <v>83</v>
      </c>
      <c r="AY1118" s="253" t="s">
        <v>177</v>
      </c>
    </row>
    <row r="1119" s="14" customFormat="1">
      <c r="A1119" s="14"/>
      <c r="B1119" s="254"/>
      <c r="C1119" s="255"/>
      <c r="D1119" s="245" t="s">
        <v>186</v>
      </c>
      <c r="E1119" s="256" t="s">
        <v>1</v>
      </c>
      <c r="F1119" s="257" t="s">
        <v>1572</v>
      </c>
      <c r="G1119" s="255"/>
      <c r="H1119" s="258">
        <v>1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4" t="s">
        <v>186</v>
      </c>
      <c r="AU1119" s="264" t="s">
        <v>92</v>
      </c>
      <c r="AV1119" s="14" t="s">
        <v>92</v>
      </c>
      <c r="AW1119" s="14" t="s">
        <v>36</v>
      </c>
      <c r="AX1119" s="14" t="s">
        <v>83</v>
      </c>
      <c r="AY1119" s="264" t="s">
        <v>177</v>
      </c>
    </row>
    <row r="1120" s="15" customFormat="1">
      <c r="A1120" s="15"/>
      <c r="B1120" s="265"/>
      <c r="C1120" s="266"/>
      <c r="D1120" s="245" t="s">
        <v>186</v>
      </c>
      <c r="E1120" s="267" t="s">
        <v>1</v>
      </c>
      <c r="F1120" s="268" t="s">
        <v>190</v>
      </c>
      <c r="G1120" s="266"/>
      <c r="H1120" s="269">
        <v>1</v>
      </c>
      <c r="I1120" s="270"/>
      <c r="J1120" s="266"/>
      <c r="K1120" s="266"/>
      <c r="L1120" s="271"/>
      <c r="M1120" s="272"/>
      <c r="N1120" s="273"/>
      <c r="O1120" s="273"/>
      <c r="P1120" s="273"/>
      <c r="Q1120" s="273"/>
      <c r="R1120" s="273"/>
      <c r="S1120" s="273"/>
      <c r="T1120" s="274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75" t="s">
        <v>186</v>
      </c>
      <c r="AU1120" s="275" t="s">
        <v>92</v>
      </c>
      <c r="AV1120" s="15" t="s">
        <v>184</v>
      </c>
      <c r="AW1120" s="15" t="s">
        <v>36</v>
      </c>
      <c r="AX1120" s="15" t="s">
        <v>90</v>
      </c>
      <c r="AY1120" s="275" t="s">
        <v>177</v>
      </c>
    </row>
    <row r="1121" s="2" customFormat="1" ht="16.5" customHeight="1">
      <c r="A1121" s="39"/>
      <c r="B1121" s="40"/>
      <c r="C1121" s="291" t="s">
        <v>1573</v>
      </c>
      <c r="D1121" s="291" t="s">
        <v>881</v>
      </c>
      <c r="E1121" s="292" t="s">
        <v>1574</v>
      </c>
      <c r="F1121" s="293" t="s">
        <v>1575</v>
      </c>
      <c r="G1121" s="294" t="s">
        <v>298</v>
      </c>
      <c r="H1121" s="295">
        <v>320.25</v>
      </c>
      <c r="I1121" s="296"/>
      <c r="J1121" s="297">
        <f>ROUND(I1121*H1121,2)</f>
        <v>0</v>
      </c>
      <c r="K1121" s="293" t="s">
        <v>183</v>
      </c>
      <c r="L1121" s="298"/>
      <c r="M1121" s="299" t="s">
        <v>1</v>
      </c>
      <c r="N1121" s="300" t="s">
        <v>48</v>
      </c>
      <c r="O1121" s="92"/>
      <c r="P1121" s="239">
        <f>O1121*H1121</f>
        <v>0</v>
      </c>
      <c r="Q1121" s="239">
        <v>0.0041000000000000003</v>
      </c>
      <c r="R1121" s="239">
        <f>Q1121*H1121</f>
        <v>1.3130250000000001</v>
      </c>
      <c r="S1121" s="239">
        <v>0</v>
      </c>
      <c r="T1121" s="240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1" t="s">
        <v>236</v>
      </c>
      <c r="AT1121" s="241" t="s">
        <v>881</v>
      </c>
      <c r="AU1121" s="241" t="s">
        <v>92</v>
      </c>
      <c r="AY1121" s="18" t="s">
        <v>177</v>
      </c>
      <c r="BE1121" s="242">
        <f>IF(N1121="základní",J1121,0)</f>
        <v>0</v>
      </c>
      <c r="BF1121" s="242">
        <f>IF(N1121="snížená",J1121,0)</f>
        <v>0</v>
      </c>
      <c r="BG1121" s="242">
        <f>IF(N1121="zákl. přenesená",J1121,0)</f>
        <v>0</v>
      </c>
      <c r="BH1121" s="242">
        <f>IF(N1121="sníž. přenesená",J1121,0)</f>
        <v>0</v>
      </c>
      <c r="BI1121" s="242">
        <f>IF(N1121="nulová",J1121,0)</f>
        <v>0</v>
      </c>
      <c r="BJ1121" s="18" t="s">
        <v>90</v>
      </c>
      <c r="BK1121" s="242">
        <f>ROUND(I1121*H1121,2)</f>
        <v>0</v>
      </c>
      <c r="BL1121" s="18" t="s">
        <v>184</v>
      </c>
      <c r="BM1121" s="241" t="s">
        <v>1576</v>
      </c>
    </row>
    <row r="1122" s="14" customFormat="1">
      <c r="A1122" s="14"/>
      <c r="B1122" s="254"/>
      <c r="C1122" s="255"/>
      <c r="D1122" s="245" t="s">
        <v>186</v>
      </c>
      <c r="E1122" s="255"/>
      <c r="F1122" s="257" t="s">
        <v>1577</v>
      </c>
      <c r="G1122" s="255"/>
      <c r="H1122" s="258">
        <v>320.25</v>
      </c>
      <c r="I1122" s="259"/>
      <c r="J1122" s="255"/>
      <c r="K1122" s="255"/>
      <c r="L1122" s="260"/>
      <c r="M1122" s="261"/>
      <c r="N1122" s="262"/>
      <c r="O1122" s="262"/>
      <c r="P1122" s="262"/>
      <c r="Q1122" s="262"/>
      <c r="R1122" s="262"/>
      <c r="S1122" s="262"/>
      <c r="T1122" s="26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4" t="s">
        <v>186</v>
      </c>
      <c r="AU1122" s="264" t="s">
        <v>92</v>
      </c>
      <c r="AV1122" s="14" t="s">
        <v>92</v>
      </c>
      <c r="AW1122" s="14" t="s">
        <v>4</v>
      </c>
      <c r="AX1122" s="14" t="s">
        <v>90</v>
      </c>
      <c r="AY1122" s="264" t="s">
        <v>177</v>
      </c>
    </row>
    <row r="1123" s="2" customFormat="1" ht="37.8" customHeight="1">
      <c r="A1123" s="39"/>
      <c r="B1123" s="40"/>
      <c r="C1123" s="230" t="s">
        <v>1578</v>
      </c>
      <c r="D1123" s="230" t="s">
        <v>179</v>
      </c>
      <c r="E1123" s="231" t="s">
        <v>1579</v>
      </c>
      <c r="F1123" s="232" t="s">
        <v>1580</v>
      </c>
      <c r="G1123" s="233" t="s">
        <v>298</v>
      </c>
      <c r="H1123" s="234">
        <v>31</v>
      </c>
      <c r="I1123" s="235"/>
      <c r="J1123" s="236">
        <f>ROUND(I1123*H1123,2)</f>
        <v>0</v>
      </c>
      <c r="K1123" s="232" t="s">
        <v>183</v>
      </c>
      <c r="L1123" s="45"/>
      <c r="M1123" s="237" t="s">
        <v>1</v>
      </c>
      <c r="N1123" s="238" t="s">
        <v>48</v>
      </c>
      <c r="O1123" s="92"/>
      <c r="P1123" s="239">
        <f>O1123*H1123</f>
        <v>0</v>
      </c>
      <c r="Q1123" s="239">
        <v>2.0000000000000002E-05</v>
      </c>
      <c r="R1123" s="239">
        <f>Q1123*H1123</f>
        <v>0.00062</v>
      </c>
      <c r="S1123" s="239">
        <v>0</v>
      </c>
      <c r="T1123" s="240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41" t="s">
        <v>184</v>
      </c>
      <c r="AT1123" s="241" t="s">
        <v>179</v>
      </c>
      <c r="AU1123" s="241" t="s">
        <v>92</v>
      </c>
      <c r="AY1123" s="18" t="s">
        <v>177</v>
      </c>
      <c r="BE1123" s="242">
        <f>IF(N1123="základní",J1123,0)</f>
        <v>0</v>
      </c>
      <c r="BF1123" s="242">
        <f>IF(N1123="snížená",J1123,0)</f>
        <v>0</v>
      </c>
      <c r="BG1123" s="242">
        <f>IF(N1123="zákl. přenesená",J1123,0)</f>
        <v>0</v>
      </c>
      <c r="BH1123" s="242">
        <f>IF(N1123="sníž. přenesená",J1123,0)</f>
        <v>0</v>
      </c>
      <c r="BI1123" s="242">
        <f>IF(N1123="nulová",J1123,0)</f>
        <v>0</v>
      </c>
      <c r="BJ1123" s="18" t="s">
        <v>90</v>
      </c>
      <c r="BK1123" s="242">
        <f>ROUND(I1123*H1123,2)</f>
        <v>0</v>
      </c>
      <c r="BL1123" s="18" t="s">
        <v>184</v>
      </c>
      <c r="BM1123" s="241" t="s">
        <v>1581</v>
      </c>
    </row>
    <row r="1124" s="2" customFormat="1" ht="44.25" customHeight="1">
      <c r="A1124" s="39"/>
      <c r="B1124" s="40"/>
      <c r="C1124" s="230" t="s">
        <v>1582</v>
      </c>
      <c r="D1124" s="230" t="s">
        <v>179</v>
      </c>
      <c r="E1124" s="231" t="s">
        <v>1583</v>
      </c>
      <c r="F1124" s="232" t="s">
        <v>1584</v>
      </c>
      <c r="G1124" s="233" t="s">
        <v>398</v>
      </c>
      <c r="H1124" s="234">
        <v>4.5499999999999998</v>
      </c>
      <c r="I1124" s="235"/>
      <c r="J1124" s="236">
        <f>ROUND(I1124*H1124,2)</f>
        <v>0</v>
      </c>
      <c r="K1124" s="232" t="s">
        <v>183</v>
      </c>
      <c r="L1124" s="45"/>
      <c r="M1124" s="237" t="s">
        <v>1</v>
      </c>
      <c r="N1124" s="238" t="s">
        <v>48</v>
      </c>
      <c r="O1124" s="92"/>
      <c r="P1124" s="239">
        <f>O1124*H1124</f>
        <v>0</v>
      </c>
      <c r="Q1124" s="239">
        <v>0.0077600000000000004</v>
      </c>
      <c r="R1124" s="239">
        <f>Q1124*H1124</f>
        <v>0.035307999999999999</v>
      </c>
      <c r="S1124" s="239">
        <v>0</v>
      </c>
      <c r="T1124" s="240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1" t="s">
        <v>184</v>
      </c>
      <c r="AT1124" s="241" t="s">
        <v>179</v>
      </c>
      <c r="AU1124" s="241" t="s">
        <v>92</v>
      </c>
      <c r="AY1124" s="18" t="s">
        <v>177</v>
      </c>
      <c r="BE1124" s="242">
        <f>IF(N1124="základní",J1124,0)</f>
        <v>0</v>
      </c>
      <c r="BF1124" s="242">
        <f>IF(N1124="snížená",J1124,0)</f>
        <v>0</v>
      </c>
      <c r="BG1124" s="242">
        <f>IF(N1124="zákl. přenesená",J1124,0)</f>
        <v>0</v>
      </c>
      <c r="BH1124" s="242">
        <f>IF(N1124="sníž. přenesená",J1124,0)</f>
        <v>0</v>
      </c>
      <c r="BI1124" s="242">
        <f>IF(N1124="nulová",J1124,0)</f>
        <v>0</v>
      </c>
      <c r="BJ1124" s="18" t="s">
        <v>90</v>
      </c>
      <c r="BK1124" s="242">
        <f>ROUND(I1124*H1124,2)</f>
        <v>0</v>
      </c>
      <c r="BL1124" s="18" t="s">
        <v>184</v>
      </c>
      <c r="BM1124" s="241" t="s">
        <v>1585</v>
      </c>
    </row>
    <row r="1125" s="13" customFormat="1">
      <c r="A1125" s="13"/>
      <c r="B1125" s="243"/>
      <c r="C1125" s="244"/>
      <c r="D1125" s="245" t="s">
        <v>186</v>
      </c>
      <c r="E1125" s="246" t="s">
        <v>1</v>
      </c>
      <c r="F1125" s="247" t="s">
        <v>1586</v>
      </c>
      <c r="G1125" s="244"/>
      <c r="H1125" s="246" t="s">
        <v>1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3" t="s">
        <v>186</v>
      </c>
      <c r="AU1125" s="253" t="s">
        <v>92</v>
      </c>
      <c r="AV1125" s="13" t="s">
        <v>90</v>
      </c>
      <c r="AW1125" s="13" t="s">
        <v>36</v>
      </c>
      <c r="AX1125" s="13" t="s">
        <v>83</v>
      </c>
      <c r="AY1125" s="253" t="s">
        <v>177</v>
      </c>
    </row>
    <row r="1126" s="13" customFormat="1">
      <c r="A1126" s="13"/>
      <c r="B1126" s="243"/>
      <c r="C1126" s="244"/>
      <c r="D1126" s="245" t="s">
        <v>186</v>
      </c>
      <c r="E1126" s="246" t="s">
        <v>1</v>
      </c>
      <c r="F1126" s="247" t="s">
        <v>203</v>
      </c>
      <c r="G1126" s="244"/>
      <c r="H1126" s="246" t="s">
        <v>1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186</v>
      </c>
      <c r="AU1126" s="253" t="s">
        <v>92</v>
      </c>
      <c r="AV1126" s="13" t="s">
        <v>90</v>
      </c>
      <c r="AW1126" s="13" t="s">
        <v>36</v>
      </c>
      <c r="AX1126" s="13" t="s">
        <v>83</v>
      </c>
      <c r="AY1126" s="253" t="s">
        <v>177</v>
      </c>
    </row>
    <row r="1127" s="13" customFormat="1">
      <c r="A1127" s="13"/>
      <c r="B1127" s="243"/>
      <c r="C1127" s="244"/>
      <c r="D1127" s="245" t="s">
        <v>186</v>
      </c>
      <c r="E1127" s="246" t="s">
        <v>1</v>
      </c>
      <c r="F1127" s="247" t="s">
        <v>387</v>
      </c>
      <c r="G1127" s="244"/>
      <c r="H1127" s="246" t="s">
        <v>1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3" t="s">
        <v>186</v>
      </c>
      <c r="AU1127" s="253" t="s">
        <v>92</v>
      </c>
      <c r="AV1127" s="13" t="s">
        <v>90</v>
      </c>
      <c r="AW1127" s="13" t="s">
        <v>36</v>
      </c>
      <c r="AX1127" s="13" t="s">
        <v>83</v>
      </c>
      <c r="AY1127" s="253" t="s">
        <v>177</v>
      </c>
    </row>
    <row r="1128" s="14" customFormat="1">
      <c r="A1128" s="14"/>
      <c r="B1128" s="254"/>
      <c r="C1128" s="255"/>
      <c r="D1128" s="245" t="s">
        <v>186</v>
      </c>
      <c r="E1128" s="256" t="s">
        <v>1</v>
      </c>
      <c r="F1128" s="257" t="s">
        <v>1587</v>
      </c>
      <c r="G1128" s="255"/>
      <c r="H1128" s="258">
        <v>2.29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4" t="s">
        <v>186</v>
      </c>
      <c r="AU1128" s="264" t="s">
        <v>92</v>
      </c>
      <c r="AV1128" s="14" t="s">
        <v>92</v>
      </c>
      <c r="AW1128" s="14" t="s">
        <v>36</v>
      </c>
      <c r="AX1128" s="14" t="s">
        <v>83</v>
      </c>
      <c r="AY1128" s="264" t="s">
        <v>177</v>
      </c>
    </row>
    <row r="1129" s="14" customFormat="1">
      <c r="A1129" s="14"/>
      <c r="B1129" s="254"/>
      <c r="C1129" s="255"/>
      <c r="D1129" s="245" t="s">
        <v>186</v>
      </c>
      <c r="E1129" s="256" t="s">
        <v>1</v>
      </c>
      <c r="F1129" s="257" t="s">
        <v>1588</v>
      </c>
      <c r="G1129" s="255"/>
      <c r="H1129" s="258">
        <v>1.6599999999999999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4" t="s">
        <v>186</v>
      </c>
      <c r="AU1129" s="264" t="s">
        <v>92</v>
      </c>
      <c r="AV1129" s="14" t="s">
        <v>92</v>
      </c>
      <c r="AW1129" s="14" t="s">
        <v>36</v>
      </c>
      <c r="AX1129" s="14" t="s">
        <v>83</v>
      </c>
      <c r="AY1129" s="264" t="s">
        <v>177</v>
      </c>
    </row>
    <row r="1130" s="13" customFormat="1">
      <c r="A1130" s="13"/>
      <c r="B1130" s="243"/>
      <c r="C1130" s="244"/>
      <c r="D1130" s="245" t="s">
        <v>186</v>
      </c>
      <c r="E1130" s="246" t="s">
        <v>1</v>
      </c>
      <c r="F1130" s="247" t="s">
        <v>490</v>
      </c>
      <c r="G1130" s="244"/>
      <c r="H1130" s="246" t="s">
        <v>1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3" t="s">
        <v>186</v>
      </c>
      <c r="AU1130" s="253" t="s">
        <v>92</v>
      </c>
      <c r="AV1130" s="13" t="s">
        <v>90</v>
      </c>
      <c r="AW1130" s="13" t="s">
        <v>36</v>
      </c>
      <c r="AX1130" s="13" t="s">
        <v>83</v>
      </c>
      <c r="AY1130" s="253" t="s">
        <v>177</v>
      </c>
    </row>
    <row r="1131" s="14" customFormat="1">
      <c r="A1131" s="14"/>
      <c r="B1131" s="254"/>
      <c r="C1131" s="255"/>
      <c r="D1131" s="245" t="s">
        <v>186</v>
      </c>
      <c r="E1131" s="256" t="s">
        <v>1</v>
      </c>
      <c r="F1131" s="257" t="s">
        <v>1589</v>
      </c>
      <c r="G1131" s="255"/>
      <c r="H1131" s="258">
        <v>0.59999999999999998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186</v>
      </c>
      <c r="AU1131" s="264" t="s">
        <v>92</v>
      </c>
      <c r="AV1131" s="14" t="s">
        <v>92</v>
      </c>
      <c r="AW1131" s="14" t="s">
        <v>36</v>
      </c>
      <c r="AX1131" s="14" t="s">
        <v>83</v>
      </c>
      <c r="AY1131" s="264" t="s">
        <v>177</v>
      </c>
    </row>
    <row r="1132" s="15" customFormat="1">
      <c r="A1132" s="15"/>
      <c r="B1132" s="265"/>
      <c r="C1132" s="266"/>
      <c r="D1132" s="245" t="s">
        <v>186</v>
      </c>
      <c r="E1132" s="267" t="s">
        <v>1</v>
      </c>
      <c r="F1132" s="268" t="s">
        <v>190</v>
      </c>
      <c r="G1132" s="266"/>
      <c r="H1132" s="269">
        <v>4.5499999999999998</v>
      </c>
      <c r="I1132" s="270"/>
      <c r="J1132" s="266"/>
      <c r="K1132" s="266"/>
      <c r="L1132" s="271"/>
      <c r="M1132" s="272"/>
      <c r="N1132" s="273"/>
      <c r="O1132" s="273"/>
      <c r="P1132" s="273"/>
      <c r="Q1132" s="273"/>
      <c r="R1132" s="273"/>
      <c r="S1132" s="273"/>
      <c r="T1132" s="274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5" t="s">
        <v>186</v>
      </c>
      <c r="AU1132" s="275" t="s">
        <v>92</v>
      </c>
      <c r="AV1132" s="15" t="s">
        <v>184</v>
      </c>
      <c r="AW1132" s="15" t="s">
        <v>36</v>
      </c>
      <c r="AX1132" s="15" t="s">
        <v>90</v>
      </c>
      <c r="AY1132" s="275" t="s">
        <v>177</v>
      </c>
    </row>
    <row r="1133" s="2" customFormat="1" ht="33" customHeight="1">
      <c r="A1133" s="39"/>
      <c r="B1133" s="40"/>
      <c r="C1133" s="230" t="s">
        <v>1590</v>
      </c>
      <c r="D1133" s="230" t="s">
        <v>179</v>
      </c>
      <c r="E1133" s="231" t="s">
        <v>1591</v>
      </c>
      <c r="F1133" s="232" t="s">
        <v>1592</v>
      </c>
      <c r="G1133" s="233" t="s">
        <v>398</v>
      </c>
      <c r="H1133" s="234">
        <v>17</v>
      </c>
      <c r="I1133" s="235"/>
      <c r="J1133" s="236">
        <f>ROUND(I1133*H1133,2)</f>
        <v>0</v>
      </c>
      <c r="K1133" s="232" t="s">
        <v>183</v>
      </c>
      <c r="L1133" s="45"/>
      <c r="M1133" s="237" t="s">
        <v>1</v>
      </c>
      <c r="N1133" s="238" t="s">
        <v>48</v>
      </c>
      <c r="O1133" s="92"/>
      <c r="P1133" s="239">
        <f>O1133*H1133</f>
        <v>0</v>
      </c>
      <c r="Q1133" s="239">
        <v>0.087150000000000005</v>
      </c>
      <c r="R1133" s="239">
        <f>Q1133*H1133</f>
        <v>1.4815500000000001</v>
      </c>
      <c r="S1133" s="239">
        <v>0</v>
      </c>
      <c r="T1133" s="240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41" t="s">
        <v>184</v>
      </c>
      <c r="AT1133" s="241" t="s">
        <v>179</v>
      </c>
      <c r="AU1133" s="241" t="s">
        <v>92</v>
      </c>
      <c r="AY1133" s="18" t="s">
        <v>177</v>
      </c>
      <c r="BE1133" s="242">
        <f>IF(N1133="základní",J1133,0)</f>
        <v>0</v>
      </c>
      <c r="BF1133" s="242">
        <f>IF(N1133="snížená",J1133,0)</f>
        <v>0</v>
      </c>
      <c r="BG1133" s="242">
        <f>IF(N1133="zákl. přenesená",J1133,0)</f>
        <v>0</v>
      </c>
      <c r="BH1133" s="242">
        <f>IF(N1133="sníž. přenesená",J1133,0)</f>
        <v>0</v>
      </c>
      <c r="BI1133" s="242">
        <f>IF(N1133="nulová",J1133,0)</f>
        <v>0</v>
      </c>
      <c r="BJ1133" s="18" t="s">
        <v>90</v>
      </c>
      <c r="BK1133" s="242">
        <f>ROUND(I1133*H1133,2)</f>
        <v>0</v>
      </c>
      <c r="BL1133" s="18" t="s">
        <v>184</v>
      </c>
      <c r="BM1133" s="241" t="s">
        <v>1593</v>
      </c>
    </row>
    <row r="1134" s="13" customFormat="1">
      <c r="A1134" s="13"/>
      <c r="B1134" s="243"/>
      <c r="C1134" s="244"/>
      <c r="D1134" s="245" t="s">
        <v>186</v>
      </c>
      <c r="E1134" s="246" t="s">
        <v>1</v>
      </c>
      <c r="F1134" s="247" t="s">
        <v>1594</v>
      </c>
      <c r="G1134" s="244"/>
      <c r="H1134" s="246" t="s">
        <v>1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3" t="s">
        <v>186</v>
      </c>
      <c r="AU1134" s="253" t="s">
        <v>92</v>
      </c>
      <c r="AV1134" s="13" t="s">
        <v>90</v>
      </c>
      <c r="AW1134" s="13" t="s">
        <v>36</v>
      </c>
      <c r="AX1134" s="13" t="s">
        <v>83</v>
      </c>
      <c r="AY1134" s="253" t="s">
        <v>177</v>
      </c>
    </row>
    <row r="1135" s="13" customFormat="1">
      <c r="A1135" s="13"/>
      <c r="B1135" s="243"/>
      <c r="C1135" s="244"/>
      <c r="D1135" s="245" t="s">
        <v>186</v>
      </c>
      <c r="E1135" s="246" t="s">
        <v>1</v>
      </c>
      <c r="F1135" s="247" t="s">
        <v>203</v>
      </c>
      <c r="G1135" s="244"/>
      <c r="H1135" s="246" t="s">
        <v>1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3" t="s">
        <v>186</v>
      </c>
      <c r="AU1135" s="253" t="s">
        <v>92</v>
      </c>
      <c r="AV1135" s="13" t="s">
        <v>90</v>
      </c>
      <c r="AW1135" s="13" t="s">
        <v>36</v>
      </c>
      <c r="AX1135" s="13" t="s">
        <v>83</v>
      </c>
      <c r="AY1135" s="253" t="s">
        <v>177</v>
      </c>
    </row>
    <row r="1136" s="13" customFormat="1">
      <c r="A1136" s="13"/>
      <c r="B1136" s="243"/>
      <c r="C1136" s="244"/>
      <c r="D1136" s="245" t="s">
        <v>186</v>
      </c>
      <c r="E1136" s="246" t="s">
        <v>1</v>
      </c>
      <c r="F1136" s="247" t="s">
        <v>387</v>
      </c>
      <c r="G1136" s="244"/>
      <c r="H1136" s="246" t="s">
        <v>1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3" t="s">
        <v>186</v>
      </c>
      <c r="AU1136" s="253" t="s">
        <v>92</v>
      </c>
      <c r="AV1136" s="13" t="s">
        <v>90</v>
      </c>
      <c r="AW1136" s="13" t="s">
        <v>36</v>
      </c>
      <c r="AX1136" s="13" t="s">
        <v>83</v>
      </c>
      <c r="AY1136" s="253" t="s">
        <v>177</v>
      </c>
    </row>
    <row r="1137" s="14" customFormat="1">
      <c r="A1137" s="14"/>
      <c r="B1137" s="254"/>
      <c r="C1137" s="255"/>
      <c r="D1137" s="245" t="s">
        <v>186</v>
      </c>
      <c r="E1137" s="256" t="s">
        <v>1</v>
      </c>
      <c r="F1137" s="257" t="s">
        <v>1595</v>
      </c>
      <c r="G1137" s="255"/>
      <c r="H1137" s="258">
        <v>17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4" t="s">
        <v>186</v>
      </c>
      <c r="AU1137" s="264" t="s">
        <v>92</v>
      </c>
      <c r="AV1137" s="14" t="s">
        <v>92</v>
      </c>
      <c r="AW1137" s="14" t="s">
        <v>36</v>
      </c>
      <c r="AX1137" s="14" t="s">
        <v>83</v>
      </c>
      <c r="AY1137" s="264" t="s">
        <v>177</v>
      </c>
    </row>
    <row r="1138" s="15" customFormat="1">
      <c r="A1138" s="15"/>
      <c r="B1138" s="265"/>
      <c r="C1138" s="266"/>
      <c r="D1138" s="245" t="s">
        <v>186</v>
      </c>
      <c r="E1138" s="267" t="s">
        <v>1</v>
      </c>
      <c r="F1138" s="268" t="s">
        <v>190</v>
      </c>
      <c r="G1138" s="266"/>
      <c r="H1138" s="269">
        <v>17</v>
      </c>
      <c r="I1138" s="270"/>
      <c r="J1138" s="266"/>
      <c r="K1138" s="266"/>
      <c r="L1138" s="271"/>
      <c r="M1138" s="272"/>
      <c r="N1138" s="273"/>
      <c r="O1138" s="273"/>
      <c r="P1138" s="273"/>
      <c r="Q1138" s="273"/>
      <c r="R1138" s="273"/>
      <c r="S1138" s="273"/>
      <c r="T1138" s="274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5" t="s">
        <v>186</v>
      </c>
      <c r="AU1138" s="275" t="s">
        <v>92</v>
      </c>
      <c r="AV1138" s="15" t="s">
        <v>184</v>
      </c>
      <c r="AW1138" s="15" t="s">
        <v>36</v>
      </c>
      <c r="AX1138" s="15" t="s">
        <v>90</v>
      </c>
      <c r="AY1138" s="275" t="s">
        <v>177</v>
      </c>
    </row>
    <row r="1139" s="2" customFormat="1" ht="37.8" customHeight="1">
      <c r="A1139" s="39"/>
      <c r="B1139" s="40"/>
      <c r="C1139" s="230" t="s">
        <v>1596</v>
      </c>
      <c r="D1139" s="230" t="s">
        <v>179</v>
      </c>
      <c r="E1139" s="231" t="s">
        <v>1597</v>
      </c>
      <c r="F1139" s="232" t="s">
        <v>1598</v>
      </c>
      <c r="G1139" s="233" t="s">
        <v>398</v>
      </c>
      <c r="H1139" s="234">
        <v>17</v>
      </c>
      <c r="I1139" s="235"/>
      <c r="J1139" s="236">
        <f>ROUND(I1139*H1139,2)</f>
        <v>0</v>
      </c>
      <c r="K1139" s="232" t="s">
        <v>183</v>
      </c>
      <c r="L1139" s="45"/>
      <c r="M1139" s="237" t="s">
        <v>1</v>
      </c>
      <c r="N1139" s="238" t="s">
        <v>48</v>
      </c>
      <c r="O1139" s="92"/>
      <c r="P1139" s="239">
        <f>O1139*H1139</f>
        <v>0</v>
      </c>
      <c r="Q1139" s="239">
        <v>0.0038300000000000001</v>
      </c>
      <c r="R1139" s="239">
        <f>Q1139*H1139</f>
        <v>0.065110000000000001</v>
      </c>
      <c r="S1139" s="239">
        <v>0</v>
      </c>
      <c r="T1139" s="240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41" t="s">
        <v>184</v>
      </c>
      <c r="AT1139" s="241" t="s">
        <v>179</v>
      </c>
      <c r="AU1139" s="241" t="s">
        <v>92</v>
      </c>
      <c r="AY1139" s="18" t="s">
        <v>177</v>
      </c>
      <c r="BE1139" s="242">
        <f>IF(N1139="základní",J1139,0)</f>
        <v>0</v>
      </c>
      <c r="BF1139" s="242">
        <f>IF(N1139="snížená",J1139,0)</f>
        <v>0</v>
      </c>
      <c r="BG1139" s="242">
        <f>IF(N1139="zákl. přenesená",J1139,0)</f>
        <v>0</v>
      </c>
      <c r="BH1139" s="242">
        <f>IF(N1139="sníž. přenesená",J1139,0)</f>
        <v>0</v>
      </c>
      <c r="BI1139" s="242">
        <f>IF(N1139="nulová",J1139,0)</f>
        <v>0</v>
      </c>
      <c r="BJ1139" s="18" t="s">
        <v>90</v>
      </c>
      <c r="BK1139" s="242">
        <f>ROUND(I1139*H1139,2)</f>
        <v>0</v>
      </c>
      <c r="BL1139" s="18" t="s">
        <v>184</v>
      </c>
      <c r="BM1139" s="241" t="s">
        <v>1599</v>
      </c>
    </row>
    <row r="1140" s="13" customFormat="1">
      <c r="A1140" s="13"/>
      <c r="B1140" s="243"/>
      <c r="C1140" s="244"/>
      <c r="D1140" s="245" t="s">
        <v>186</v>
      </c>
      <c r="E1140" s="246" t="s">
        <v>1</v>
      </c>
      <c r="F1140" s="247" t="s">
        <v>1600</v>
      </c>
      <c r="G1140" s="244"/>
      <c r="H1140" s="246" t="s">
        <v>1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3" t="s">
        <v>186</v>
      </c>
      <c r="AU1140" s="253" t="s">
        <v>92</v>
      </c>
      <c r="AV1140" s="13" t="s">
        <v>90</v>
      </c>
      <c r="AW1140" s="13" t="s">
        <v>36</v>
      </c>
      <c r="AX1140" s="13" t="s">
        <v>83</v>
      </c>
      <c r="AY1140" s="253" t="s">
        <v>177</v>
      </c>
    </row>
    <row r="1141" s="13" customFormat="1">
      <c r="A1141" s="13"/>
      <c r="B1141" s="243"/>
      <c r="C1141" s="244"/>
      <c r="D1141" s="245" t="s">
        <v>186</v>
      </c>
      <c r="E1141" s="246" t="s">
        <v>1</v>
      </c>
      <c r="F1141" s="247" t="s">
        <v>203</v>
      </c>
      <c r="G1141" s="244"/>
      <c r="H1141" s="246" t="s">
        <v>1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3" t="s">
        <v>186</v>
      </c>
      <c r="AU1141" s="253" t="s">
        <v>92</v>
      </c>
      <c r="AV1141" s="13" t="s">
        <v>90</v>
      </c>
      <c r="AW1141" s="13" t="s">
        <v>36</v>
      </c>
      <c r="AX1141" s="13" t="s">
        <v>83</v>
      </c>
      <c r="AY1141" s="253" t="s">
        <v>177</v>
      </c>
    </row>
    <row r="1142" s="13" customFormat="1">
      <c r="A1142" s="13"/>
      <c r="B1142" s="243"/>
      <c r="C1142" s="244"/>
      <c r="D1142" s="245" t="s">
        <v>186</v>
      </c>
      <c r="E1142" s="246" t="s">
        <v>1</v>
      </c>
      <c r="F1142" s="247" t="s">
        <v>387</v>
      </c>
      <c r="G1142" s="244"/>
      <c r="H1142" s="246" t="s">
        <v>1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3" t="s">
        <v>186</v>
      </c>
      <c r="AU1142" s="253" t="s">
        <v>92</v>
      </c>
      <c r="AV1142" s="13" t="s">
        <v>90</v>
      </c>
      <c r="AW1142" s="13" t="s">
        <v>36</v>
      </c>
      <c r="AX1142" s="13" t="s">
        <v>83</v>
      </c>
      <c r="AY1142" s="253" t="s">
        <v>177</v>
      </c>
    </row>
    <row r="1143" s="14" customFormat="1">
      <c r="A1143" s="14"/>
      <c r="B1143" s="254"/>
      <c r="C1143" s="255"/>
      <c r="D1143" s="245" t="s">
        <v>186</v>
      </c>
      <c r="E1143" s="256" t="s">
        <v>1</v>
      </c>
      <c r="F1143" s="257" t="s">
        <v>1595</v>
      </c>
      <c r="G1143" s="255"/>
      <c r="H1143" s="258">
        <v>17</v>
      </c>
      <c r="I1143" s="259"/>
      <c r="J1143" s="255"/>
      <c r="K1143" s="255"/>
      <c r="L1143" s="260"/>
      <c r="M1143" s="261"/>
      <c r="N1143" s="262"/>
      <c r="O1143" s="262"/>
      <c r="P1143" s="262"/>
      <c r="Q1143" s="262"/>
      <c r="R1143" s="262"/>
      <c r="S1143" s="262"/>
      <c r="T1143" s="26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4" t="s">
        <v>186</v>
      </c>
      <c r="AU1143" s="264" t="s">
        <v>92</v>
      </c>
      <c r="AV1143" s="14" t="s">
        <v>92</v>
      </c>
      <c r="AW1143" s="14" t="s">
        <v>36</v>
      </c>
      <c r="AX1143" s="14" t="s">
        <v>83</v>
      </c>
      <c r="AY1143" s="264" t="s">
        <v>177</v>
      </c>
    </row>
    <row r="1144" s="15" customFormat="1">
      <c r="A1144" s="15"/>
      <c r="B1144" s="265"/>
      <c r="C1144" s="266"/>
      <c r="D1144" s="245" t="s">
        <v>186</v>
      </c>
      <c r="E1144" s="267" t="s">
        <v>1</v>
      </c>
      <c r="F1144" s="268" t="s">
        <v>190</v>
      </c>
      <c r="G1144" s="266"/>
      <c r="H1144" s="269">
        <v>17</v>
      </c>
      <c r="I1144" s="270"/>
      <c r="J1144" s="266"/>
      <c r="K1144" s="266"/>
      <c r="L1144" s="271"/>
      <c r="M1144" s="272"/>
      <c r="N1144" s="273"/>
      <c r="O1144" s="273"/>
      <c r="P1144" s="273"/>
      <c r="Q1144" s="273"/>
      <c r="R1144" s="273"/>
      <c r="S1144" s="273"/>
      <c r="T1144" s="274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75" t="s">
        <v>186</v>
      </c>
      <c r="AU1144" s="275" t="s">
        <v>92</v>
      </c>
      <c r="AV1144" s="15" t="s">
        <v>184</v>
      </c>
      <c r="AW1144" s="15" t="s">
        <v>36</v>
      </c>
      <c r="AX1144" s="15" t="s">
        <v>90</v>
      </c>
      <c r="AY1144" s="275" t="s">
        <v>177</v>
      </c>
    </row>
    <row r="1145" s="2" customFormat="1" ht="37.8" customHeight="1">
      <c r="A1145" s="39"/>
      <c r="B1145" s="40"/>
      <c r="C1145" s="230" t="s">
        <v>1601</v>
      </c>
      <c r="D1145" s="230" t="s">
        <v>179</v>
      </c>
      <c r="E1145" s="231" t="s">
        <v>1602</v>
      </c>
      <c r="F1145" s="232" t="s">
        <v>1603</v>
      </c>
      <c r="G1145" s="233" t="s">
        <v>398</v>
      </c>
      <c r="H1145" s="234">
        <v>5</v>
      </c>
      <c r="I1145" s="235"/>
      <c r="J1145" s="236">
        <f>ROUND(I1145*H1145,2)</f>
        <v>0</v>
      </c>
      <c r="K1145" s="232" t="s">
        <v>183</v>
      </c>
      <c r="L1145" s="45"/>
      <c r="M1145" s="237" t="s">
        <v>1</v>
      </c>
      <c r="N1145" s="238" t="s">
        <v>48</v>
      </c>
      <c r="O1145" s="92"/>
      <c r="P1145" s="239">
        <f>O1145*H1145</f>
        <v>0</v>
      </c>
      <c r="Q1145" s="239">
        <v>0.0032200000000000002</v>
      </c>
      <c r="R1145" s="239">
        <f>Q1145*H1145</f>
        <v>0.0161</v>
      </c>
      <c r="S1145" s="239">
        <v>0</v>
      </c>
      <c r="T1145" s="240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1" t="s">
        <v>184</v>
      </c>
      <c r="AT1145" s="241" t="s">
        <v>179</v>
      </c>
      <c r="AU1145" s="241" t="s">
        <v>92</v>
      </c>
      <c r="AY1145" s="18" t="s">
        <v>177</v>
      </c>
      <c r="BE1145" s="242">
        <f>IF(N1145="základní",J1145,0)</f>
        <v>0</v>
      </c>
      <c r="BF1145" s="242">
        <f>IF(N1145="snížená",J1145,0)</f>
        <v>0</v>
      </c>
      <c r="BG1145" s="242">
        <f>IF(N1145="zákl. přenesená",J1145,0)</f>
        <v>0</v>
      </c>
      <c r="BH1145" s="242">
        <f>IF(N1145="sníž. přenesená",J1145,0)</f>
        <v>0</v>
      </c>
      <c r="BI1145" s="242">
        <f>IF(N1145="nulová",J1145,0)</f>
        <v>0</v>
      </c>
      <c r="BJ1145" s="18" t="s">
        <v>90</v>
      </c>
      <c r="BK1145" s="242">
        <f>ROUND(I1145*H1145,2)</f>
        <v>0</v>
      </c>
      <c r="BL1145" s="18" t="s">
        <v>184</v>
      </c>
      <c r="BM1145" s="241" t="s">
        <v>1604</v>
      </c>
    </row>
    <row r="1146" s="13" customFormat="1">
      <c r="A1146" s="13"/>
      <c r="B1146" s="243"/>
      <c r="C1146" s="244"/>
      <c r="D1146" s="245" t="s">
        <v>186</v>
      </c>
      <c r="E1146" s="246" t="s">
        <v>1</v>
      </c>
      <c r="F1146" s="247" t="s">
        <v>1605</v>
      </c>
      <c r="G1146" s="244"/>
      <c r="H1146" s="246" t="s">
        <v>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3" t="s">
        <v>186</v>
      </c>
      <c r="AU1146" s="253" t="s">
        <v>92</v>
      </c>
      <c r="AV1146" s="13" t="s">
        <v>90</v>
      </c>
      <c r="AW1146" s="13" t="s">
        <v>36</v>
      </c>
      <c r="AX1146" s="13" t="s">
        <v>83</v>
      </c>
      <c r="AY1146" s="253" t="s">
        <v>177</v>
      </c>
    </row>
    <row r="1147" s="13" customFormat="1">
      <c r="A1147" s="13"/>
      <c r="B1147" s="243"/>
      <c r="C1147" s="244"/>
      <c r="D1147" s="245" t="s">
        <v>186</v>
      </c>
      <c r="E1147" s="246" t="s">
        <v>1</v>
      </c>
      <c r="F1147" s="247" t="s">
        <v>203</v>
      </c>
      <c r="G1147" s="244"/>
      <c r="H1147" s="246" t="s">
        <v>1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3" t="s">
        <v>186</v>
      </c>
      <c r="AU1147" s="253" t="s">
        <v>92</v>
      </c>
      <c r="AV1147" s="13" t="s">
        <v>90</v>
      </c>
      <c r="AW1147" s="13" t="s">
        <v>36</v>
      </c>
      <c r="AX1147" s="13" t="s">
        <v>83</v>
      </c>
      <c r="AY1147" s="253" t="s">
        <v>177</v>
      </c>
    </row>
    <row r="1148" s="13" customFormat="1">
      <c r="A1148" s="13"/>
      <c r="B1148" s="243"/>
      <c r="C1148" s="244"/>
      <c r="D1148" s="245" t="s">
        <v>186</v>
      </c>
      <c r="E1148" s="246" t="s">
        <v>1</v>
      </c>
      <c r="F1148" s="247" t="s">
        <v>387</v>
      </c>
      <c r="G1148" s="244"/>
      <c r="H1148" s="246" t="s">
        <v>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3" t="s">
        <v>186</v>
      </c>
      <c r="AU1148" s="253" t="s">
        <v>92</v>
      </c>
      <c r="AV1148" s="13" t="s">
        <v>90</v>
      </c>
      <c r="AW1148" s="13" t="s">
        <v>36</v>
      </c>
      <c r="AX1148" s="13" t="s">
        <v>83</v>
      </c>
      <c r="AY1148" s="253" t="s">
        <v>177</v>
      </c>
    </row>
    <row r="1149" s="14" customFormat="1">
      <c r="A1149" s="14"/>
      <c r="B1149" s="254"/>
      <c r="C1149" s="255"/>
      <c r="D1149" s="245" t="s">
        <v>186</v>
      </c>
      <c r="E1149" s="256" t="s">
        <v>1</v>
      </c>
      <c r="F1149" s="257" t="s">
        <v>1606</v>
      </c>
      <c r="G1149" s="255"/>
      <c r="H1149" s="258">
        <v>4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4" t="s">
        <v>186</v>
      </c>
      <c r="AU1149" s="264" t="s">
        <v>92</v>
      </c>
      <c r="AV1149" s="14" t="s">
        <v>92</v>
      </c>
      <c r="AW1149" s="14" t="s">
        <v>36</v>
      </c>
      <c r="AX1149" s="14" t="s">
        <v>83</v>
      </c>
      <c r="AY1149" s="264" t="s">
        <v>177</v>
      </c>
    </row>
    <row r="1150" s="13" customFormat="1">
      <c r="A1150" s="13"/>
      <c r="B1150" s="243"/>
      <c r="C1150" s="244"/>
      <c r="D1150" s="245" t="s">
        <v>186</v>
      </c>
      <c r="E1150" s="246" t="s">
        <v>1</v>
      </c>
      <c r="F1150" s="247" t="s">
        <v>490</v>
      </c>
      <c r="G1150" s="244"/>
      <c r="H1150" s="246" t="s">
        <v>1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3" t="s">
        <v>186</v>
      </c>
      <c r="AU1150" s="253" t="s">
        <v>92</v>
      </c>
      <c r="AV1150" s="13" t="s">
        <v>90</v>
      </c>
      <c r="AW1150" s="13" t="s">
        <v>36</v>
      </c>
      <c r="AX1150" s="13" t="s">
        <v>83</v>
      </c>
      <c r="AY1150" s="253" t="s">
        <v>177</v>
      </c>
    </row>
    <row r="1151" s="14" customFormat="1">
      <c r="A1151" s="14"/>
      <c r="B1151" s="254"/>
      <c r="C1151" s="255"/>
      <c r="D1151" s="245" t="s">
        <v>186</v>
      </c>
      <c r="E1151" s="256" t="s">
        <v>1</v>
      </c>
      <c r="F1151" s="257" t="s">
        <v>1607</v>
      </c>
      <c r="G1151" s="255"/>
      <c r="H1151" s="258">
        <v>1</v>
      </c>
      <c r="I1151" s="259"/>
      <c r="J1151" s="255"/>
      <c r="K1151" s="255"/>
      <c r="L1151" s="260"/>
      <c r="M1151" s="261"/>
      <c r="N1151" s="262"/>
      <c r="O1151" s="262"/>
      <c r="P1151" s="262"/>
      <c r="Q1151" s="262"/>
      <c r="R1151" s="262"/>
      <c r="S1151" s="262"/>
      <c r="T1151" s="26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4" t="s">
        <v>186</v>
      </c>
      <c r="AU1151" s="264" t="s">
        <v>92</v>
      </c>
      <c r="AV1151" s="14" t="s">
        <v>92</v>
      </c>
      <c r="AW1151" s="14" t="s">
        <v>36</v>
      </c>
      <c r="AX1151" s="14" t="s">
        <v>83</v>
      </c>
      <c r="AY1151" s="264" t="s">
        <v>177</v>
      </c>
    </row>
    <row r="1152" s="15" customFormat="1">
      <c r="A1152" s="15"/>
      <c r="B1152" s="265"/>
      <c r="C1152" s="266"/>
      <c r="D1152" s="245" t="s">
        <v>186</v>
      </c>
      <c r="E1152" s="267" t="s">
        <v>1</v>
      </c>
      <c r="F1152" s="268" t="s">
        <v>190</v>
      </c>
      <c r="G1152" s="266"/>
      <c r="H1152" s="269">
        <v>5</v>
      </c>
      <c r="I1152" s="270"/>
      <c r="J1152" s="266"/>
      <c r="K1152" s="266"/>
      <c r="L1152" s="271"/>
      <c r="M1152" s="272"/>
      <c r="N1152" s="273"/>
      <c r="O1152" s="273"/>
      <c r="P1152" s="273"/>
      <c r="Q1152" s="273"/>
      <c r="R1152" s="273"/>
      <c r="S1152" s="273"/>
      <c r="T1152" s="274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5" t="s">
        <v>186</v>
      </c>
      <c r="AU1152" s="275" t="s">
        <v>92</v>
      </c>
      <c r="AV1152" s="15" t="s">
        <v>184</v>
      </c>
      <c r="AW1152" s="15" t="s">
        <v>36</v>
      </c>
      <c r="AX1152" s="15" t="s">
        <v>90</v>
      </c>
      <c r="AY1152" s="275" t="s">
        <v>177</v>
      </c>
    </row>
    <row r="1153" s="2" customFormat="1" ht="37.8" customHeight="1">
      <c r="A1153" s="39"/>
      <c r="B1153" s="40"/>
      <c r="C1153" s="230" t="s">
        <v>1608</v>
      </c>
      <c r="D1153" s="230" t="s">
        <v>179</v>
      </c>
      <c r="E1153" s="231" t="s">
        <v>1609</v>
      </c>
      <c r="F1153" s="232" t="s">
        <v>1610</v>
      </c>
      <c r="G1153" s="233" t="s">
        <v>298</v>
      </c>
      <c r="H1153" s="234">
        <v>6</v>
      </c>
      <c r="I1153" s="235"/>
      <c r="J1153" s="236">
        <f>ROUND(I1153*H1153,2)</f>
        <v>0</v>
      </c>
      <c r="K1153" s="232" t="s">
        <v>183</v>
      </c>
      <c r="L1153" s="45"/>
      <c r="M1153" s="237" t="s">
        <v>1</v>
      </c>
      <c r="N1153" s="238" t="s">
        <v>48</v>
      </c>
      <c r="O1153" s="92"/>
      <c r="P1153" s="239">
        <f>O1153*H1153</f>
        <v>0</v>
      </c>
      <c r="Q1153" s="239">
        <v>0.12404999999999999</v>
      </c>
      <c r="R1153" s="239">
        <f>Q1153*H1153</f>
        <v>0.74429999999999996</v>
      </c>
      <c r="S1153" s="239">
        <v>0</v>
      </c>
      <c r="T1153" s="240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41" t="s">
        <v>184</v>
      </c>
      <c r="AT1153" s="241" t="s">
        <v>179</v>
      </c>
      <c r="AU1153" s="241" t="s">
        <v>92</v>
      </c>
      <c r="AY1153" s="18" t="s">
        <v>177</v>
      </c>
      <c r="BE1153" s="242">
        <f>IF(N1153="základní",J1153,0)</f>
        <v>0</v>
      </c>
      <c r="BF1153" s="242">
        <f>IF(N1153="snížená",J1153,0)</f>
        <v>0</v>
      </c>
      <c r="BG1153" s="242">
        <f>IF(N1153="zákl. přenesená",J1153,0)</f>
        <v>0</v>
      </c>
      <c r="BH1153" s="242">
        <f>IF(N1153="sníž. přenesená",J1153,0)</f>
        <v>0</v>
      </c>
      <c r="BI1153" s="242">
        <f>IF(N1153="nulová",J1153,0)</f>
        <v>0</v>
      </c>
      <c r="BJ1153" s="18" t="s">
        <v>90</v>
      </c>
      <c r="BK1153" s="242">
        <f>ROUND(I1153*H1153,2)</f>
        <v>0</v>
      </c>
      <c r="BL1153" s="18" t="s">
        <v>184</v>
      </c>
      <c r="BM1153" s="241" t="s">
        <v>1611</v>
      </c>
    </row>
    <row r="1154" s="13" customFormat="1">
      <c r="A1154" s="13"/>
      <c r="B1154" s="243"/>
      <c r="C1154" s="244"/>
      <c r="D1154" s="245" t="s">
        <v>186</v>
      </c>
      <c r="E1154" s="246" t="s">
        <v>1</v>
      </c>
      <c r="F1154" s="247" t="s">
        <v>1612</v>
      </c>
      <c r="G1154" s="244"/>
      <c r="H1154" s="246" t="s">
        <v>1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3" t="s">
        <v>186</v>
      </c>
      <c r="AU1154" s="253" t="s">
        <v>92</v>
      </c>
      <c r="AV1154" s="13" t="s">
        <v>90</v>
      </c>
      <c r="AW1154" s="13" t="s">
        <v>36</v>
      </c>
      <c r="AX1154" s="13" t="s">
        <v>83</v>
      </c>
      <c r="AY1154" s="253" t="s">
        <v>177</v>
      </c>
    </row>
    <row r="1155" s="13" customFormat="1">
      <c r="A1155" s="13"/>
      <c r="B1155" s="243"/>
      <c r="C1155" s="244"/>
      <c r="D1155" s="245" t="s">
        <v>186</v>
      </c>
      <c r="E1155" s="246" t="s">
        <v>1</v>
      </c>
      <c r="F1155" s="247" t="s">
        <v>203</v>
      </c>
      <c r="G1155" s="244"/>
      <c r="H1155" s="246" t="s">
        <v>1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3" t="s">
        <v>186</v>
      </c>
      <c r="AU1155" s="253" t="s">
        <v>92</v>
      </c>
      <c r="AV1155" s="13" t="s">
        <v>90</v>
      </c>
      <c r="AW1155" s="13" t="s">
        <v>36</v>
      </c>
      <c r="AX1155" s="13" t="s">
        <v>83</v>
      </c>
      <c r="AY1155" s="253" t="s">
        <v>177</v>
      </c>
    </row>
    <row r="1156" s="13" customFormat="1">
      <c r="A1156" s="13"/>
      <c r="B1156" s="243"/>
      <c r="C1156" s="244"/>
      <c r="D1156" s="245" t="s">
        <v>186</v>
      </c>
      <c r="E1156" s="246" t="s">
        <v>1</v>
      </c>
      <c r="F1156" s="247" t="s">
        <v>387</v>
      </c>
      <c r="G1156" s="244"/>
      <c r="H1156" s="246" t="s">
        <v>1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3" t="s">
        <v>186</v>
      </c>
      <c r="AU1156" s="253" t="s">
        <v>92</v>
      </c>
      <c r="AV1156" s="13" t="s">
        <v>90</v>
      </c>
      <c r="AW1156" s="13" t="s">
        <v>36</v>
      </c>
      <c r="AX1156" s="13" t="s">
        <v>83</v>
      </c>
      <c r="AY1156" s="253" t="s">
        <v>177</v>
      </c>
    </row>
    <row r="1157" s="14" customFormat="1">
      <c r="A1157" s="14"/>
      <c r="B1157" s="254"/>
      <c r="C1157" s="255"/>
      <c r="D1157" s="245" t="s">
        <v>186</v>
      </c>
      <c r="E1157" s="256" t="s">
        <v>1</v>
      </c>
      <c r="F1157" s="257" t="s">
        <v>184</v>
      </c>
      <c r="G1157" s="255"/>
      <c r="H1157" s="258">
        <v>4</v>
      </c>
      <c r="I1157" s="259"/>
      <c r="J1157" s="255"/>
      <c r="K1157" s="255"/>
      <c r="L1157" s="260"/>
      <c r="M1157" s="261"/>
      <c r="N1157" s="262"/>
      <c r="O1157" s="262"/>
      <c r="P1157" s="262"/>
      <c r="Q1157" s="262"/>
      <c r="R1157" s="262"/>
      <c r="S1157" s="262"/>
      <c r="T1157" s="26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4" t="s">
        <v>186</v>
      </c>
      <c r="AU1157" s="264" t="s">
        <v>92</v>
      </c>
      <c r="AV1157" s="14" t="s">
        <v>92</v>
      </c>
      <c r="AW1157" s="14" t="s">
        <v>36</v>
      </c>
      <c r="AX1157" s="14" t="s">
        <v>83</v>
      </c>
      <c r="AY1157" s="264" t="s">
        <v>177</v>
      </c>
    </row>
    <row r="1158" s="13" customFormat="1">
      <c r="A1158" s="13"/>
      <c r="B1158" s="243"/>
      <c r="C1158" s="244"/>
      <c r="D1158" s="245" t="s">
        <v>186</v>
      </c>
      <c r="E1158" s="246" t="s">
        <v>1</v>
      </c>
      <c r="F1158" s="247" t="s">
        <v>490</v>
      </c>
      <c r="G1158" s="244"/>
      <c r="H1158" s="246" t="s">
        <v>1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3" t="s">
        <v>186</v>
      </c>
      <c r="AU1158" s="253" t="s">
        <v>92</v>
      </c>
      <c r="AV1158" s="13" t="s">
        <v>90</v>
      </c>
      <c r="AW1158" s="13" t="s">
        <v>36</v>
      </c>
      <c r="AX1158" s="13" t="s">
        <v>83</v>
      </c>
      <c r="AY1158" s="253" t="s">
        <v>177</v>
      </c>
    </row>
    <row r="1159" s="14" customFormat="1">
      <c r="A1159" s="14"/>
      <c r="B1159" s="254"/>
      <c r="C1159" s="255"/>
      <c r="D1159" s="245" t="s">
        <v>186</v>
      </c>
      <c r="E1159" s="256" t="s">
        <v>1</v>
      </c>
      <c r="F1159" s="257" t="s">
        <v>92</v>
      </c>
      <c r="G1159" s="255"/>
      <c r="H1159" s="258">
        <v>2</v>
      </c>
      <c r="I1159" s="259"/>
      <c r="J1159" s="255"/>
      <c r="K1159" s="255"/>
      <c r="L1159" s="260"/>
      <c r="M1159" s="261"/>
      <c r="N1159" s="262"/>
      <c r="O1159" s="262"/>
      <c r="P1159" s="262"/>
      <c r="Q1159" s="262"/>
      <c r="R1159" s="262"/>
      <c r="S1159" s="262"/>
      <c r="T1159" s="26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4" t="s">
        <v>186</v>
      </c>
      <c r="AU1159" s="264" t="s">
        <v>92</v>
      </c>
      <c r="AV1159" s="14" t="s">
        <v>92</v>
      </c>
      <c r="AW1159" s="14" t="s">
        <v>36</v>
      </c>
      <c r="AX1159" s="14" t="s">
        <v>83</v>
      </c>
      <c r="AY1159" s="264" t="s">
        <v>177</v>
      </c>
    </row>
    <row r="1160" s="15" customFormat="1">
      <c r="A1160" s="15"/>
      <c r="B1160" s="265"/>
      <c r="C1160" s="266"/>
      <c r="D1160" s="245" t="s">
        <v>186</v>
      </c>
      <c r="E1160" s="267" t="s">
        <v>1</v>
      </c>
      <c r="F1160" s="268" t="s">
        <v>190</v>
      </c>
      <c r="G1160" s="266"/>
      <c r="H1160" s="269">
        <v>6</v>
      </c>
      <c r="I1160" s="270"/>
      <c r="J1160" s="266"/>
      <c r="K1160" s="266"/>
      <c r="L1160" s="271"/>
      <c r="M1160" s="272"/>
      <c r="N1160" s="273"/>
      <c r="O1160" s="273"/>
      <c r="P1160" s="273"/>
      <c r="Q1160" s="273"/>
      <c r="R1160" s="273"/>
      <c r="S1160" s="273"/>
      <c r="T1160" s="274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75" t="s">
        <v>186</v>
      </c>
      <c r="AU1160" s="275" t="s">
        <v>92</v>
      </c>
      <c r="AV1160" s="15" t="s">
        <v>184</v>
      </c>
      <c r="AW1160" s="15" t="s">
        <v>36</v>
      </c>
      <c r="AX1160" s="15" t="s">
        <v>90</v>
      </c>
      <c r="AY1160" s="275" t="s">
        <v>177</v>
      </c>
    </row>
    <row r="1161" s="2" customFormat="1" ht="24.15" customHeight="1">
      <c r="A1161" s="39"/>
      <c r="B1161" s="40"/>
      <c r="C1161" s="230" t="s">
        <v>1613</v>
      </c>
      <c r="D1161" s="230" t="s">
        <v>179</v>
      </c>
      <c r="E1161" s="231" t="s">
        <v>1614</v>
      </c>
      <c r="F1161" s="232" t="s">
        <v>1615</v>
      </c>
      <c r="G1161" s="233" t="s">
        <v>398</v>
      </c>
      <c r="H1161" s="234">
        <v>1</v>
      </c>
      <c r="I1161" s="235"/>
      <c r="J1161" s="236">
        <f>ROUND(I1161*H1161,2)</f>
        <v>0</v>
      </c>
      <c r="K1161" s="232" t="s">
        <v>183</v>
      </c>
      <c r="L1161" s="45"/>
      <c r="M1161" s="237" t="s">
        <v>1</v>
      </c>
      <c r="N1161" s="238" t="s">
        <v>48</v>
      </c>
      <c r="O1161" s="92"/>
      <c r="P1161" s="239">
        <f>O1161*H1161</f>
        <v>0</v>
      </c>
      <c r="Q1161" s="239">
        <v>0.0048300000000000001</v>
      </c>
      <c r="R1161" s="239">
        <f>Q1161*H1161</f>
        <v>0.0048300000000000001</v>
      </c>
      <c r="S1161" s="239">
        <v>0</v>
      </c>
      <c r="T1161" s="240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1" t="s">
        <v>184</v>
      </c>
      <c r="AT1161" s="241" t="s">
        <v>179</v>
      </c>
      <c r="AU1161" s="241" t="s">
        <v>92</v>
      </c>
      <c r="AY1161" s="18" t="s">
        <v>177</v>
      </c>
      <c r="BE1161" s="242">
        <f>IF(N1161="základní",J1161,0)</f>
        <v>0</v>
      </c>
      <c r="BF1161" s="242">
        <f>IF(N1161="snížená",J1161,0)</f>
        <v>0</v>
      </c>
      <c r="BG1161" s="242">
        <f>IF(N1161="zákl. přenesená",J1161,0)</f>
        <v>0</v>
      </c>
      <c r="BH1161" s="242">
        <f>IF(N1161="sníž. přenesená",J1161,0)</f>
        <v>0</v>
      </c>
      <c r="BI1161" s="242">
        <f>IF(N1161="nulová",J1161,0)</f>
        <v>0</v>
      </c>
      <c r="BJ1161" s="18" t="s">
        <v>90</v>
      </c>
      <c r="BK1161" s="242">
        <f>ROUND(I1161*H1161,2)</f>
        <v>0</v>
      </c>
      <c r="BL1161" s="18" t="s">
        <v>184</v>
      </c>
      <c r="BM1161" s="241" t="s">
        <v>1616</v>
      </c>
    </row>
    <row r="1162" s="2" customFormat="1" ht="44.25" customHeight="1">
      <c r="A1162" s="39"/>
      <c r="B1162" s="40"/>
      <c r="C1162" s="230" t="s">
        <v>1617</v>
      </c>
      <c r="D1162" s="230" t="s">
        <v>179</v>
      </c>
      <c r="E1162" s="231" t="s">
        <v>1618</v>
      </c>
      <c r="F1162" s="232" t="s">
        <v>1619</v>
      </c>
      <c r="G1162" s="233" t="s">
        <v>200</v>
      </c>
      <c r="H1162" s="234">
        <v>400</v>
      </c>
      <c r="I1162" s="235"/>
      <c r="J1162" s="236">
        <f>ROUND(I1162*H1162,2)</f>
        <v>0</v>
      </c>
      <c r="K1162" s="232" t="s">
        <v>183</v>
      </c>
      <c r="L1162" s="45"/>
      <c r="M1162" s="237" t="s">
        <v>1</v>
      </c>
      <c r="N1162" s="238" t="s">
        <v>48</v>
      </c>
      <c r="O1162" s="92"/>
      <c r="P1162" s="239">
        <f>O1162*H1162</f>
        <v>0</v>
      </c>
      <c r="Q1162" s="239">
        <v>0</v>
      </c>
      <c r="R1162" s="239">
        <f>Q1162*H1162</f>
        <v>0</v>
      </c>
      <c r="S1162" s="239">
        <v>0</v>
      </c>
      <c r="T1162" s="240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1" t="s">
        <v>184</v>
      </c>
      <c r="AT1162" s="241" t="s">
        <v>179</v>
      </c>
      <c r="AU1162" s="241" t="s">
        <v>92</v>
      </c>
      <c r="AY1162" s="18" t="s">
        <v>177</v>
      </c>
      <c r="BE1162" s="242">
        <f>IF(N1162="základní",J1162,0)</f>
        <v>0</v>
      </c>
      <c r="BF1162" s="242">
        <f>IF(N1162="snížená",J1162,0)</f>
        <v>0</v>
      </c>
      <c r="BG1162" s="242">
        <f>IF(N1162="zákl. přenesená",J1162,0)</f>
        <v>0</v>
      </c>
      <c r="BH1162" s="242">
        <f>IF(N1162="sníž. přenesená",J1162,0)</f>
        <v>0</v>
      </c>
      <c r="BI1162" s="242">
        <f>IF(N1162="nulová",J1162,0)</f>
        <v>0</v>
      </c>
      <c r="BJ1162" s="18" t="s">
        <v>90</v>
      </c>
      <c r="BK1162" s="242">
        <f>ROUND(I1162*H1162,2)</f>
        <v>0</v>
      </c>
      <c r="BL1162" s="18" t="s">
        <v>184</v>
      </c>
      <c r="BM1162" s="241" t="s">
        <v>1620</v>
      </c>
    </row>
    <row r="1163" s="2" customFormat="1" ht="49.05" customHeight="1">
      <c r="A1163" s="39"/>
      <c r="B1163" s="40"/>
      <c r="C1163" s="230" t="s">
        <v>1621</v>
      </c>
      <c r="D1163" s="230" t="s">
        <v>179</v>
      </c>
      <c r="E1163" s="231" t="s">
        <v>1622</v>
      </c>
      <c r="F1163" s="232" t="s">
        <v>1623</v>
      </c>
      <c r="G1163" s="233" t="s">
        <v>200</v>
      </c>
      <c r="H1163" s="234">
        <v>84000</v>
      </c>
      <c r="I1163" s="235"/>
      <c r="J1163" s="236">
        <f>ROUND(I1163*H1163,2)</f>
        <v>0</v>
      </c>
      <c r="K1163" s="232" t="s">
        <v>183</v>
      </c>
      <c r="L1163" s="45"/>
      <c r="M1163" s="237" t="s">
        <v>1</v>
      </c>
      <c r="N1163" s="238" t="s">
        <v>48</v>
      </c>
      <c r="O1163" s="92"/>
      <c r="P1163" s="239">
        <f>O1163*H1163</f>
        <v>0</v>
      </c>
      <c r="Q1163" s="239">
        <v>0</v>
      </c>
      <c r="R1163" s="239">
        <f>Q1163*H1163</f>
        <v>0</v>
      </c>
      <c r="S1163" s="239">
        <v>0</v>
      </c>
      <c r="T1163" s="24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1" t="s">
        <v>184</v>
      </c>
      <c r="AT1163" s="241" t="s">
        <v>179</v>
      </c>
      <c r="AU1163" s="241" t="s">
        <v>92</v>
      </c>
      <c r="AY1163" s="18" t="s">
        <v>177</v>
      </c>
      <c r="BE1163" s="242">
        <f>IF(N1163="základní",J1163,0)</f>
        <v>0</v>
      </c>
      <c r="BF1163" s="242">
        <f>IF(N1163="snížená",J1163,0)</f>
        <v>0</v>
      </c>
      <c r="BG1163" s="242">
        <f>IF(N1163="zákl. přenesená",J1163,0)</f>
        <v>0</v>
      </c>
      <c r="BH1163" s="242">
        <f>IF(N1163="sníž. přenesená",J1163,0)</f>
        <v>0</v>
      </c>
      <c r="BI1163" s="242">
        <f>IF(N1163="nulová",J1163,0)</f>
        <v>0</v>
      </c>
      <c r="BJ1163" s="18" t="s">
        <v>90</v>
      </c>
      <c r="BK1163" s="242">
        <f>ROUND(I1163*H1163,2)</f>
        <v>0</v>
      </c>
      <c r="BL1163" s="18" t="s">
        <v>184</v>
      </c>
      <c r="BM1163" s="241" t="s">
        <v>1624</v>
      </c>
    </row>
    <row r="1164" s="14" customFormat="1">
      <c r="A1164" s="14"/>
      <c r="B1164" s="254"/>
      <c r="C1164" s="255"/>
      <c r="D1164" s="245" t="s">
        <v>186</v>
      </c>
      <c r="E1164" s="255"/>
      <c r="F1164" s="257" t="s">
        <v>1625</v>
      </c>
      <c r="G1164" s="255"/>
      <c r="H1164" s="258">
        <v>84000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4" t="s">
        <v>186</v>
      </c>
      <c r="AU1164" s="264" t="s">
        <v>92</v>
      </c>
      <c r="AV1164" s="14" t="s">
        <v>92</v>
      </c>
      <c r="AW1164" s="14" t="s">
        <v>4</v>
      </c>
      <c r="AX1164" s="14" t="s">
        <v>90</v>
      </c>
      <c r="AY1164" s="264" t="s">
        <v>177</v>
      </c>
    </row>
    <row r="1165" s="2" customFormat="1" ht="44.25" customHeight="1">
      <c r="A1165" s="39"/>
      <c r="B1165" s="40"/>
      <c r="C1165" s="230" t="s">
        <v>1626</v>
      </c>
      <c r="D1165" s="230" t="s">
        <v>179</v>
      </c>
      <c r="E1165" s="231" t="s">
        <v>1627</v>
      </c>
      <c r="F1165" s="232" t="s">
        <v>1628</v>
      </c>
      <c r="G1165" s="233" t="s">
        <v>200</v>
      </c>
      <c r="H1165" s="234">
        <v>400</v>
      </c>
      <c r="I1165" s="235"/>
      <c r="J1165" s="236">
        <f>ROUND(I1165*H1165,2)</f>
        <v>0</v>
      </c>
      <c r="K1165" s="232" t="s">
        <v>183</v>
      </c>
      <c r="L1165" s="45"/>
      <c r="M1165" s="237" t="s">
        <v>1</v>
      </c>
      <c r="N1165" s="238" t="s">
        <v>48</v>
      </c>
      <c r="O1165" s="92"/>
      <c r="P1165" s="239">
        <f>O1165*H1165</f>
        <v>0</v>
      </c>
      <c r="Q1165" s="239">
        <v>0</v>
      </c>
      <c r="R1165" s="239">
        <f>Q1165*H1165</f>
        <v>0</v>
      </c>
      <c r="S1165" s="239">
        <v>0</v>
      </c>
      <c r="T1165" s="240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41" t="s">
        <v>184</v>
      </c>
      <c r="AT1165" s="241" t="s">
        <v>179</v>
      </c>
      <c r="AU1165" s="241" t="s">
        <v>92</v>
      </c>
      <c r="AY1165" s="18" t="s">
        <v>177</v>
      </c>
      <c r="BE1165" s="242">
        <f>IF(N1165="základní",J1165,0)</f>
        <v>0</v>
      </c>
      <c r="BF1165" s="242">
        <f>IF(N1165="snížená",J1165,0)</f>
        <v>0</v>
      </c>
      <c r="BG1165" s="242">
        <f>IF(N1165="zákl. přenesená",J1165,0)</f>
        <v>0</v>
      </c>
      <c r="BH1165" s="242">
        <f>IF(N1165="sníž. přenesená",J1165,0)</f>
        <v>0</v>
      </c>
      <c r="BI1165" s="242">
        <f>IF(N1165="nulová",J1165,0)</f>
        <v>0</v>
      </c>
      <c r="BJ1165" s="18" t="s">
        <v>90</v>
      </c>
      <c r="BK1165" s="242">
        <f>ROUND(I1165*H1165,2)</f>
        <v>0</v>
      </c>
      <c r="BL1165" s="18" t="s">
        <v>184</v>
      </c>
      <c r="BM1165" s="241" t="s">
        <v>1629</v>
      </c>
    </row>
    <row r="1166" s="2" customFormat="1" ht="37.8" customHeight="1">
      <c r="A1166" s="39"/>
      <c r="B1166" s="40"/>
      <c r="C1166" s="230" t="s">
        <v>1630</v>
      </c>
      <c r="D1166" s="230" t="s">
        <v>179</v>
      </c>
      <c r="E1166" s="231" t="s">
        <v>1631</v>
      </c>
      <c r="F1166" s="232" t="s">
        <v>1632</v>
      </c>
      <c r="G1166" s="233" t="s">
        <v>200</v>
      </c>
      <c r="H1166" s="234">
        <v>760</v>
      </c>
      <c r="I1166" s="235"/>
      <c r="J1166" s="236">
        <f>ROUND(I1166*H1166,2)</f>
        <v>0</v>
      </c>
      <c r="K1166" s="232" t="s">
        <v>183</v>
      </c>
      <c r="L1166" s="45"/>
      <c r="M1166" s="237" t="s">
        <v>1</v>
      </c>
      <c r="N1166" s="238" t="s">
        <v>48</v>
      </c>
      <c r="O1166" s="92"/>
      <c r="P1166" s="239">
        <f>O1166*H1166</f>
        <v>0</v>
      </c>
      <c r="Q1166" s="239">
        <v>0.00012999999999999999</v>
      </c>
      <c r="R1166" s="239">
        <f>Q1166*H1166</f>
        <v>0.098799999999999985</v>
      </c>
      <c r="S1166" s="239">
        <v>0</v>
      </c>
      <c r="T1166" s="240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41" t="s">
        <v>184</v>
      </c>
      <c r="AT1166" s="241" t="s">
        <v>179</v>
      </c>
      <c r="AU1166" s="241" t="s">
        <v>92</v>
      </c>
      <c r="AY1166" s="18" t="s">
        <v>177</v>
      </c>
      <c r="BE1166" s="242">
        <f>IF(N1166="základní",J1166,0)</f>
        <v>0</v>
      </c>
      <c r="BF1166" s="242">
        <f>IF(N1166="snížená",J1166,0)</f>
        <v>0</v>
      </c>
      <c r="BG1166" s="242">
        <f>IF(N1166="zákl. přenesená",J1166,0)</f>
        <v>0</v>
      </c>
      <c r="BH1166" s="242">
        <f>IF(N1166="sníž. přenesená",J1166,0)</f>
        <v>0</v>
      </c>
      <c r="BI1166" s="242">
        <f>IF(N1166="nulová",J1166,0)</f>
        <v>0</v>
      </c>
      <c r="BJ1166" s="18" t="s">
        <v>90</v>
      </c>
      <c r="BK1166" s="242">
        <f>ROUND(I1166*H1166,2)</f>
        <v>0</v>
      </c>
      <c r="BL1166" s="18" t="s">
        <v>184</v>
      </c>
      <c r="BM1166" s="241" t="s">
        <v>1633</v>
      </c>
    </row>
    <row r="1167" s="2" customFormat="1" ht="37.8" customHeight="1">
      <c r="A1167" s="39"/>
      <c r="B1167" s="40"/>
      <c r="C1167" s="230" t="s">
        <v>1634</v>
      </c>
      <c r="D1167" s="230" t="s">
        <v>179</v>
      </c>
      <c r="E1167" s="231" t="s">
        <v>1635</v>
      </c>
      <c r="F1167" s="232" t="s">
        <v>1636</v>
      </c>
      <c r="G1167" s="233" t="s">
        <v>200</v>
      </c>
      <c r="H1167" s="234">
        <v>760</v>
      </c>
      <c r="I1167" s="235"/>
      <c r="J1167" s="236">
        <f>ROUND(I1167*H1167,2)</f>
        <v>0</v>
      </c>
      <c r="K1167" s="232" t="s">
        <v>183</v>
      </c>
      <c r="L1167" s="45"/>
      <c r="M1167" s="237" t="s">
        <v>1</v>
      </c>
      <c r="N1167" s="238" t="s">
        <v>48</v>
      </c>
      <c r="O1167" s="92"/>
      <c r="P1167" s="239">
        <f>O1167*H1167</f>
        <v>0</v>
      </c>
      <c r="Q1167" s="239">
        <v>4.0000000000000003E-05</v>
      </c>
      <c r="R1167" s="239">
        <f>Q1167*H1167</f>
        <v>0.030400000000000003</v>
      </c>
      <c r="S1167" s="239">
        <v>0</v>
      </c>
      <c r="T1167" s="240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1" t="s">
        <v>184</v>
      </c>
      <c r="AT1167" s="241" t="s">
        <v>179</v>
      </c>
      <c r="AU1167" s="241" t="s">
        <v>92</v>
      </c>
      <c r="AY1167" s="18" t="s">
        <v>177</v>
      </c>
      <c r="BE1167" s="242">
        <f>IF(N1167="základní",J1167,0)</f>
        <v>0</v>
      </c>
      <c r="BF1167" s="242">
        <f>IF(N1167="snížená",J1167,0)</f>
        <v>0</v>
      </c>
      <c r="BG1167" s="242">
        <f>IF(N1167="zákl. přenesená",J1167,0)</f>
        <v>0</v>
      </c>
      <c r="BH1167" s="242">
        <f>IF(N1167="sníž. přenesená",J1167,0)</f>
        <v>0</v>
      </c>
      <c r="BI1167" s="242">
        <f>IF(N1167="nulová",J1167,0)</f>
        <v>0</v>
      </c>
      <c r="BJ1167" s="18" t="s">
        <v>90</v>
      </c>
      <c r="BK1167" s="242">
        <f>ROUND(I1167*H1167,2)</f>
        <v>0</v>
      </c>
      <c r="BL1167" s="18" t="s">
        <v>184</v>
      </c>
      <c r="BM1167" s="241" t="s">
        <v>1637</v>
      </c>
    </row>
    <row r="1168" s="12" customFormat="1" ht="22.8" customHeight="1">
      <c r="A1168" s="12"/>
      <c r="B1168" s="214"/>
      <c r="C1168" s="215"/>
      <c r="D1168" s="216" t="s">
        <v>82</v>
      </c>
      <c r="E1168" s="228" t="s">
        <v>1638</v>
      </c>
      <c r="F1168" s="228" t="s">
        <v>1639</v>
      </c>
      <c r="G1168" s="215"/>
      <c r="H1168" s="215"/>
      <c r="I1168" s="218"/>
      <c r="J1168" s="229">
        <f>BK1168</f>
        <v>0</v>
      </c>
      <c r="K1168" s="215"/>
      <c r="L1168" s="220"/>
      <c r="M1168" s="221"/>
      <c r="N1168" s="222"/>
      <c r="O1168" s="222"/>
      <c r="P1168" s="223">
        <f>P1169</f>
        <v>0</v>
      </c>
      <c r="Q1168" s="222"/>
      <c r="R1168" s="223">
        <f>R1169</f>
        <v>0</v>
      </c>
      <c r="S1168" s="222"/>
      <c r="T1168" s="224">
        <f>T1169</f>
        <v>0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25" t="s">
        <v>90</v>
      </c>
      <c r="AT1168" s="226" t="s">
        <v>82</v>
      </c>
      <c r="AU1168" s="226" t="s">
        <v>90</v>
      </c>
      <c r="AY1168" s="225" t="s">
        <v>177</v>
      </c>
      <c r="BK1168" s="227">
        <f>BK1169</f>
        <v>0</v>
      </c>
    </row>
    <row r="1169" s="2" customFormat="1" ht="66.75" customHeight="1">
      <c r="A1169" s="39"/>
      <c r="B1169" s="40"/>
      <c r="C1169" s="230" t="s">
        <v>1640</v>
      </c>
      <c r="D1169" s="230" t="s">
        <v>179</v>
      </c>
      <c r="E1169" s="231" t="s">
        <v>1641</v>
      </c>
      <c r="F1169" s="232" t="s">
        <v>1642</v>
      </c>
      <c r="G1169" s="233" t="s">
        <v>509</v>
      </c>
      <c r="H1169" s="234">
        <v>306.58499999999998</v>
      </c>
      <c r="I1169" s="235"/>
      <c r="J1169" s="236">
        <f>ROUND(I1169*H1169,2)</f>
        <v>0</v>
      </c>
      <c r="K1169" s="232" t="s">
        <v>183</v>
      </c>
      <c r="L1169" s="45"/>
      <c r="M1169" s="237" t="s">
        <v>1</v>
      </c>
      <c r="N1169" s="238" t="s">
        <v>48</v>
      </c>
      <c r="O1169" s="92"/>
      <c r="P1169" s="239">
        <f>O1169*H1169</f>
        <v>0</v>
      </c>
      <c r="Q1169" s="239">
        <v>0</v>
      </c>
      <c r="R1169" s="239">
        <f>Q1169*H1169</f>
        <v>0</v>
      </c>
      <c r="S1169" s="239">
        <v>0</v>
      </c>
      <c r="T1169" s="240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1" t="s">
        <v>184</v>
      </c>
      <c r="AT1169" s="241" t="s">
        <v>179</v>
      </c>
      <c r="AU1169" s="241" t="s">
        <v>92</v>
      </c>
      <c r="AY1169" s="18" t="s">
        <v>177</v>
      </c>
      <c r="BE1169" s="242">
        <f>IF(N1169="základní",J1169,0)</f>
        <v>0</v>
      </c>
      <c r="BF1169" s="242">
        <f>IF(N1169="snížená",J1169,0)</f>
        <v>0</v>
      </c>
      <c r="BG1169" s="242">
        <f>IF(N1169="zákl. přenesená",J1169,0)</f>
        <v>0</v>
      </c>
      <c r="BH1169" s="242">
        <f>IF(N1169="sníž. přenesená",J1169,0)</f>
        <v>0</v>
      </c>
      <c r="BI1169" s="242">
        <f>IF(N1169="nulová",J1169,0)</f>
        <v>0</v>
      </c>
      <c r="BJ1169" s="18" t="s">
        <v>90</v>
      </c>
      <c r="BK1169" s="242">
        <f>ROUND(I1169*H1169,2)</f>
        <v>0</v>
      </c>
      <c r="BL1169" s="18" t="s">
        <v>184</v>
      </c>
      <c r="BM1169" s="241" t="s">
        <v>1643</v>
      </c>
    </row>
    <row r="1170" s="12" customFormat="1" ht="25.92" customHeight="1">
      <c r="A1170" s="12"/>
      <c r="B1170" s="214"/>
      <c r="C1170" s="215"/>
      <c r="D1170" s="216" t="s">
        <v>82</v>
      </c>
      <c r="E1170" s="217" t="s">
        <v>536</v>
      </c>
      <c r="F1170" s="217" t="s">
        <v>537</v>
      </c>
      <c r="G1170" s="215"/>
      <c r="H1170" s="215"/>
      <c r="I1170" s="218"/>
      <c r="J1170" s="219">
        <f>BK1170</f>
        <v>0</v>
      </c>
      <c r="K1170" s="215"/>
      <c r="L1170" s="220"/>
      <c r="M1170" s="221"/>
      <c r="N1170" s="222"/>
      <c r="O1170" s="222"/>
      <c r="P1170" s="223">
        <f>P1171+P1294+P1488+P1509+P1778+P2013+P2054+P2085+P2105+P2259+P2293+P2502</f>
        <v>0</v>
      </c>
      <c r="Q1170" s="222"/>
      <c r="R1170" s="223">
        <f>R1171+R1294+R1488+R1509+R1778+R2013+R2054+R2085+R2105+R2259+R2293+R2502</f>
        <v>109.16063969</v>
      </c>
      <c r="S1170" s="222"/>
      <c r="T1170" s="224">
        <f>T1171+T1294+T1488+T1509+T1778+T2013+T2054+T2085+T2105+T2259+T2293+T2502</f>
        <v>0</v>
      </c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R1170" s="225" t="s">
        <v>92</v>
      </c>
      <c r="AT1170" s="226" t="s">
        <v>82</v>
      </c>
      <c r="AU1170" s="226" t="s">
        <v>83</v>
      </c>
      <c r="AY1170" s="225" t="s">
        <v>177</v>
      </c>
      <c r="BK1170" s="227">
        <f>BK1171+BK1294+BK1488+BK1509+BK1778+BK2013+BK2054+BK2085+BK2105+BK2259+BK2293+BK2502</f>
        <v>0</v>
      </c>
    </row>
    <row r="1171" s="12" customFormat="1" ht="22.8" customHeight="1">
      <c r="A1171" s="12"/>
      <c r="B1171" s="214"/>
      <c r="C1171" s="215"/>
      <c r="D1171" s="216" t="s">
        <v>82</v>
      </c>
      <c r="E1171" s="228" t="s">
        <v>538</v>
      </c>
      <c r="F1171" s="228" t="s">
        <v>539</v>
      </c>
      <c r="G1171" s="215"/>
      <c r="H1171" s="215"/>
      <c r="I1171" s="218"/>
      <c r="J1171" s="229">
        <f>BK1171</f>
        <v>0</v>
      </c>
      <c r="K1171" s="215"/>
      <c r="L1171" s="220"/>
      <c r="M1171" s="221"/>
      <c r="N1171" s="222"/>
      <c r="O1171" s="222"/>
      <c r="P1171" s="223">
        <f>SUM(P1172:P1293)</f>
        <v>0</v>
      </c>
      <c r="Q1171" s="222"/>
      <c r="R1171" s="223">
        <f>SUM(R1172:R1293)</f>
        <v>6.9952436899999997</v>
      </c>
      <c r="S1171" s="222"/>
      <c r="T1171" s="224">
        <f>SUM(T1172:T1293)</f>
        <v>0</v>
      </c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R1171" s="225" t="s">
        <v>92</v>
      </c>
      <c r="AT1171" s="226" t="s">
        <v>82</v>
      </c>
      <c r="AU1171" s="226" t="s">
        <v>90</v>
      </c>
      <c r="AY1171" s="225" t="s">
        <v>177</v>
      </c>
      <c r="BK1171" s="227">
        <f>SUM(BK1172:BK1293)</f>
        <v>0</v>
      </c>
    </row>
    <row r="1172" s="2" customFormat="1" ht="33" customHeight="1">
      <c r="A1172" s="39"/>
      <c r="B1172" s="40"/>
      <c r="C1172" s="230" t="s">
        <v>1644</v>
      </c>
      <c r="D1172" s="230" t="s">
        <v>179</v>
      </c>
      <c r="E1172" s="231" t="s">
        <v>1645</v>
      </c>
      <c r="F1172" s="232" t="s">
        <v>1646</v>
      </c>
      <c r="G1172" s="233" t="s">
        <v>200</v>
      </c>
      <c r="H1172" s="234">
        <v>31.677</v>
      </c>
      <c r="I1172" s="235"/>
      <c r="J1172" s="236">
        <f>ROUND(I1172*H1172,2)</f>
        <v>0</v>
      </c>
      <c r="K1172" s="232" t="s">
        <v>183</v>
      </c>
      <c r="L1172" s="45"/>
      <c r="M1172" s="237" t="s">
        <v>1</v>
      </c>
      <c r="N1172" s="238" t="s">
        <v>48</v>
      </c>
      <c r="O1172" s="92"/>
      <c r="P1172" s="239">
        <f>O1172*H1172</f>
        <v>0</v>
      </c>
      <c r="Q1172" s="239">
        <v>0</v>
      </c>
      <c r="R1172" s="239">
        <f>Q1172*H1172</f>
        <v>0</v>
      </c>
      <c r="S1172" s="239">
        <v>0</v>
      </c>
      <c r="T1172" s="240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1" t="s">
        <v>295</v>
      </c>
      <c r="AT1172" s="241" t="s">
        <v>179</v>
      </c>
      <c r="AU1172" s="241" t="s">
        <v>92</v>
      </c>
      <c r="AY1172" s="18" t="s">
        <v>177</v>
      </c>
      <c r="BE1172" s="242">
        <f>IF(N1172="základní",J1172,0)</f>
        <v>0</v>
      </c>
      <c r="BF1172" s="242">
        <f>IF(N1172="snížená",J1172,0)</f>
        <v>0</v>
      </c>
      <c r="BG1172" s="242">
        <f>IF(N1172="zákl. přenesená",J1172,0)</f>
        <v>0</v>
      </c>
      <c r="BH1172" s="242">
        <f>IF(N1172="sníž. přenesená",J1172,0)</f>
        <v>0</v>
      </c>
      <c r="BI1172" s="242">
        <f>IF(N1172="nulová",J1172,0)</f>
        <v>0</v>
      </c>
      <c r="BJ1172" s="18" t="s">
        <v>90</v>
      </c>
      <c r="BK1172" s="242">
        <f>ROUND(I1172*H1172,2)</f>
        <v>0</v>
      </c>
      <c r="BL1172" s="18" t="s">
        <v>295</v>
      </c>
      <c r="BM1172" s="241" t="s">
        <v>1647</v>
      </c>
    </row>
    <row r="1173" s="13" customFormat="1">
      <c r="A1173" s="13"/>
      <c r="B1173" s="243"/>
      <c r="C1173" s="244"/>
      <c r="D1173" s="245" t="s">
        <v>186</v>
      </c>
      <c r="E1173" s="246" t="s">
        <v>1</v>
      </c>
      <c r="F1173" s="247" t="s">
        <v>1648</v>
      </c>
      <c r="G1173" s="244"/>
      <c r="H1173" s="246" t="s">
        <v>1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3" t="s">
        <v>186</v>
      </c>
      <c r="AU1173" s="253" t="s">
        <v>92</v>
      </c>
      <c r="AV1173" s="13" t="s">
        <v>90</v>
      </c>
      <c r="AW1173" s="13" t="s">
        <v>36</v>
      </c>
      <c r="AX1173" s="13" t="s">
        <v>83</v>
      </c>
      <c r="AY1173" s="253" t="s">
        <v>177</v>
      </c>
    </row>
    <row r="1174" s="13" customFormat="1">
      <c r="A1174" s="13"/>
      <c r="B1174" s="243"/>
      <c r="C1174" s="244"/>
      <c r="D1174" s="245" t="s">
        <v>186</v>
      </c>
      <c r="E1174" s="246" t="s">
        <v>1</v>
      </c>
      <c r="F1174" s="247" t="s">
        <v>1118</v>
      </c>
      <c r="G1174" s="244"/>
      <c r="H1174" s="246" t="s">
        <v>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186</v>
      </c>
      <c r="AU1174" s="253" t="s">
        <v>92</v>
      </c>
      <c r="AV1174" s="13" t="s">
        <v>90</v>
      </c>
      <c r="AW1174" s="13" t="s">
        <v>36</v>
      </c>
      <c r="AX1174" s="13" t="s">
        <v>83</v>
      </c>
      <c r="AY1174" s="253" t="s">
        <v>177</v>
      </c>
    </row>
    <row r="1175" s="13" customFormat="1">
      <c r="A1175" s="13"/>
      <c r="B1175" s="243"/>
      <c r="C1175" s="244"/>
      <c r="D1175" s="245" t="s">
        <v>186</v>
      </c>
      <c r="E1175" s="246" t="s">
        <v>1</v>
      </c>
      <c r="F1175" s="247" t="s">
        <v>1119</v>
      </c>
      <c r="G1175" s="244"/>
      <c r="H1175" s="246" t="s">
        <v>1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3" t="s">
        <v>186</v>
      </c>
      <c r="AU1175" s="253" t="s">
        <v>92</v>
      </c>
      <c r="AV1175" s="13" t="s">
        <v>90</v>
      </c>
      <c r="AW1175" s="13" t="s">
        <v>36</v>
      </c>
      <c r="AX1175" s="13" t="s">
        <v>83</v>
      </c>
      <c r="AY1175" s="253" t="s">
        <v>177</v>
      </c>
    </row>
    <row r="1176" s="14" customFormat="1">
      <c r="A1176" s="14"/>
      <c r="B1176" s="254"/>
      <c r="C1176" s="255"/>
      <c r="D1176" s="245" t="s">
        <v>186</v>
      </c>
      <c r="E1176" s="256" t="s">
        <v>1</v>
      </c>
      <c r="F1176" s="257" t="s">
        <v>1120</v>
      </c>
      <c r="G1176" s="255"/>
      <c r="H1176" s="258">
        <v>18.126000000000001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4" t="s">
        <v>186</v>
      </c>
      <c r="AU1176" s="264" t="s">
        <v>92</v>
      </c>
      <c r="AV1176" s="14" t="s">
        <v>92</v>
      </c>
      <c r="AW1176" s="14" t="s">
        <v>36</v>
      </c>
      <c r="AX1176" s="14" t="s">
        <v>83</v>
      </c>
      <c r="AY1176" s="264" t="s">
        <v>177</v>
      </c>
    </row>
    <row r="1177" s="13" customFormat="1">
      <c r="A1177" s="13"/>
      <c r="B1177" s="243"/>
      <c r="C1177" s="244"/>
      <c r="D1177" s="245" t="s">
        <v>186</v>
      </c>
      <c r="E1177" s="246" t="s">
        <v>1</v>
      </c>
      <c r="F1177" s="247" t="s">
        <v>493</v>
      </c>
      <c r="G1177" s="244"/>
      <c r="H1177" s="246" t="s">
        <v>1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186</v>
      </c>
      <c r="AU1177" s="253" t="s">
        <v>92</v>
      </c>
      <c r="AV1177" s="13" t="s">
        <v>90</v>
      </c>
      <c r="AW1177" s="13" t="s">
        <v>36</v>
      </c>
      <c r="AX1177" s="13" t="s">
        <v>83</v>
      </c>
      <c r="AY1177" s="253" t="s">
        <v>177</v>
      </c>
    </row>
    <row r="1178" s="13" customFormat="1">
      <c r="A1178" s="13"/>
      <c r="B1178" s="243"/>
      <c r="C1178" s="244"/>
      <c r="D1178" s="245" t="s">
        <v>186</v>
      </c>
      <c r="E1178" s="246" t="s">
        <v>1</v>
      </c>
      <c r="F1178" s="247" t="s">
        <v>388</v>
      </c>
      <c r="G1178" s="244"/>
      <c r="H1178" s="246" t="s">
        <v>1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3" t="s">
        <v>186</v>
      </c>
      <c r="AU1178" s="253" t="s">
        <v>92</v>
      </c>
      <c r="AV1178" s="13" t="s">
        <v>90</v>
      </c>
      <c r="AW1178" s="13" t="s">
        <v>36</v>
      </c>
      <c r="AX1178" s="13" t="s">
        <v>83</v>
      </c>
      <c r="AY1178" s="253" t="s">
        <v>177</v>
      </c>
    </row>
    <row r="1179" s="14" customFormat="1">
      <c r="A1179" s="14"/>
      <c r="B1179" s="254"/>
      <c r="C1179" s="255"/>
      <c r="D1179" s="245" t="s">
        <v>186</v>
      </c>
      <c r="E1179" s="256" t="s">
        <v>1</v>
      </c>
      <c r="F1179" s="257" t="s">
        <v>1121</v>
      </c>
      <c r="G1179" s="255"/>
      <c r="H1179" s="258">
        <v>2.8050000000000002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4" t="s">
        <v>186</v>
      </c>
      <c r="AU1179" s="264" t="s">
        <v>92</v>
      </c>
      <c r="AV1179" s="14" t="s">
        <v>92</v>
      </c>
      <c r="AW1179" s="14" t="s">
        <v>36</v>
      </c>
      <c r="AX1179" s="14" t="s">
        <v>83</v>
      </c>
      <c r="AY1179" s="264" t="s">
        <v>177</v>
      </c>
    </row>
    <row r="1180" s="13" customFormat="1">
      <c r="A1180" s="13"/>
      <c r="B1180" s="243"/>
      <c r="C1180" s="244"/>
      <c r="D1180" s="245" t="s">
        <v>186</v>
      </c>
      <c r="E1180" s="246" t="s">
        <v>1</v>
      </c>
      <c r="F1180" s="247" t="s">
        <v>495</v>
      </c>
      <c r="G1180" s="244"/>
      <c r="H1180" s="246" t="s">
        <v>1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3" t="s">
        <v>186</v>
      </c>
      <c r="AU1180" s="253" t="s">
        <v>92</v>
      </c>
      <c r="AV1180" s="13" t="s">
        <v>90</v>
      </c>
      <c r="AW1180" s="13" t="s">
        <v>36</v>
      </c>
      <c r="AX1180" s="13" t="s">
        <v>83</v>
      </c>
      <c r="AY1180" s="253" t="s">
        <v>177</v>
      </c>
    </row>
    <row r="1181" s="13" customFormat="1">
      <c r="A1181" s="13"/>
      <c r="B1181" s="243"/>
      <c r="C1181" s="244"/>
      <c r="D1181" s="245" t="s">
        <v>186</v>
      </c>
      <c r="E1181" s="246" t="s">
        <v>1</v>
      </c>
      <c r="F1181" s="247" t="s">
        <v>1649</v>
      </c>
      <c r="G1181" s="244"/>
      <c r="H1181" s="246" t="s">
        <v>1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3" t="s">
        <v>186</v>
      </c>
      <c r="AU1181" s="253" t="s">
        <v>92</v>
      </c>
      <c r="AV1181" s="13" t="s">
        <v>90</v>
      </c>
      <c r="AW1181" s="13" t="s">
        <v>36</v>
      </c>
      <c r="AX1181" s="13" t="s">
        <v>83</v>
      </c>
      <c r="AY1181" s="253" t="s">
        <v>177</v>
      </c>
    </row>
    <row r="1182" s="14" customFormat="1">
      <c r="A1182" s="14"/>
      <c r="B1182" s="254"/>
      <c r="C1182" s="255"/>
      <c r="D1182" s="245" t="s">
        <v>186</v>
      </c>
      <c r="E1182" s="256" t="s">
        <v>1</v>
      </c>
      <c r="F1182" s="257" t="s">
        <v>1307</v>
      </c>
      <c r="G1182" s="255"/>
      <c r="H1182" s="258">
        <v>10.746</v>
      </c>
      <c r="I1182" s="259"/>
      <c r="J1182" s="255"/>
      <c r="K1182" s="255"/>
      <c r="L1182" s="260"/>
      <c r="M1182" s="261"/>
      <c r="N1182" s="262"/>
      <c r="O1182" s="262"/>
      <c r="P1182" s="262"/>
      <c r="Q1182" s="262"/>
      <c r="R1182" s="262"/>
      <c r="S1182" s="262"/>
      <c r="T1182" s="26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4" t="s">
        <v>186</v>
      </c>
      <c r="AU1182" s="264" t="s">
        <v>92</v>
      </c>
      <c r="AV1182" s="14" t="s">
        <v>92</v>
      </c>
      <c r="AW1182" s="14" t="s">
        <v>36</v>
      </c>
      <c r="AX1182" s="14" t="s">
        <v>83</v>
      </c>
      <c r="AY1182" s="264" t="s">
        <v>177</v>
      </c>
    </row>
    <row r="1183" s="15" customFormat="1">
      <c r="A1183" s="15"/>
      <c r="B1183" s="265"/>
      <c r="C1183" s="266"/>
      <c r="D1183" s="245" t="s">
        <v>186</v>
      </c>
      <c r="E1183" s="267" t="s">
        <v>1</v>
      </c>
      <c r="F1183" s="268" t="s">
        <v>190</v>
      </c>
      <c r="G1183" s="266"/>
      <c r="H1183" s="269">
        <v>31.677</v>
      </c>
      <c r="I1183" s="270"/>
      <c r="J1183" s="266"/>
      <c r="K1183" s="266"/>
      <c r="L1183" s="271"/>
      <c r="M1183" s="272"/>
      <c r="N1183" s="273"/>
      <c r="O1183" s="273"/>
      <c r="P1183" s="273"/>
      <c r="Q1183" s="273"/>
      <c r="R1183" s="273"/>
      <c r="S1183" s="273"/>
      <c r="T1183" s="274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5" t="s">
        <v>186</v>
      </c>
      <c r="AU1183" s="275" t="s">
        <v>92</v>
      </c>
      <c r="AV1183" s="15" t="s">
        <v>184</v>
      </c>
      <c r="AW1183" s="15" t="s">
        <v>36</v>
      </c>
      <c r="AX1183" s="15" t="s">
        <v>90</v>
      </c>
      <c r="AY1183" s="275" t="s">
        <v>177</v>
      </c>
    </row>
    <row r="1184" s="2" customFormat="1" ht="16.5" customHeight="1">
      <c r="A1184" s="39"/>
      <c r="B1184" s="40"/>
      <c r="C1184" s="291" t="s">
        <v>1650</v>
      </c>
      <c r="D1184" s="291" t="s">
        <v>881</v>
      </c>
      <c r="E1184" s="292" t="s">
        <v>1651</v>
      </c>
      <c r="F1184" s="293" t="s">
        <v>1652</v>
      </c>
      <c r="G1184" s="294" t="s">
        <v>1111</v>
      </c>
      <c r="H1184" s="295">
        <v>6.9690000000000003</v>
      </c>
      <c r="I1184" s="296"/>
      <c r="J1184" s="297">
        <f>ROUND(I1184*H1184,2)</f>
        <v>0</v>
      </c>
      <c r="K1184" s="293" t="s">
        <v>183</v>
      </c>
      <c r="L1184" s="298"/>
      <c r="M1184" s="299" t="s">
        <v>1</v>
      </c>
      <c r="N1184" s="300" t="s">
        <v>48</v>
      </c>
      <c r="O1184" s="92"/>
      <c r="P1184" s="239">
        <f>O1184*H1184</f>
        <v>0</v>
      </c>
      <c r="Q1184" s="239">
        <v>0.001</v>
      </c>
      <c r="R1184" s="239">
        <f>Q1184*H1184</f>
        <v>0.0069690000000000004</v>
      </c>
      <c r="S1184" s="239">
        <v>0</v>
      </c>
      <c r="T1184" s="240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41" t="s">
        <v>402</v>
      </c>
      <c r="AT1184" s="241" t="s">
        <v>881</v>
      </c>
      <c r="AU1184" s="241" t="s">
        <v>92</v>
      </c>
      <c r="AY1184" s="18" t="s">
        <v>177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8" t="s">
        <v>90</v>
      </c>
      <c r="BK1184" s="242">
        <f>ROUND(I1184*H1184,2)</f>
        <v>0</v>
      </c>
      <c r="BL1184" s="18" t="s">
        <v>295</v>
      </c>
      <c r="BM1184" s="241" t="s">
        <v>1653</v>
      </c>
    </row>
    <row r="1185" s="14" customFormat="1">
      <c r="A1185" s="14"/>
      <c r="B1185" s="254"/>
      <c r="C1185" s="255"/>
      <c r="D1185" s="245" t="s">
        <v>186</v>
      </c>
      <c r="E1185" s="255"/>
      <c r="F1185" s="257" t="s">
        <v>1654</v>
      </c>
      <c r="G1185" s="255"/>
      <c r="H1185" s="258">
        <v>6.9690000000000003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4" t="s">
        <v>186</v>
      </c>
      <c r="AU1185" s="264" t="s">
        <v>92</v>
      </c>
      <c r="AV1185" s="14" t="s">
        <v>92</v>
      </c>
      <c r="AW1185" s="14" t="s">
        <v>4</v>
      </c>
      <c r="AX1185" s="14" t="s">
        <v>90</v>
      </c>
      <c r="AY1185" s="264" t="s">
        <v>177</v>
      </c>
    </row>
    <row r="1186" s="2" customFormat="1" ht="24.15" customHeight="1">
      <c r="A1186" s="39"/>
      <c r="B1186" s="40"/>
      <c r="C1186" s="230" t="s">
        <v>1655</v>
      </c>
      <c r="D1186" s="230" t="s">
        <v>179</v>
      </c>
      <c r="E1186" s="231" t="s">
        <v>1656</v>
      </c>
      <c r="F1186" s="232" t="s">
        <v>1657</v>
      </c>
      <c r="G1186" s="233" t="s">
        <v>200</v>
      </c>
      <c r="H1186" s="234">
        <v>31.677</v>
      </c>
      <c r="I1186" s="235"/>
      <c r="J1186" s="236">
        <f>ROUND(I1186*H1186,2)</f>
        <v>0</v>
      </c>
      <c r="K1186" s="232" t="s">
        <v>1</v>
      </c>
      <c r="L1186" s="45"/>
      <c r="M1186" s="237" t="s">
        <v>1</v>
      </c>
      <c r="N1186" s="238" t="s">
        <v>48</v>
      </c>
      <c r="O1186" s="92"/>
      <c r="P1186" s="239">
        <f>O1186*H1186</f>
        <v>0</v>
      </c>
      <c r="Q1186" s="239">
        <v>0.0040000000000000001</v>
      </c>
      <c r="R1186" s="239">
        <f>Q1186*H1186</f>
        <v>0.12670799999999999</v>
      </c>
      <c r="S1186" s="239">
        <v>0</v>
      </c>
      <c r="T1186" s="240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41" t="s">
        <v>295</v>
      </c>
      <c r="AT1186" s="241" t="s">
        <v>179</v>
      </c>
      <c r="AU1186" s="241" t="s">
        <v>92</v>
      </c>
      <c r="AY1186" s="18" t="s">
        <v>177</v>
      </c>
      <c r="BE1186" s="242">
        <f>IF(N1186="základní",J1186,0)</f>
        <v>0</v>
      </c>
      <c r="BF1186" s="242">
        <f>IF(N1186="snížená",J1186,0)</f>
        <v>0</v>
      </c>
      <c r="BG1186" s="242">
        <f>IF(N1186="zákl. přenesená",J1186,0)</f>
        <v>0</v>
      </c>
      <c r="BH1186" s="242">
        <f>IF(N1186="sníž. přenesená",J1186,0)</f>
        <v>0</v>
      </c>
      <c r="BI1186" s="242">
        <f>IF(N1186="nulová",J1186,0)</f>
        <v>0</v>
      </c>
      <c r="BJ1186" s="18" t="s">
        <v>90</v>
      </c>
      <c r="BK1186" s="242">
        <f>ROUND(I1186*H1186,2)</f>
        <v>0</v>
      </c>
      <c r="BL1186" s="18" t="s">
        <v>295</v>
      </c>
      <c r="BM1186" s="241" t="s">
        <v>1658</v>
      </c>
    </row>
    <row r="1187" s="13" customFormat="1">
      <c r="A1187" s="13"/>
      <c r="B1187" s="243"/>
      <c r="C1187" s="244"/>
      <c r="D1187" s="245" t="s">
        <v>186</v>
      </c>
      <c r="E1187" s="246" t="s">
        <v>1</v>
      </c>
      <c r="F1187" s="247" t="s">
        <v>1659</v>
      </c>
      <c r="G1187" s="244"/>
      <c r="H1187" s="246" t="s">
        <v>1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3" t="s">
        <v>186</v>
      </c>
      <c r="AU1187" s="253" t="s">
        <v>92</v>
      </c>
      <c r="AV1187" s="13" t="s">
        <v>90</v>
      </c>
      <c r="AW1187" s="13" t="s">
        <v>36</v>
      </c>
      <c r="AX1187" s="13" t="s">
        <v>83</v>
      </c>
      <c r="AY1187" s="253" t="s">
        <v>177</v>
      </c>
    </row>
    <row r="1188" s="13" customFormat="1">
      <c r="A1188" s="13"/>
      <c r="B1188" s="243"/>
      <c r="C1188" s="244"/>
      <c r="D1188" s="245" t="s">
        <v>186</v>
      </c>
      <c r="E1188" s="246" t="s">
        <v>1</v>
      </c>
      <c r="F1188" s="247" t="s">
        <v>1118</v>
      </c>
      <c r="G1188" s="244"/>
      <c r="H1188" s="246" t="s">
        <v>1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3" t="s">
        <v>186</v>
      </c>
      <c r="AU1188" s="253" t="s">
        <v>92</v>
      </c>
      <c r="AV1188" s="13" t="s">
        <v>90</v>
      </c>
      <c r="AW1188" s="13" t="s">
        <v>36</v>
      </c>
      <c r="AX1188" s="13" t="s">
        <v>83</v>
      </c>
      <c r="AY1188" s="253" t="s">
        <v>177</v>
      </c>
    </row>
    <row r="1189" s="13" customFormat="1">
      <c r="A1189" s="13"/>
      <c r="B1189" s="243"/>
      <c r="C1189" s="244"/>
      <c r="D1189" s="245" t="s">
        <v>186</v>
      </c>
      <c r="E1189" s="246" t="s">
        <v>1</v>
      </c>
      <c r="F1189" s="247" t="s">
        <v>1119</v>
      </c>
      <c r="G1189" s="244"/>
      <c r="H1189" s="246" t="s">
        <v>1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3" t="s">
        <v>186</v>
      </c>
      <c r="AU1189" s="253" t="s">
        <v>92</v>
      </c>
      <c r="AV1189" s="13" t="s">
        <v>90</v>
      </c>
      <c r="AW1189" s="13" t="s">
        <v>36</v>
      </c>
      <c r="AX1189" s="13" t="s">
        <v>83</v>
      </c>
      <c r="AY1189" s="253" t="s">
        <v>177</v>
      </c>
    </row>
    <row r="1190" s="14" customFormat="1">
      <c r="A1190" s="14"/>
      <c r="B1190" s="254"/>
      <c r="C1190" s="255"/>
      <c r="D1190" s="245" t="s">
        <v>186</v>
      </c>
      <c r="E1190" s="256" t="s">
        <v>1</v>
      </c>
      <c r="F1190" s="257" t="s">
        <v>1120</v>
      </c>
      <c r="G1190" s="255"/>
      <c r="H1190" s="258">
        <v>18.126000000000001</v>
      </c>
      <c r="I1190" s="259"/>
      <c r="J1190" s="255"/>
      <c r="K1190" s="255"/>
      <c r="L1190" s="260"/>
      <c r="M1190" s="261"/>
      <c r="N1190" s="262"/>
      <c r="O1190" s="262"/>
      <c r="P1190" s="262"/>
      <c r="Q1190" s="262"/>
      <c r="R1190" s="262"/>
      <c r="S1190" s="262"/>
      <c r="T1190" s="26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4" t="s">
        <v>186</v>
      </c>
      <c r="AU1190" s="264" t="s">
        <v>92</v>
      </c>
      <c r="AV1190" s="14" t="s">
        <v>92</v>
      </c>
      <c r="AW1190" s="14" t="s">
        <v>36</v>
      </c>
      <c r="AX1190" s="14" t="s">
        <v>83</v>
      </c>
      <c r="AY1190" s="264" t="s">
        <v>177</v>
      </c>
    </row>
    <row r="1191" s="13" customFormat="1">
      <c r="A1191" s="13"/>
      <c r="B1191" s="243"/>
      <c r="C1191" s="244"/>
      <c r="D1191" s="245" t="s">
        <v>186</v>
      </c>
      <c r="E1191" s="246" t="s">
        <v>1</v>
      </c>
      <c r="F1191" s="247" t="s">
        <v>493</v>
      </c>
      <c r="G1191" s="244"/>
      <c r="H1191" s="246" t="s">
        <v>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3" t="s">
        <v>186</v>
      </c>
      <c r="AU1191" s="253" t="s">
        <v>92</v>
      </c>
      <c r="AV1191" s="13" t="s">
        <v>90</v>
      </c>
      <c r="AW1191" s="13" t="s">
        <v>36</v>
      </c>
      <c r="AX1191" s="13" t="s">
        <v>83</v>
      </c>
      <c r="AY1191" s="253" t="s">
        <v>177</v>
      </c>
    </row>
    <row r="1192" s="13" customFormat="1">
      <c r="A1192" s="13"/>
      <c r="B1192" s="243"/>
      <c r="C1192" s="244"/>
      <c r="D1192" s="245" t="s">
        <v>186</v>
      </c>
      <c r="E1192" s="246" t="s">
        <v>1</v>
      </c>
      <c r="F1192" s="247" t="s">
        <v>388</v>
      </c>
      <c r="G1192" s="244"/>
      <c r="H1192" s="246" t="s">
        <v>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3" t="s">
        <v>186</v>
      </c>
      <c r="AU1192" s="253" t="s">
        <v>92</v>
      </c>
      <c r="AV1192" s="13" t="s">
        <v>90</v>
      </c>
      <c r="AW1192" s="13" t="s">
        <v>36</v>
      </c>
      <c r="AX1192" s="13" t="s">
        <v>83</v>
      </c>
      <c r="AY1192" s="253" t="s">
        <v>177</v>
      </c>
    </row>
    <row r="1193" s="14" customFormat="1">
      <c r="A1193" s="14"/>
      <c r="B1193" s="254"/>
      <c r="C1193" s="255"/>
      <c r="D1193" s="245" t="s">
        <v>186</v>
      </c>
      <c r="E1193" s="256" t="s">
        <v>1</v>
      </c>
      <c r="F1193" s="257" t="s">
        <v>1121</v>
      </c>
      <c r="G1193" s="255"/>
      <c r="H1193" s="258">
        <v>2.8050000000000002</v>
      </c>
      <c r="I1193" s="259"/>
      <c r="J1193" s="255"/>
      <c r="K1193" s="255"/>
      <c r="L1193" s="260"/>
      <c r="M1193" s="261"/>
      <c r="N1193" s="262"/>
      <c r="O1193" s="262"/>
      <c r="P1193" s="262"/>
      <c r="Q1193" s="262"/>
      <c r="R1193" s="262"/>
      <c r="S1193" s="262"/>
      <c r="T1193" s="26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4" t="s">
        <v>186</v>
      </c>
      <c r="AU1193" s="264" t="s">
        <v>92</v>
      </c>
      <c r="AV1193" s="14" t="s">
        <v>92</v>
      </c>
      <c r="AW1193" s="14" t="s">
        <v>36</v>
      </c>
      <c r="AX1193" s="14" t="s">
        <v>83</v>
      </c>
      <c r="AY1193" s="264" t="s">
        <v>177</v>
      </c>
    </row>
    <row r="1194" s="13" customFormat="1">
      <c r="A1194" s="13"/>
      <c r="B1194" s="243"/>
      <c r="C1194" s="244"/>
      <c r="D1194" s="245" t="s">
        <v>186</v>
      </c>
      <c r="E1194" s="246" t="s">
        <v>1</v>
      </c>
      <c r="F1194" s="247" t="s">
        <v>495</v>
      </c>
      <c r="G1194" s="244"/>
      <c r="H1194" s="246" t="s">
        <v>1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3" t="s">
        <v>186</v>
      </c>
      <c r="AU1194" s="253" t="s">
        <v>92</v>
      </c>
      <c r="AV1194" s="13" t="s">
        <v>90</v>
      </c>
      <c r="AW1194" s="13" t="s">
        <v>36</v>
      </c>
      <c r="AX1194" s="13" t="s">
        <v>83</v>
      </c>
      <c r="AY1194" s="253" t="s">
        <v>177</v>
      </c>
    </row>
    <row r="1195" s="13" customFormat="1">
      <c r="A1195" s="13"/>
      <c r="B1195" s="243"/>
      <c r="C1195" s="244"/>
      <c r="D1195" s="245" t="s">
        <v>186</v>
      </c>
      <c r="E1195" s="246" t="s">
        <v>1</v>
      </c>
      <c r="F1195" s="247" t="s">
        <v>1649</v>
      </c>
      <c r="G1195" s="244"/>
      <c r="H1195" s="246" t="s">
        <v>1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3" t="s">
        <v>186</v>
      </c>
      <c r="AU1195" s="253" t="s">
        <v>92</v>
      </c>
      <c r="AV1195" s="13" t="s">
        <v>90</v>
      </c>
      <c r="AW1195" s="13" t="s">
        <v>36</v>
      </c>
      <c r="AX1195" s="13" t="s">
        <v>83</v>
      </c>
      <c r="AY1195" s="253" t="s">
        <v>177</v>
      </c>
    </row>
    <row r="1196" s="14" customFormat="1">
      <c r="A1196" s="14"/>
      <c r="B1196" s="254"/>
      <c r="C1196" s="255"/>
      <c r="D1196" s="245" t="s">
        <v>186</v>
      </c>
      <c r="E1196" s="256" t="s">
        <v>1</v>
      </c>
      <c r="F1196" s="257" t="s">
        <v>1307</v>
      </c>
      <c r="G1196" s="255"/>
      <c r="H1196" s="258">
        <v>10.746</v>
      </c>
      <c r="I1196" s="259"/>
      <c r="J1196" s="255"/>
      <c r="K1196" s="255"/>
      <c r="L1196" s="260"/>
      <c r="M1196" s="261"/>
      <c r="N1196" s="262"/>
      <c r="O1196" s="262"/>
      <c r="P1196" s="262"/>
      <c r="Q1196" s="262"/>
      <c r="R1196" s="262"/>
      <c r="S1196" s="262"/>
      <c r="T1196" s="26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4" t="s">
        <v>186</v>
      </c>
      <c r="AU1196" s="264" t="s">
        <v>92</v>
      </c>
      <c r="AV1196" s="14" t="s">
        <v>92</v>
      </c>
      <c r="AW1196" s="14" t="s">
        <v>36</v>
      </c>
      <c r="AX1196" s="14" t="s">
        <v>83</v>
      </c>
      <c r="AY1196" s="264" t="s">
        <v>177</v>
      </c>
    </row>
    <row r="1197" s="15" customFormat="1">
      <c r="A1197" s="15"/>
      <c r="B1197" s="265"/>
      <c r="C1197" s="266"/>
      <c r="D1197" s="245" t="s">
        <v>186</v>
      </c>
      <c r="E1197" s="267" t="s">
        <v>1</v>
      </c>
      <c r="F1197" s="268" t="s">
        <v>190</v>
      </c>
      <c r="G1197" s="266"/>
      <c r="H1197" s="269">
        <v>31.677</v>
      </c>
      <c r="I1197" s="270"/>
      <c r="J1197" s="266"/>
      <c r="K1197" s="266"/>
      <c r="L1197" s="271"/>
      <c r="M1197" s="272"/>
      <c r="N1197" s="273"/>
      <c r="O1197" s="273"/>
      <c r="P1197" s="273"/>
      <c r="Q1197" s="273"/>
      <c r="R1197" s="273"/>
      <c r="S1197" s="273"/>
      <c r="T1197" s="274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75" t="s">
        <v>186</v>
      </c>
      <c r="AU1197" s="275" t="s">
        <v>92</v>
      </c>
      <c r="AV1197" s="15" t="s">
        <v>184</v>
      </c>
      <c r="AW1197" s="15" t="s">
        <v>36</v>
      </c>
      <c r="AX1197" s="15" t="s">
        <v>90</v>
      </c>
      <c r="AY1197" s="275" t="s">
        <v>177</v>
      </c>
    </row>
    <row r="1198" s="2" customFormat="1" ht="24.15" customHeight="1">
      <c r="A1198" s="39"/>
      <c r="B1198" s="40"/>
      <c r="C1198" s="230" t="s">
        <v>1660</v>
      </c>
      <c r="D1198" s="230" t="s">
        <v>179</v>
      </c>
      <c r="E1198" s="231" t="s">
        <v>1661</v>
      </c>
      <c r="F1198" s="232" t="s">
        <v>1662</v>
      </c>
      <c r="G1198" s="233" t="s">
        <v>398</v>
      </c>
      <c r="H1198" s="234">
        <v>46.109999999999999</v>
      </c>
      <c r="I1198" s="235"/>
      <c r="J1198" s="236">
        <f>ROUND(I1198*H1198,2)</f>
        <v>0</v>
      </c>
      <c r="K1198" s="232" t="s">
        <v>183</v>
      </c>
      <c r="L1198" s="45"/>
      <c r="M1198" s="237" t="s">
        <v>1</v>
      </c>
      <c r="N1198" s="238" t="s">
        <v>48</v>
      </c>
      <c r="O1198" s="92"/>
      <c r="P1198" s="239">
        <f>O1198*H1198</f>
        <v>0</v>
      </c>
      <c r="Q1198" s="239">
        <v>0.00016000000000000001</v>
      </c>
      <c r="R1198" s="239">
        <f>Q1198*H1198</f>
        <v>0.0073776000000000007</v>
      </c>
      <c r="S1198" s="239">
        <v>0</v>
      </c>
      <c r="T1198" s="240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41" t="s">
        <v>295</v>
      </c>
      <c r="AT1198" s="241" t="s">
        <v>179</v>
      </c>
      <c r="AU1198" s="241" t="s">
        <v>92</v>
      </c>
      <c r="AY1198" s="18" t="s">
        <v>177</v>
      </c>
      <c r="BE1198" s="242">
        <f>IF(N1198="základní",J1198,0)</f>
        <v>0</v>
      </c>
      <c r="BF1198" s="242">
        <f>IF(N1198="snížená",J1198,0)</f>
        <v>0</v>
      </c>
      <c r="BG1198" s="242">
        <f>IF(N1198="zákl. přenesená",J1198,0)</f>
        <v>0</v>
      </c>
      <c r="BH1198" s="242">
        <f>IF(N1198="sníž. přenesená",J1198,0)</f>
        <v>0</v>
      </c>
      <c r="BI1198" s="242">
        <f>IF(N1198="nulová",J1198,0)</f>
        <v>0</v>
      </c>
      <c r="BJ1198" s="18" t="s">
        <v>90</v>
      </c>
      <c r="BK1198" s="242">
        <f>ROUND(I1198*H1198,2)</f>
        <v>0</v>
      </c>
      <c r="BL1198" s="18" t="s">
        <v>295</v>
      </c>
      <c r="BM1198" s="241" t="s">
        <v>1663</v>
      </c>
    </row>
    <row r="1199" s="13" customFormat="1">
      <c r="A1199" s="13"/>
      <c r="B1199" s="243"/>
      <c r="C1199" s="244"/>
      <c r="D1199" s="245" t="s">
        <v>186</v>
      </c>
      <c r="E1199" s="246" t="s">
        <v>1</v>
      </c>
      <c r="F1199" s="247" t="s">
        <v>1664</v>
      </c>
      <c r="G1199" s="244"/>
      <c r="H1199" s="246" t="s">
        <v>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3" t="s">
        <v>186</v>
      </c>
      <c r="AU1199" s="253" t="s">
        <v>92</v>
      </c>
      <c r="AV1199" s="13" t="s">
        <v>90</v>
      </c>
      <c r="AW1199" s="13" t="s">
        <v>36</v>
      </c>
      <c r="AX1199" s="13" t="s">
        <v>83</v>
      </c>
      <c r="AY1199" s="253" t="s">
        <v>177</v>
      </c>
    </row>
    <row r="1200" s="13" customFormat="1">
      <c r="A1200" s="13"/>
      <c r="B1200" s="243"/>
      <c r="C1200" s="244"/>
      <c r="D1200" s="245" t="s">
        <v>186</v>
      </c>
      <c r="E1200" s="246" t="s">
        <v>1</v>
      </c>
      <c r="F1200" s="247" t="s">
        <v>488</v>
      </c>
      <c r="G1200" s="244"/>
      <c r="H1200" s="246" t="s">
        <v>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3" t="s">
        <v>186</v>
      </c>
      <c r="AU1200" s="253" t="s">
        <v>92</v>
      </c>
      <c r="AV1200" s="13" t="s">
        <v>90</v>
      </c>
      <c r="AW1200" s="13" t="s">
        <v>36</v>
      </c>
      <c r="AX1200" s="13" t="s">
        <v>83</v>
      </c>
      <c r="AY1200" s="253" t="s">
        <v>177</v>
      </c>
    </row>
    <row r="1201" s="13" customFormat="1">
      <c r="A1201" s="13"/>
      <c r="B1201" s="243"/>
      <c r="C1201" s="244"/>
      <c r="D1201" s="245" t="s">
        <v>186</v>
      </c>
      <c r="E1201" s="246" t="s">
        <v>1</v>
      </c>
      <c r="F1201" s="247" t="s">
        <v>387</v>
      </c>
      <c r="G1201" s="244"/>
      <c r="H1201" s="246" t="s">
        <v>1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3" t="s">
        <v>186</v>
      </c>
      <c r="AU1201" s="253" t="s">
        <v>92</v>
      </c>
      <c r="AV1201" s="13" t="s">
        <v>90</v>
      </c>
      <c r="AW1201" s="13" t="s">
        <v>36</v>
      </c>
      <c r="AX1201" s="13" t="s">
        <v>83</v>
      </c>
      <c r="AY1201" s="253" t="s">
        <v>177</v>
      </c>
    </row>
    <row r="1202" s="14" customFormat="1">
      <c r="A1202" s="14"/>
      <c r="B1202" s="254"/>
      <c r="C1202" s="255"/>
      <c r="D1202" s="245" t="s">
        <v>186</v>
      </c>
      <c r="E1202" s="256" t="s">
        <v>1</v>
      </c>
      <c r="F1202" s="257" t="s">
        <v>1665</v>
      </c>
      <c r="G1202" s="255"/>
      <c r="H1202" s="258">
        <v>8.8100000000000005</v>
      </c>
      <c r="I1202" s="259"/>
      <c r="J1202" s="255"/>
      <c r="K1202" s="255"/>
      <c r="L1202" s="260"/>
      <c r="M1202" s="261"/>
      <c r="N1202" s="262"/>
      <c r="O1202" s="262"/>
      <c r="P1202" s="262"/>
      <c r="Q1202" s="262"/>
      <c r="R1202" s="262"/>
      <c r="S1202" s="262"/>
      <c r="T1202" s="26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4" t="s">
        <v>186</v>
      </c>
      <c r="AU1202" s="264" t="s">
        <v>92</v>
      </c>
      <c r="AV1202" s="14" t="s">
        <v>92</v>
      </c>
      <c r="AW1202" s="14" t="s">
        <v>36</v>
      </c>
      <c r="AX1202" s="14" t="s">
        <v>83</v>
      </c>
      <c r="AY1202" s="264" t="s">
        <v>177</v>
      </c>
    </row>
    <row r="1203" s="13" customFormat="1">
      <c r="A1203" s="13"/>
      <c r="B1203" s="243"/>
      <c r="C1203" s="244"/>
      <c r="D1203" s="245" t="s">
        <v>186</v>
      </c>
      <c r="E1203" s="246" t="s">
        <v>1</v>
      </c>
      <c r="F1203" s="247" t="s">
        <v>490</v>
      </c>
      <c r="G1203" s="244"/>
      <c r="H1203" s="246" t="s">
        <v>1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3" t="s">
        <v>186</v>
      </c>
      <c r="AU1203" s="253" t="s">
        <v>92</v>
      </c>
      <c r="AV1203" s="13" t="s">
        <v>90</v>
      </c>
      <c r="AW1203" s="13" t="s">
        <v>36</v>
      </c>
      <c r="AX1203" s="13" t="s">
        <v>83</v>
      </c>
      <c r="AY1203" s="253" t="s">
        <v>177</v>
      </c>
    </row>
    <row r="1204" s="14" customFormat="1">
      <c r="A1204" s="14"/>
      <c r="B1204" s="254"/>
      <c r="C1204" s="255"/>
      <c r="D1204" s="245" t="s">
        <v>186</v>
      </c>
      <c r="E1204" s="256" t="s">
        <v>1</v>
      </c>
      <c r="F1204" s="257" t="s">
        <v>1666</v>
      </c>
      <c r="G1204" s="255"/>
      <c r="H1204" s="258">
        <v>37.299999999999997</v>
      </c>
      <c r="I1204" s="259"/>
      <c r="J1204" s="255"/>
      <c r="K1204" s="255"/>
      <c r="L1204" s="260"/>
      <c r="M1204" s="261"/>
      <c r="N1204" s="262"/>
      <c r="O1204" s="262"/>
      <c r="P1204" s="262"/>
      <c r="Q1204" s="262"/>
      <c r="R1204" s="262"/>
      <c r="S1204" s="262"/>
      <c r="T1204" s="26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4" t="s">
        <v>186</v>
      </c>
      <c r="AU1204" s="264" t="s">
        <v>92</v>
      </c>
      <c r="AV1204" s="14" t="s">
        <v>92</v>
      </c>
      <c r="AW1204" s="14" t="s">
        <v>36</v>
      </c>
      <c r="AX1204" s="14" t="s">
        <v>83</v>
      </c>
      <c r="AY1204" s="264" t="s">
        <v>177</v>
      </c>
    </row>
    <row r="1205" s="15" customFormat="1">
      <c r="A1205" s="15"/>
      <c r="B1205" s="265"/>
      <c r="C1205" s="266"/>
      <c r="D1205" s="245" t="s">
        <v>186</v>
      </c>
      <c r="E1205" s="267" t="s">
        <v>1</v>
      </c>
      <c r="F1205" s="268" t="s">
        <v>190</v>
      </c>
      <c r="G1205" s="266"/>
      <c r="H1205" s="269">
        <v>46.109999999999999</v>
      </c>
      <c r="I1205" s="270"/>
      <c r="J1205" s="266"/>
      <c r="K1205" s="266"/>
      <c r="L1205" s="271"/>
      <c r="M1205" s="272"/>
      <c r="N1205" s="273"/>
      <c r="O1205" s="273"/>
      <c r="P1205" s="273"/>
      <c r="Q1205" s="273"/>
      <c r="R1205" s="273"/>
      <c r="S1205" s="273"/>
      <c r="T1205" s="274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75" t="s">
        <v>186</v>
      </c>
      <c r="AU1205" s="275" t="s">
        <v>92</v>
      </c>
      <c r="AV1205" s="15" t="s">
        <v>184</v>
      </c>
      <c r="AW1205" s="15" t="s">
        <v>36</v>
      </c>
      <c r="AX1205" s="15" t="s">
        <v>90</v>
      </c>
      <c r="AY1205" s="275" t="s">
        <v>177</v>
      </c>
    </row>
    <row r="1206" s="2" customFormat="1" ht="55.5" customHeight="1">
      <c r="A1206" s="39"/>
      <c r="B1206" s="40"/>
      <c r="C1206" s="230" t="s">
        <v>1667</v>
      </c>
      <c r="D1206" s="230" t="s">
        <v>179</v>
      </c>
      <c r="E1206" s="231" t="s">
        <v>1668</v>
      </c>
      <c r="F1206" s="232" t="s">
        <v>1669</v>
      </c>
      <c r="G1206" s="233" t="s">
        <v>200</v>
      </c>
      <c r="H1206" s="234">
        <v>41.499000000000002</v>
      </c>
      <c r="I1206" s="235"/>
      <c r="J1206" s="236">
        <f>ROUND(I1206*H1206,2)</f>
        <v>0</v>
      </c>
      <c r="K1206" s="232" t="s">
        <v>183</v>
      </c>
      <c r="L1206" s="45"/>
      <c r="M1206" s="237" t="s">
        <v>1</v>
      </c>
      <c r="N1206" s="238" t="s">
        <v>48</v>
      </c>
      <c r="O1206" s="92"/>
      <c r="P1206" s="239">
        <f>O1206*H1206</f>
        <v>0</v>
      </c>
      <c r="Q1206" s="239">
        <v>0.00091</v>
      </c>
      <c r="R1206" s="239">
        <f>Q1206*H1206</f>
        <v>0.03776409</v>
      </c>
      <c r="S1206" s="239">
        <v>0</v>
      </c>
      <c r="T1206" s="240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41" t="s">
        <v>295</v>
      </c>
      <c r="AT1206" s="241" t="s">
        <v>179</v>
      </c>
      <c r="AU1206" s="241" t="s">
        <v>92</v>
      </c>
      <c r="AY1206" s="18" t="s">
        <v>177</v>
      </c>
      <c r="BE1206" s="242">
        <f>IF(N1206="základní",J1206,0)</f>
        <v>0</v>
      </c>
      <c r="BF1206" s="242">
        <f>IF(N1206="snížená",J1206,0)</f>
        <v>0</v>
      </c>
      <c r="BG1206" s="242">
        <f>IF(N1206="zákl. přenesená",J1206,0)</f>
        <v>0</v>
      </c>
      <c r="BH1206" s="242">
        <f>IF(N1206="sníž. přenesená",J1206,0)</f>
        <v>0</v>
      </c>
      <c r="BI1206" s="242">
        <f>IF(N1206="nulová",J1206,0)</f>
        <v>0</v>
      </c>
      <c r="BJ1206" s="18" t="s">
        <v>90</v>
      </c>
      <c r="BK1206" s="242">
        <f>ROUND(I1206*H1206,2)</f>
        <v>0</v>
      </c>
      <c r="BL1206" s="18" t="s">
        <v>295</v>
      </c>
      <c r="BM1206" s="241" t="s">
        <v>1670</v>
      </c>
    </row>
    <row r="1207" s="13" customFormat="1">
      <c r="A1207" s="13"/>
      <c r="B1207" s="243"/>
      <c r="C1207" s="244"/>
      <c r="D1207" s="245" t="s">
        <v>186</v>
      </c>
      <c r="E1207" s="246" t="s">
        <v>1</v>
      </c>
      <c r="F1207" s="247" t="s">
        <v>1671</v>
      </c>
      <c r="G1207" s="244"/>
      <c r="H1207" s="246" t="s">
        <v>1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3" t="s">
        <v>186</v>
      </c>
      <c r="AU1207" s="253" t="s">
        <v>92</v>
      </c>
      <c r="AV1207" s="13" t="s">
        <v>90</v>
      </c>
      <c r="AW1207" s="13" t="s">
        <v>36</v>
      </c>
      <c r="AX1207" s="13" t="s">
        <v>83</v>
      </c>
      <c r="AY1207" s="253" t="s">
        <v>177</v>
      </c>
    </row>
    <row r="1208" s="13" customFormat="1">
      <c r="A1208" s="13"/>
      <c r="B1208" s="243"/>
      <c r="C1208" s="244"/>
      <c r="D1208" s="245" t="s">
        <v>186</v>
      </c>
      <c r="E1208" s="246" t="s">
        <v>1</v>
      </c>
      <c r="F1208" s="247" t="s">
        <v>488</v>
      </c>
      <c r="G1208" s="244"/>
      <c r="H1208" s="246" t="s">
        <v>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3" t="s">
        <v>186</v>
      </c>
      <c r="AU1208" s="253" t="s">
        <v>92</v>
      </c>
      <c r="AV1208" s="13" t="s">
        <v>90</v>
      </c>
      <c r="AW1208" s="13" t="s">
        <v>36</v>
      </c>
      <c r="AX1208" s="13" t="s">
        <v>83</v>
      </c>
      <c r="AY1208" s="253" t="s">
        <v>177</v>
      </c>
    </row>
    <row r="1209" s="13" customFormat="1">
      <c r="A1209" s="13"/>
      <c r="B1209" s="243"/>
      <c r="C1209" s="244"/>
      <c r="D1209" s="245" t="s">
        <v>186</v>
      </c>
      <c r="E1209" s="246" t="s">
        <v>1</v>
      </c>
      <c r="F1209" s="247" t="s">
        <v>387</v>
      </c>
      <c r="G1209" s="244"/>
      <c r="H1209" s="246" t="s">
        <v>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3" t="s">
        <v>186</v>
      </c>
      <c r="AU1209" s="253" t="s">
        <v>92</v>
      </c>
      <c r="AV1209" s="13" t="s">
        <v>90</v>
      </c>
      <c r="AW1209" s="13" t="s">
        <v>36</v>
      </c>
      <c r="AX1209" s="13" t="s">
        <v>83</v>
      </c>
      <c r="AY1209" s="253" t="s">
        <v>177</v>
      </c>
    </row>
    <row r="1210" s="14" customFormat="1">
      <c r="A1210" s="14"/>
      <c r="B1210" s="254"/>
      <c r="C1210" s="255"/>
      <c r="D1210" s="245" t="s">
        <v>186</v>
      </c>
      <c r="E1210" s="256" t="s">
        <v>1</v>
      </c>
      <c r="F1210" s="257" t="s">
        <v>1672</v>
      </c>
      <c r="G1210" s="255"/>
      <c r="H1210" s="258">
        <v>7.9290000000000003</v>
      </c>
      <c r="I1210" s="259"/>
      <c r="J1210" s="255"/>
      <c r="K1210" s="255"/>
      <c r="L1210" s="260"/>
      <c r="M1210" s="261"/>
      <c r="N1210" s="262"/>
      <c r="O1210" s="262"/>
      <c r="P1210" s="262"/>
      <c r="Q1210" s="262"/>
      <c r="R1210" s="262"/>
      <c r="S1210" s="262"/>
      <c r="T1210" s="26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4" t="s">
        <v>186</v>
      </c>
      <c r="AU1210" s="264" t="s">
        <v>92</v>
      </c>
      <c r="AV1210" s="14" t="s">
        <v>92</v>
      </c>
      <c r="AW1210" s="14" t="s">
        <v>36</v>
      </c>
      <c r="AX1210" s="14" t="s">
        <v>83</v>
      </c>
      <c r="AY1210" s="264" t="s">
        <v>177</v>
      </c>
    </row>
    <row r="1211" s="13" customFormat="1">
      <c r="A1211" s="13"/>
      <c r="B1211" s="243"/>
      <c r="C1211" s="244"/>
      <c r="D1211" s="245" t="s">
        <v>186</v>
      </c>
      <c r="E1211" s="246" t="s">
        <v>1</v>
      </c>
      <c r="F1211" s="247" t="s">
        <v>490</v>
      </c>
      <c r="G1211" s="244"/>
      <c r="H1211" s="246" t="s">
        <v>1</v>
      </c>
      <c r="I1211" s="248"/>
      <c r="J1211" s="244"/>
      <c r="K1211" s="244"/>
      <c r="L1211" s="249"/>
      <c r="M1211" s="250"/>
      <c r="N1211" s="251"/>
      <c r="O1211" s="251"/>
      <c r="P1211" s="251"/>
      <c r="Q1211" s="251"/>
      <c r="R1211" s="251"/>
      <c r="S1211" s="251"/>
      <c r="T1211" s="25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3" t="s">
        <v>186</v>
      </c>
      <c r="AU1211" s="253" t="s">
        <v>92</v>
      </c>
      <c r="AV1211" s="13" t="s">
        <v>90</v>
      </c>
      <c r="AW1211" s="13" t="s">
        <v>36</v>
      </c>
      <c r="AX1211" s="13" t="s">
        <v>83</v>
      </c>
      <c r="AY1211" s="253" t="s">
        <v>177</v>
      </c>
    </row>
    <row r="1212" s="14" customFormat="1">
      <c r="A1212" s="14"/>
      <c r="B1212" s="254"/>
      <c r="C1212" s="255"/>
      <c r="D1212" s="245" t="s">
        <v>186</v>
      </c>
      <c r="E1212" s="256" t="s">
        <v>1</v>
      </c>
      <c r="F1212" s="257" t="s">
        <v>1673</v>
      </c>
      <c r="G1212" s="255"/>
      <c r="H1212" s="258">
        <v>33.57</v>
      </c>
      <c r="I1212" s="259"/>
      <c r="J1212" s="255"/>
      <c r="K1212" s="255"/>
      <c r="L1212" s="260"/>
      <c r="M1212" s="261"/>
      <c r="N1212" s="262"/>
      <c r="O1212" s="262"/>
      <c r="P1212" s="262"/>
      <c r="Q1212" s="262"/>
      <c r="R1212" s="262"/>
      <c r="S1212" s="262"/>
      <c r="T1212" s="26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4" t="s">
        <v>186</v>
      </c>
      <c r="AU1212" s="264" t="s">
        <v>92</v>
      </c>
      <c r="AV1212" s="14" t="s">
        <v>92</v>
      </c>
      <c r="AW1212" s="14" t="s">
        <v>36</v>
      </c>
      <c r="AX1212" s="14" t="s">
        <v>83</v>
      </c>
      <c r="AY1212" s="264" t="s">
        <v>177</v>
      </c>
    </row>
    <row r="1213" s="15" customFormat="1">
      <c r="A1213" s="15"/>
      <c r="B1213" s="265"/>
      <c r="C1213" s="266"/>
      <c r="D1213" s="245" t="s">
        <v>186</v>
      </c>
      <c r="E1213" s="267" t="s">
        <v>1</v>
      </c>
      <c r="F1213" s="268" t="s">
        <v>190</v>
      </c>
      <c r="G1213" s="266"/>
      <c r="H1213" s="269">
        <v>41.499000000000002</v>
      </c>
      <c r="I1213" s="270"/>
      <c r="J1213" s="266"/>
      <c r="K1213" s="266"/>
      <c r="L1213" s="271"/>
      <c r="M1213" s="272"/>
      <c r="N1213" s="273"/>
      <c r="O1213" s="273"/>
      <c r="P1213" s="273"/>
      <c r="Q1213" s="273"/>
      <c r="R1213" s="273"/>
      <c r="S1213" s="273"/>
      <c r="T1213" s="274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75" t="s">
        <v>186</v>
      </c>
      <c r="AU1213" s="275" t="s">
        <v>92</v>
      </c>
      <c r="AV1213" s="15" t="s">
        <v>184</v>
      </c>
      <c r="AW1213" s="15" t="s">
        <v>36</v>
      </c>
      <c r="AX1213" s="15" t="s">
        <v>90</v>
      </c>
      <c r="AY1213" s="275" t="s">
        <v>177</v>
      </c>
    </row>
    <row r="1214" s="2" customFormat="1" ht="24.15" customHeight="1">
      <c r="A1214" s="39"/>
      <c r="B1214" s="40"/>
      <c r="C1214" s="230" t="s">
        <v>1674</v>
      </c>
      <c r="D1214" s="230" t="s">
        <v>179</v>
      </c>
      <c r="E1214" s="231" t="s">
        <v>1675</v>
      </c>
      <c r="F1214" s="232" t="s">
        <v>1676</v>
      </c>
      <c r="G1214" s="233" t="s">
        <v>200</v>
      </c>
      <c r="H1214" s="234">
        <v>2.8050000000000002</v>
      </c>
      <c r="I1214" s="235"/>
      <c r="J1214" s="236">
        <f>ROUND(I1214*H1214,2)</f>
        <v>0</v>
      </c>
      <c r="K1214" s="232" t="s">
        <v>183</v>
      </c>
      <c r="L1214" s="45"/>
      <c r="M1214" s="237" t="s">
        <v>1</v>
      </c>
      <c r="N1214" s="238" t="s">
        <v>48</v>
      </c>
      <c r="O1214" s="92"/>
      <c r="P1214" s="239">
        <f>O1214*H1214</f>
        <v>0</v>
      </c>
      <c r="Q1214" s="239">
        <v>0</v>
      </c>
      <c r="R1214" s="239">
        <f>Q1214*H1214</f>
        <v>0</v>
      </c>
      <c r="S1214" s="239">
        <v>0</v>
      </c>
      <c r="T1214" s="240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41" t="s">
        <v>295</v>
      </c>
      <c r="AT1214" s="241" t="s">
        <v>179</v>
      </c>
      <c r="AU1214" s="241" t="s">
        <v>92</v>
      </c>
      <c r="AY1214" s="18" t="s">
        <v>177</v>
      </c>
      <c r="BE1214" s="242">
        <f>IF(N1214="základní",J1214,0)</f>
        <v>0</v>
      </c>
      <c r="BF1214" s="242">
        <f>IF(N1214="snížená",J1214,0)</f>
        <v>0</v>
      </c>
      <c r="BG1214" s="242">
        <f>IF(N1214="zákl. přenesená",J1214,0)</f>
        <v>0</v>
      </c>
      <c r="BH1214" s="242">
        <f>IF(N1214="sníž. přenesená",J1214,0)</f>
        <v>0</v>
      </c>
      <c r="BI1214" s="242">
        <f>IF(N1214="nulová",J1214,0)</f>
        <v>0</v>
      </c>
      <c r="BJ1214" s="18" t="s">
        <v>90</v>
      </c>
      <c r="BK1214" s="242">
        <f>ROUND(I1214*H1214,2)</f>
        <v>0</v>
      </c>
      <c r="BL1214" s="18" t="s">
        <v>295</v>
      </c>
      <c r="BM1214" s="241" t="s">
        <v>1677</v>
      </c>
    </row>
    <row r="1215" s="13" customFormat="1">
      <c r="A1215" s="13"/>
      <c r="B1215" s="243"/>
      <c r="C1215" s="244"/>
      <c r="D1215" s="245" t="s">
        <v>186</v>
      </c>
      <c r="E1215" s="246" t="s">
        <v>1</v>
      </c>
      <c r="F1215" s="247" t="s">
        <v>1678</v>
      </c>
      <c r="G1215" s="244"/>
      <c r="H1215" s="246" t="s">
        <v>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3" t="s">
        <v>186</v>
      </c>
      <c r="AU1215" s="253" t="s">
        <v>92</v>
      </c>
      <c r="AV1215" s="13" t="s">
        <v>90</v>
      </c>
      <c r="AW1215" s="13" t="s">
        <v>36</v>
      </c>
      <c r="AX1215" s="13" t="s">
        <v>83</v>
      </c>
      <c r="AY1215" s="253" t="s">
        <v>177</v>
      </c>
    </row>
    <row r="1216" s="13" customFormat="1">
      <c r="A1216" s="13"/>
      <c r="B1216" s="243"/>
      <c r="C1216" s="244"/>
      <c r="D1216" s="245" t="s">
        <v>186</v>
      </c>
      <c r="E1216" s="246" t="s">
        <v>1</v>
      </c>
      <c r="F1216" s="247" t="s">
        <v>493</v>
      </c>
      <c r="G1216" s="244"/>
      <c r="H1216" s="246" t="s">
        <v>1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3" t="s">
        <v>186</v>
      </c>
      <c r="AU1216" s="253" t="s">
        <v>92</v>
      </c>
      <c r="AV1216" s="13" t="s">
        <v>90</v>
      </c>
      <c r="AW1216" s="13" t="s">
        <v>36</v>
      </c>
      <c r="AX1216" s="13" t="s">
        <v>83</v>
      </c>
      <c r="AY1216" s="253" t="s">
        <v>177</v>
      </c>
    </row>
    <row r="1217" s="13" customFormat="1">
      <c r="A1217" s="13"/>
      <c r="B1217" s="243"/>
      <c r="C1217" s="244"/>
      <c r="D1217" s="245" t="s">
        <v>186</v>
      </c>
      <c r="E1217" s="246" t="s">
        <v>1</v>
      </c>
      <c r="F1217" s="247" t="s">
        <v>388</v>
      </c>
      <c r="G1217" s="244"/>
      <c r="H1217" s="246" t="s">
        <v>1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3" t="s">
        <v>186</v>
      </c>
      <c r="AU1217" s="253" t="s">
        <v>92</v>
      </c>
      <c r="AV1217" s="13" t="s">
        <v>90</v>
      </c>
      <c r="AW1217" s="13" t="s">
        <v>36</v>
      </c>
      <c r="AX1217" s="13" t="s">
        <v>83</v>
      </c>
      <c r="AY1217" s="253" t="s">
        <v>177</v>
      </c>
    </row>
    <row r="1218" s="14" customFormat="1">
      <c r="A1218" s="14"/>
      <c r="B1218" s="254"/>
      <c r="C1218" s="255"/>
      <c r="D1218" s="245" t="s">
        <v>186</v>
      </c>
      <c r="E1218" s="256" t="s">
        <v>1</v>
      </c>
      <c r="F1218" s="257" t="s">
        <v>1121</v>
      </c>
      <c r="G1218" s="255"/>
      <c r="H1218" s="258">
        <v>2.8050000000000002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4" t="s">
        <v>186</v>
      </c>
      <c r="AU1218" s="264" t="s">
        <v>92</v>
      </c>
      <c r="AV1218" s="14" t="s">
        <v>92</v>
      </c>
      <c r="AW1218" s="14" t="s">
        <v>36</v>
      </c>
      <c r="AX1218" s="14" t="s">
        <v>83</v>
      </c>
      <c r="AY1218" s="264" t="s">
        <v>177</v>
      </c>
    </row>
    <row r="1219" s="15" customFormat="1">
      <c r="A1219" s="15"/>
      <c r="B1219" s="265"/>
      <c r="C1219" s="266"/>
      <c r="D1219" s="245" t="s">
        <v>186</v>
      </c>
      <c r="E1219" s="267" t="s">
        <v>1</v>
      </c>
      <c r="F1219" s="268" t="s">
        <v>190</v>
      </c>
      <c r="G1219" s="266"/>
      <c r="H1219" s="269">
        <v>2.8050000000000002</v>
      </c>
      <c r="I1219" s="270"/>
      <c r="J1219" s="266"/>
      <c r="K1219" s="266"/>
      <c r="L1219" s="271"/>
      <c r="M1219" s="272"/>
      <c r="N1219" s="273"/>
      <c r="O1219" s="273"/>
      <c r="P1219" s="273"/>
      <c r="Q1219" s="273"/>
      <c r="R1219" s="273"/>
      <c r="S1219" s="273"/>
      <c r="T1219" s="27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5" t="s">
        <v>186</v>
      </c>
      <c r="AU1219" s="275" t="s">
        <v>92</v>
      </c>
      <c r="AV1219" s="15" t="s">
        <v>184</v>
      </c>
      <c r="AW1219" s="15" t="s">
        <v>36</v>
      </c>
      <c r="AX1219" s="15" t="s">
        <v>90</v>
      </c>
      <c r="AY1219" s="275" t="s">
        <v>177</v>
      </c>
    </row>
    <row r="1220" s="2" customFormat="1" ht="24.15" customHeight="1">
      <c r="A1220" s="39"/>
      <c r="B1220" s="40"/>
      <c r="C1220" s="291" t="s">
        <v>1679</v>
      </c>
      <c r="D1220" s="291" t="s">
        <v>881</v>
      </c>
      <c r="E1220" s="292" t="s">
        <v>1680</v>
      </c>
      <c r="F1220" s="293" t="s">
        <v>1681</v>
      </c>
      <c r="G1220" s="294" t="s">
        <v>200</v>
      </c>
      <c r="H1220" s="295">
        <v>3.226</v>
      </c>
      <c r="I1220" s="296"/>
      <c r="J1220" s="297">
        <f>ROUND(I1220*H1220,2)</f>
        <v>0</v>
      </c>
      <c r="K1220" s="293" t="s">
        <v>183</v>
      </c>
      <c r="L1220" s="298"/>
      <c r="M1220" s="299" t="s">
        <v>1</v>
      </c>
      <c r="N1220" s="300" t="s">
        <v>48</v>
      </c>
      <c r="O1220" s="92"/>
      <c r="P1220" s="239">
        <f>O1220*H1220</f>
        <v>0</v>
      </c>
      <c r="Q1220" s="239">
        <v>0.00050000000000000001</v>
      </c>
      <c r="R1220" s="239">
        <f>Q1220*H1220</f>
        <v>0.0016130000000000001</v>
      </c>
      <c r="S1220" s="239">
        <v>0</v>
      </c>
      <c r="T1220" s="240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41" t="s">
        <v>402</v>
      </c>
      <c r="AT1220" s="241" t="s">
        <v>881</v>
      </c>
      <c r="AU1220" s="241" t="s">
        <v>92</v>
      </c>
      <c r="AY1220" s="18" t="s">
        <v>177</v>
      </c>
      <c r="BE1220" s="242">
        <f>IF(N1220="základní",J1220,0)</f>
        <v>0</v>
      </c>
      <c r="BF1220" s="242">
        <f>IF(N1220="snížená",J1220,0)</f>
        <v>0</v>
      </c>
      <c r="BG1220" s="242">
        <f>IF(N1220="zákl. přenesená",J1220,0)</f>
        <v>0</v>
      </c>
      <c r="BH1220" s="242">
        <f>IF(N1220="sníž. přenesená",J1220,0)</f>
        <v>0</v>
      </c>
      <c r="BI1220" s="242">
        <f>IF(N1220="nulová",J1220,0)</f>
        <v>0</v>
      </c>
      <c r="BJ1220" s="18" t="s">
        <v>90</v>
      </c>
      <c r="BK1220" s="242">
        <f>ROUND(I1220*H1220,2)</f>
        <v>0</v>
      </c>
      <c r="BL1220" s="18" t="s">
        <v>295</v>
      </c>
      <c r="BM1220" s="241" t="s">
        <v>1682</v>
      </c>
    </row>
    <row r="1221" s="14" customFormat="1">
      <c r="A1221" s="14"/>
      <c r="B1221" s="254"/>
      <c r="C1221" s="255"/>
      <c r="D1221" s="245" t="s">
        <v>186</v>
      </c>
      <c r="E1221" s="255"/>
      <c r="F1221" s="257" t="s">
        <v>1683</v>
      </c>
      <c r="G1221" s="255"/>
      <c r="H1221" s="258">
        <v>3.226</v>
      </c>
      <c r="I1221" s="259"/>
      <c r="J1221" s="255"/>
      <c r="K1221" s="255"/>
      <c r="L1221" s="260"/>
      <c r="M1221" s="261"/>
      <c r="N1221" s="262"/>
      <c r="O1221" s="262"/>
      <c r="P1221" s="262"/>
      <c r="Q1221" s="262"/>
      <c r="R1221" s="262"/>
      <c r="S1221" s="262"/>
      <c r="T1221" s="26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4" t="s">
        <v>186</v>
      </c>
      <c r="AU1221" s="264" t="s">
        <v>92</v>
      </c>
      <c r="AV1221" s="14" t="s">
        <v>92</v>
      </c>
      <c r="AW1221" s="14" t="s">
        <v>4</v>
      </c>
      <c r="AX1221" s="14" t="s">
        <v>90</v>
      </c>
      <c r="AY1221" s="264" t="s">
        <v>177</v>
      </c>
    </row>
    <row r="1222" s="2" customFormat="1" ht="62.7" customHeight="1">
      <c r="A1222" s="39"/>
      <c r="B1222" s="40"/>
      <c r="C1222" s="230" t="s">
        <v>1684</v>
      </c>
      <c r="D1222" s="230" t="s">
        <v>179</v>
      </c>
      <c r="E1222" s="231" t="s">
        <v>1685</v>
      </c>
      <c r="F1222" s="232" t="s">
        <v>1686</v>
      </c>
      <c r="G1222" s="233" t="s">
        <v>398</v>
      </c>
      <c r="H1222" s="234">
        <v>200.78999999999999</v>
      </c>
      <c r="I1222" s="235"/>
      <c r="J1222" s="236">
        <f>ROUND(I1222*H1222,2)</f>
        <v>0</v>
      </c>
      <c r="K1222" s="232" t="s">
        <v>1</v>
      </c>
      <c r="L1222" s="45"/>
      <c r="M1222" s="237" t="s">
        <v>1</v>
      </c>
      <c r="N1222" s="238" t="s">
        <v>48</v>
      </c>
      <c r="O1222" s="92"/>
      <c r="P1222" s="239">
        <f>O1222*H1222</f>
        <v>0</v>
      </c>
      <c r="Q1222" s="239">
        <v>0</v>
      </c>
      <c r="R1222" s="239">
        <f>Q1222*H1222</f>
        <v>0</v>
      </c>
      <c r="S1222" s="239">
        <v>0</v>
      </c>
      <c r="T1222" s="240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41" t="s">
        <v>295</v>
      </c>
      <c r="AT1222" s="241" t="s">
        <v>179</v>
      </c>
      <c r="AU1222" s="241" t="s">
        <v>92</v>
      </c>
      <c r="AY1222" s="18" t="s">
        <v>177</v>
      </c>
      <c r="BE1222" s="242">
        <f>IF(N1222="základní",J1222,0)</f>
        <v>0</v>
      </c>
      <c r="BF1222" s="242">
        <f>IF(N1222="snížená",J1222,0)</f>
        <v>0</v>
      </c>
      <c r="BG1222" s="242">
        <f>IF(N1222="zákl. přenesená",J1222,0)</f>
        <v>0</v>
      </c>
      <c r="BH1222" s="242">
        <f>IF(N1222="sníž. přenesená",J1222,0)</f>
        <v>0</v>
      </c>
      <c r="BI1222" s="242">
        <f>IF(N1222="nulová",J1222,0)</f>
        <v>0</v>
      </c>
      <c r="BJ1222" s="18" t="s">
        <v>90</v>
      </c>
      <c r="BK1222" s="242">
        <f>ROUND(I1222*H1222,2)</f>
        <v>0</v>
      </c>
      <c r="BL1222" s="18" t="s">
        <v>295</v>
      </c>
      <c r="BM1222" s="241" t="s">
        <v>1687</v>
      </c>
    </row>
    <row r="1223" s="13" customFormat="1">
      <c r="A1223" s="13"/>
      <c r="B1223" s="243"/>
      <c r="C1223" s="244"/>
      <c r="D1223" s="245" t="s">
        <v>186</v>
      </c>
      <c r="E1223" s="246" t="s">
        <v>1</v>
      </c>
      <c r="F1223" s="247" t="s">
        <v>1688</v>
      </c>
      <c r="G1223" s="244"/>
      <c r="H1223" s="246" t="s">
        <v>1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3" t="s">
        <v>186</v>
      </c>
      <c r="AU1223" s="253" t="s">
        <v>92</v>
      </c>
      <c r="AV1223" s="13" t="s">
        <v>90</v>
      </c>
      <c r="AW1223" s="13" t="s">
        <v>36</v>
      </c>
      <c r="AX1223" s="13" t="s">
        <v>83</v>
      </c>
      <c r="AY1223" s="253" t="s">
        <v>177</v>
      </c>
    </row>
    <row r="1224" s="13" customFormat="1">
      <c r="A1224" s="13"/>
      <c r="B1224" s="243"/>
      <c r="C1224" s="244"/>
      <c r="D1224" s="245" t="s">
        <v>186</v>
      </c>
      <c r="E1224" s="246" t="s">
        <v>1</v>
      </c>
      <c r="F1224" s="247" t="s">
        <v>780</v>
      </c>
      <c r="G1224" s="244"/>
      <c r="H1224" s="246" t="s">
        <v>1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3" t="s">
        <v>186</v>
      </c>
      <c r="AU1224" s="253" t="s">
        <v>92</v>
      </c>
      <c r="AV1224" s="13" t="s">
        <v>90</v>
      </c>
      <c r="AW1224" s="13" t="s">
        <v>36</v>
      </c>
      <c r="AX1224" s="13" t="s">
        <v>83</v>
      </c>
      <c r="AY1224" s="253" t="s">
        <v>177</v>
      </c>
    </row>
    <row r="1225" s="13" customFormat="1">
      <c r="A1225" s="13"/>
      <c r="B1225" s="243"/>
      <c r="C1225" s="244"/>
      <c r="D1225" s="245" t="s">
        <v>186</v>
      </c>
      <c r="E1225" s="246" t="s">
        <v>1</v>
      </c>
      <c r="F1225" s="247" t="s">
        <v>781</v>
      </c>
      <c r="G1225" s="244"/>
      <c r="H1225" s="246" t="s">
        <v>1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3" t="s">
        <v>186</v>
      </c>
      <c r="AU1225" s="253" t="s">
        <v>92</v>
      </c>
      <c r="AV1225" s="13" t="s">
        <v>90</v>
      </c>
      <c r="AW1225" s="13" t="s">
        <v>36</v>
      </c>
      <c r="AX1225" s="13" t="s">
        <v>83</v>
      </c>
      <c r="AY1225" s="253" t="s">
        <v>177</v>
      </c>
    </row>
    <row r="1226" s="14" customFormat="1">
      <c r="A1226" s="14"/>
      <c r="B1226" s="254"/>
      <c r="C1226" s="255"/>
      <c r="D1226" s="245" t="s">
        <v>186</v>
      </c>
      <c r="E1226" s="256" t="s">
        <v>1</v>
      </c>
      <c r="F1226" s="257" t="s">
        <v>1540</v>
      </c>
      <c r="G1226" s="255"/>
      <c r="H1226" s="258">
        <v>77.189999999999998</v>
      </c>
      <c r="I1226" s="259"/>
      <c r="J1226" s="255"/>
      <c r="K1226" s="255"/>
      <c r="L1226" s="260"/>
      <c r="M1226" s="261"/>
      <c r="N1226" s="262"/>
      <c r="O1226" s="262"/>
      <c r="P1226" s="262"/>
      <c r="Q1226" s="262"/>
      <c r="R1226" s="262"/>
      <c r="S1226" s="262"/>
      <c r="T1226" s="26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4" t="s">
        <v>186</v>
      </c>
      <c r="AU1226" s="264" t="s">
        <v>92</v>
      </c>
      <c r="AV1226" s="14" t="s">
        <v>92</v>
      </c>
      <c r="AW1226" s="14" t="s">
        <v>36</v>
      </c>
      <c r="AX1226" s="14" t="s">
        <v>83</v>
      </c>
      <c r="AY1226" s="264" t="s">
        <v>177</v>
      </c>
    </row>
    <row r="1227" s="13" customFormat="1">
      <c r="A1227" s="13"/>
      <c r="B1227" s="243"/>
      <c r="C1227" s="244"/>
      <c r="D1227" s="245" t="s">
        <v>186</v>
      </c>
      <c r="E1227" s="246" t="s">
        <v>1</v>
      </c>
      <c r="F1227" s="247" t="s">
        <v>783</v>
      </c>
      <c r="G1227" s="244"/>
      <c r="H1227" s="246" t="s">
        <v>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3" t="s">
        <v>186</v>
      </c>
      <c r="AU1227" s="253" t="s">
        <v>92</v>
      </c>
      <c r="AV1227" s="13" t="s">
        <v>90</v>
      </c>
      <c r="AW1227" s="13" t="s">
        <v>36</v>
      </c>
      <c r="AX1227" s="13" t="s">
        <v>83</v>
      </c>
      <c r="AY1227" s="253" t="s">
        <v>177</v>
      </c>
    </row>
    <row r="1228" s="13" customFormat="1">
      <c r="A1228" s="13"/>
      <c r="B1228" s="243"/>
      <c r="C1228" s="244"/>
      <c r="D1228" s="245" t="s">
        <v>186</v>
      </c>
      <c r="E1228" s="246" t="s">
        <v>1</v>
      </c>
      <c r="F1228" s="247" t="s">
        <v>784</v>
      </c>
      <c r="G1228" s="244"/>
      <c r="H1228" s="246" t="s">
        <v>1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3" t="s">
        <v>186</v>
      </c>
      <c r="AU1228" s="253" t="s">
        <v>92</v>
      </c>
      <c r="AV1228" s="13" t="s">
        <v>90</v>
      </c>
      <c r="AW1228" s="13" t="s">
        <v>36</v>
      </c>
      <c r="AX1228" s="13" t="s">
        <v>83</v>
      </c>
      <c r="AY1228" s="253" t="s">
        <v>177</v>
      </c>
    </row>
    <row r="1229" s="14" customFormat="1">
      <c r="A1229" s="14"/>
      <c r="B1229" s="254"/>
      <c r="C1229" s="255"/>
      <c r="D1229" s="245" t="s">
        <v>186</v>
      </c>
      <c r="E1229" s="256" t="s">
        <v>1</v>
      </c>
      <c r="F1229" s="257" t="s">
        <v>1541</v>
      </c>
      <c r="G1229" s="255"/>
      <c r="H1229" s="258">
        <v>45.039999999999999</v>
      </c>
      <c r="I1229" s="259"/>
      <c r="J1229" s="255"/>
      <c r="K1229" s="255"/>
      <c r="L1229" s="260"/>
      <c r="M1229" s="261"/>
      <c r="N1229" s="262"/>
      <c r="O1229" s="262"/>
      <c r="P1229" s="262"/>
      <c r="Q1229" s="262"/>
      <c r="R1229" s="262"/>
      <c r="S1229" s="262"/>
      <c r="T1229" s="26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4" t="s">
        <v>186</v>
      </c>
      <c r="AU1229" s="264" t="s">
        <v>92</v>
      </c>
      <c r="AV1229" s="14" t="s">
        <v>92</v>
      </c>
      <c r="AW1229" s="14" t="s">
        <v>36</v>
      </c>
      <c r="AX1229" s="14" t="s">
        <v>83</v>
      </c>
      <c r="AY1229" s="264" t="s">
        <v>177</v>
      </c>
    </row>
    <row r="1230" s="13" customFormat="1">
      <c r="A1230" s="13"/>
      <c r="B1230" s="243"/>
      <c r="C1230" s="244"/>
      <c r="D1230" s="245" t="s">
        <v>186</v>
      </c>
      <c r="E1230" s="246" t="s">
        <v>1</v>
      </c>
      <c r="F1230" s="247" t="s">
        <v>786</v>
      </c>
      <c r="G1230" s="244"/>
      <c r="H1230" s="246" t="s">
        <v>1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3" t="s">
        <v>186</v>
      </c>
      <c r="AU1230" s="253" t="s">
        <v>92</v>
      </c>
      <c r="AV1230" s="13" t="s">
        <v>90</v>
      </c>
      <c r="AW1230" s="13" t="s">
        <v>36</v>
      </c>
      <c r="AX1230" s="13" t="s">
        <v>83</v>
      </c>
      <c r="AY1230" s="253" t="s">
        <v>177</v>
      </c>
    </row>
    <row r="1231" s="13" customFormat="1">
      <c r="A1231" s="13"/>
      <c r="B1231" s="243"/>
      <c r="C1231" s="244"/>
      <c r="D1231" s="245" t="s">
        <v>186</v>
      </c>
      <c r="E1231" s="246" t="s">
        <v>1</v>
      </c>
      <c r="F1231" s="247" t="s">
        <v>787</v>
      </c>
      <c r="G1231" s="244"/>
      <c r="H1231" s="246" t="s">
        <v>1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3" t="s">
        <v>186</v>
      </c>
      <c r="AU1231" s="253" t="s">
        <v>92</v>
      </c>
      <c r="AV1231" s="13" t="s">
        <v>90</v>
      </c>
      <c r="AW1231" s="13" t="s">
        <v>36</v>
      </c>
      <c r="AX1231" s="13" t="s">
        <v>83</v>
      </c>
      <c r="AY1231" s="253" t="s">
        <v>177</v>
      </c>
    </row>
    <row r="1232" s="14" customFormat="1">
      <c r="A1232" s="14"/>
      <c r="B1232" s="254"/>
      <c r="C1232" s="255"/>
      <c r="D1232" s="245" t="s">
        <v>186</v>
      </c>
      <c r="E1232" s="256" t="s">
        <v>1</v>
      </c>
      <c r="F1232" s="257" t="s">
        <v>1542</v>
      </c>
      <c r="G1232" s="255"/>
      <c r="H1232" s="258">
        <v>78.560000000000002</v>
      </c>
      <c r="I1232" s="259"/>
      <c r="J1232" s="255"/>
      <c r="K1232" s="255"/>
      <c r="L1232" s="260"/>
      <c r="M1232" s="261"/>
      <c r="N1232" s="262"/>
      <c r="O1232" s="262"/>
      <c r="P1232" s="262"/>
      <c r="Q1232" s="262"/>
      <c r="R1232" s="262"/>
      <c r="S1232" s="262"/>
      <c r="T1232" s="26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4" t="s">
        <v>186</v>
      </c>
      <c r="AU1232" s="264" t="s">
        <v>92</v>
      </c>
      <c r="AV1232" s="14" t="s">
        <v>92</v>
      </c>
      <c r="AW1232" s="14" t="s">
        <v>36</v>
      </c>
      <c r="AX1232" s="14" t="s">
        <v>83</v>
      </c>
      <c r="AY1232" s="264" t="s">
        <v>177</v>
      </c>
    </row>
    <row r="1233" s="15" customFormat="1">
      <c r="A1233" s="15"/>
      <c r="B1233" s="265"/>
      <c r="C1233" s="266"/>
      <c r="D1233" s="245" t="s">
        <v>186</v>
      </c>
      <c r="E1233" s="267" t="s">
        <v>1</v>
      </c>
      <c r="F1233" s="268" t="s">
        <v>190</v>
      </c>
      <c r="G1233" s="266"/>
      <c r="H1233" s="269">
        <v>200.78999999999999</v>
      </c>
      <c r="I1233" s="270"/>
      <c r="J1233" s="266"/>
      <c r="K1233" s="266"/>
      <c r="L1233" s="271"/>
      <c r="M1233" s="272"/>
      <c r="N1233" s="273"/>
      <c r="O1233" s="273"/>
      <c r="P1233" s="273"/>
      <c r="Q1233" s="273"/>
      <c r="R1233" s="273"/>
      <c r="S1233" s="273"/>
      <c r="T1233" s="274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75" t="s">
        <v>186</v>
      </c>
      <c r="AU1233" s="275" t="s">
        <v>92</v>
      </c>
      <c r="AV1233" s="15" t="s">
        <v>184</v>
      </c>
      <c r="AW1233" s="15" t="s">
        <v>36</v>
      </c>
      <c r="AX1233" s="15" t="s">
        <v>90</v>
      </c>
      <c r="AY1233" s="275" t="s">
        <v>177</v>
      </c>
    </row>
    <row r="1234" s="2" customFormat="1" ht="62.7" customHeight="1">
      <c r="A1234" s="39"/>
      <c r="B1234" s="40"/>
      <c r="C1234" s="230" t="s">
        <v>1689</v>
      </c>
      <c r="D1234" s="230" t="s">
        <v>179</v>
      </c>
      <c r="E1234" s="231" t="s">
        <v>1690</v>
      </c>
      <c r="F1234" s="232" t="s">
        <v>1691</v>
      </c>
      <c r="G1234" s="233" t="s">
        <v>200</v>
      </c>
      <c r="H1234" s="234">
        <v>174.69999999999999</v>
      </c>
      <c r="I1234" s="235"/>
      <c r="J1234" s="236">
        <f>ROUND(I1234*H1234,2)</f>
        <v>0</v>
      </c>
      <c r="K1234" s="232" t="s">
        <v>183</v>
      </c>
      <c r="L1234" s="45"/>
      <c r="M1234" s="237" t="s">
        <v>1</v>
      </c>
      <c r="N1234" s="238" t="s">
        <v>48</v>
      </c>
      <c r="O1234" s="92"/>
      <c r="P1234" s="239">
        <f>O1234*H1234</f>
        <v>0</v>
      </c>
      <c r="Q1234" s="239">
        <v>0.031870000000000002</v>
      </c>
      <c r="R1234" s="239">
        <f>Q1234*H1234</f>
        <v>5.5676889999999997</v>
      </c>
      <c r="S1234" s="239">
        <v>0</v>
      </c>
      <c r="T1234" s="240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41" t="s">
        <v>295</v>
      </c>
      <c r="AT1234" s="241" t="s">
        <v>179</v>
      </c>
      <c r="AU1234" s="241" t="s">
        <v>92</v>
      </c>
      <c r="AY1234" s="18" t="s">
        <v>177</v>
      </c>
      <c r="BE1234" s="242">
        <f>IF(N1234="základní",J1234,0)</f>
        <v>0</v>
      </c>
      <c r="BF1234" s="242">
        <f>IF(N1234="snížená",J1234,0)</f>
        <v>0</v>
      </c>
      <c r="BG1234" s="242">
        <f>IF(N1234="zákl. přenesená",J1234,0)</f>
        <v>0</v>
      </c>
      <c r="BH1234" s="242">
        <f>IF(N1234="sníž. přenesená",J1234,0)</f>
        <v>0</v>
      </c>
      <c r="BI1234" s="242">
        <f>IF(N1234="nulová",J1234,0)</f>
        <v>0</v>
      </c>
      <c r="BJ1234" s="18" t="s">
        <v>90</v>
      </c>
      <c r="BK1234" s="242">
        <f>ROUND(I1234*H1234,2)</f>
        <v>0</v>
      </c>
      <c r="BL1234" s="18" t="s">
        <v>295</v>
      </c>
      <c r="BM1234" s="241" t="s">
        <v>1692</v>
      </c>
    </row>
    <row r="1235" s="13" customFormat="1">
      <c r="A1235" s="13"/>
      <c r="B1235" s="243"/>
      <c r="C1235" s="244"/>
      <c r="D1235" s="245" t="s">
        <v>186</v>
      </c>
      <c r="E1235" s="246" t="s">
        <v>1</v>
      </c>
      <c r="F1235" s="247" t="s">
        <v>1693</v>
      </c>
      <c r="G1235" s="244"/>
      <c r="H1235" s="246" t="s">
        <v>1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3" t="s">
        <v>186</v>
      </c>
      <c r="AU1235" s="253" t="s">
        <v>92</v>
      </c>
      <c r="AV1235" s="13" t="s">
        <v>90</v>
      </c>
      <c r="AW1235" s="13" t="s">
        <v>36</v>
      </c>
      <c r="AX1235" s="13" t="s">
        <v>83</v>
      </c>
      <c r="AY1235" s="253" t="s">
        <v>177</v>
      </c>
    </row>
    <row r="1236" s="13" customFormat="1">
      <c r="A1236" s="13"/>
      <c r="B1236" s="243"/>
      <c r="C1236" s="244"/>
      <c r="D1236" s="245" t="s">
        <v>186</v>
      </c>
      <c r="E1236" s="246" t="s">
        <v>1</v>
      </c>
      <c r="F1236" s="247" t="s">
        <v>780</v>
      </c>
      <c r="G1236" s="244"/>
      <c r="H1236" s="246" t="s">
        <v>1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3" t="s">
        <v>186</v>
      </c>
      <c r="AU1236" s="253" t="s">
        <v>92</v>
      </c>
      <c r="AV1236" s="13" t="s">
        <v>90</v>
      </c>
      <c r="AW1236" s="13" t="s">
        <v>36</v>
      </c>
      <c r="AX1236" s="13" t="s">
        <v>83</v>
      </c>
      <c r="AY1236" s="253" t="s">
        <v>177</v>
      </c>
    </row>
    <row r="1237" s="13" customFormat="1">
      <c r="A1237" s="13"/>
      <c r="B1237" s="243"/>
      <c r="C1237" s="244"/>
      <c r="D1237" s="245" t="s">
        <v>186</v>
      </c>
      <c r="E1237" s="246" t="s">
        <v>1</v>
      </c>
      <c r="F1237" s="247" t="s">
        <v>781</v>
      </c>
      <c r="G1237" s="244"/>
      <c r="H1237" s="246" t="s">
        <v>1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3" t="s">
        <v>186</v>
      </c>
      <c r="AU1237" s="253" t="s">
        <v>92</v>
      </c>
      <c r="AV1237" s="13" t="s">
        <v>90</v>
      </c>
      <c r="AW1237" s="13" t="s">
        <v>36</v>
      </c>
      <c r="AX1237" s="13" t="s">
        <v>83</v>
      </c>
      <c r="AY1237" s="253" t="s">
        <v>177</v>
      </c>
    </row>
    <row r="1238" s="14" customFormat="1">
      <c r="A1238" s="14"/>
      <c r="B1238" s="254"/>
      <c r="C1238" s="255"/>
      <c r="D1238" s="245" t="s">
        <v>186</v>
      </c>
      <c r="E1238" s="256" t="s">
        <v>1</v>
      </c>
      <c r="F1238" s="257" t="s">
        <v>1694</v>
      </c>
      <c r="G1238" s="255"/>
      <c r="H1238" s="258">
        <v>89.5</v>
      </c>
      <c r="I1238" s="259"/>
      <c r="J1238" s="255"/>
      <c r="K1238" s="255"/>
      <c r="L1238" s="260"/>
      <c r="M1238" s="261"/>
      <c r="N1238" s="262"/>
      <c r="O1238" s="262"/>
      <c r="P1238" s="262"/>
      <c r="Q1238" s="262"/>
      <c r="R1238" s="262"/>
      <c r="S1238" s="262"/>
      <c r="T1238" s="26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4" t="s">
        <v>186</v>
      </c>
      <c r="AU1238" s="264" t="s">
        <v>92</v>
      </c>
      <c r="AV1238" s="14" t="s">
        <v>92</v>
      </c>
      <c r="AW1238" s="14" t="s">
        <v>36</v>
      </c>
      <c r="AX1238" s="14" t="s">
        <v>83</v>
      </c>
      <c r="AY1238" s="264" t="s">
        <v>177</v>
      </c>
    </row>
    <row r="1239" s="13" customFormat="1">
      <c r="A1239" s="13"/>
      <c r="B1239" s="243"/>
      <c r="C1239" s="244"/>
      <c r="D1239" s="245" t="s">
        <v>186</v>
      </c>
      <c r="E1239" s="246" t="s">
        <v>1</v>
      </c>
      <c r="F1239" s="247" t="s">
        <v>783</v>
      </c>
      <c r="G1239" s="244"/>
      <c r="H1239" s="246" t="s">
        <v>1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186</v>
      </c>
      <c r="AU1239" s="253" t="s">
        <v>92</v>
      </c>
      <c r="AV1239" s="13" t="s">
        <v>90</v>
      </c>
      <c r="AW1239" s="13" t="s">
        <v>36</v>
      </c>
      <c r="AX1239" s="13" t="s">
        <v>83</v>
      </c>
      <c r="AY1239" s="253" t="s">
        <v>177</v>
      </c>
    </row>
    <row r="1240" s="13" customFormat="1">
      <c r="A1240" s="13"/>
      <c r="B1240" s="243"/>
      <c r="C1240" s="244"/>
      <c r="D1240" s="245" t="s">
        <v>186</v>
      </c>
      <c r="E1240" s="246" t="s">
        <v>1</v>
      </c>
      <c r="F1240" s="247" t="s">
        <v>784</v>
      </c>
      <c r="G1240" s="244"/>
      <c r="H1240" s="246" t="s">
        <v>1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3" t="s">
        <v>186</v>
      </c>
      <c r="AU1240" s="253" t="s">
        <v>92</v>
      </c>
      <c r="AV1240" s="13" t="s">
        <v>90</v>
      </c>
      <c r="AW1240" s="13" t="s">
        <v>36</v>
      </c>
      <c r="AX1240" s="13" t="s">
        <v>83</v>
      </c>
      <c r="AY1240" s="253" t="s">
        <v>177</v>
      </c>
    </row>
    <row r="1241" s="14" customFormat="1">
      <c r="A1241" s="14"/>
      <c r="B1241" s="254"/>
      <c r="C1241" s="255"/>
      <c r="D1241" s="245" t="s">
        <v>186</v>
      </c>
      <c r="E1241" s="256" t="s">
        <v>1</v>
      </c>
      <c r="F1241" s="257" t="s">
        <v>1695</v>
      </c>
      <c r="G1241" s="255"/>
      <c r="H1241" s="258">
        <v>22.699999999999999</v>
      </c>
      <c r="I1241" s="259"/>
      <c r="J1241" s="255"/>
      <c r="K1241" s="255"/>
      <c r="L1241" s="260"/>
      <c r="M1241" s="261"/>
      <c r="N1241" s="262"/>
      <c r="O1241" s="262"/>
      <c r="P1241" s="262"/>
      <c r="Q1241" s="262"/>
      <c r="R1241" s="262"/>
      <c r="S1241" s="262"/>
      <c r="T1241" s="26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4" t="s">
        <v>186</v>
      </c>
      <c r="AU1241" s="264" t="s">
        <v>92</v>
      </c>
      <c r="AV1241" s="14" t="s">
        <v>92</v>
      </c>
      <c r="AW1241" s="14" t="s">
        <v>36</v>
      </c>
      <c r="AX1241" s="14" t="s">
        <v>83</v>
      </c>
      <c r="AY1241" s="264" t="s">
        <v>177</v>
      </c>
    </row>
    <row r="1242" s="13" customFormat="1">
      <c r="A1242" s="13"/>
      <c r="B1242" s="243"/>
      <c r="C1242" s="244"/>
      <c r="D1242" s="245" t="s">
        <v>186</v>
      </c>
      <c r="E1242" s="246" t="s">
        <v>1</v>
      </c>
      <c r="F1242" s="247" t="s">
        <v>786</v>
      </c>
      <c r="G1242" s="244"/>
      <c r="H1242" s="246" t="s">
        <v>1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3" t="s">
        <v>186</v>
      </c>
      <c r="AU1242" s="253" t="s">
        <v>92</v>
      </c>
      <c r="AV1242" s="13" t="s">
        <v>90</v>
      </c>
      <c r="AW1242" s="13" t="s">
        <v>36</v>
      </c>
      <c r="AX1242" s="13" t="s">
        <v>83</v>
      </c>
      <c r="AY1242" s="253" t="s">
        <v>177</v>
      </c>
    </row>
    <row r="1243" s="13" customFormat="1">
      <c r="A1243" s="13"/>
      <c r="B1243" s="243"/>
      <c r="C1243" s="244"/>
      <c r="D1243" s="245" t="s">
        <v>186</v>
      </c>
      <c r="E1243" s="246" t="s">
        <v>1</v>
      </c>
      <c r="F1243" s="247" t="s">
        <v>787</v>
      </c>
      <c r="G1243" s="244"/>
      <c r="H1243" s="246" t="s">
        <v>1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186</v>
      </c>
      <c r="AU1243" s="253" t="s">
        <v>92</v>
      </c>
      <c r="AV1243" s="13" t="s">
        <v>90</v>
      </c>
      <c r="AW1243" s="13" t="s">
        <v>36</v>
      </c>
      <c r="AX1243" s="13" t="s">
        <v>83</v>
      </c>
      <c r="AY1243" s="253" t="s">
        <v>177</v>
      </c>
    </row>
    <row r="1244" s="14" customFormat="1">
      <c r="A1244" s="14"/>
      <c r="B1244" s="254"/>
      <c r="C1244" s="255"/>
      <c r="D1244" s="245" t="s">
        <v>186</v>
      </c>
      <c r="E1244" s="256" t="s">
        <v>1</v>
      </c>
      <c r="F1244" s="257" t="s">
        <v>1696</v>
      </c>
      <c r="G1244" s="255"/>
      <c r="H1244" s="258">
        <v>62.5</v>
      </c>
      <c r="I1244" s="259"/>
      <c r="J1244" s="255"/>
      <c r="K1244" s="255"/>
      <c r="L1244" s="260"/>
      <c r="M1244" s="261"/>
      <c r="N1244" s="262"/>
      <c r="O1244" s="262"/>
      <c r="P1244" s="262"/>
      <c r="Q1244" s="262"/>
      <c r="R1244" s="262"/>
      <c r="S1244" s="262"/>
      <c r="T1244" s="26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4" t="s">
        <v>186</v>
      </c>
      <c r="AU1244" s="264" t="s">
        <v>92</v>
      </c>
      <c r="AV1244" s="14" t="s">
        <v>92</v>
      </c>
      <c r="AW1244" s="14" t="s">
        <v>36</v>
      </c>
      <c r="AX1244" s="14" t="s">
        <v>83</v>
      </c>
      <c r="AY1244" s="264" t="s">
        <v>177</v>
      </c>
    </row>
    <row r="1245" s="15" customFormat="1">
      <c r="A1245" s="15"/>
      <c r="B1245" s="265"/>
      <c r="C1245" s="266"/>
      <c r="D1245" s="245" t="s">
        <v>186</v>
      </c>
      <c r="E1245" s="267" t="s">
        <v>1</v>
      </c>
      <c r="F1245" s="268" t="s">
        <v>190</v>
      </c>
      <c r="G1245" s="266"/>
      <c r="H1245" s="269">
        <v>174.69999999999999</v>
      </c>
      <c r="I1245" s="270"/>
      <c r="J1245" s="266"/>
      <c r="K1245" s="266"/>
      <c r="L1245" s="271"/>
      <c r="M1245" s="272"/>
      <c r="N1245" s="273"/>
      <c r="O1245" s="273"/>
      <c r="P1245" s="273"/>
      <c r="Q1245" s="273"/>
      <c r="R1245" s="273"/>
      <c r="S1245" s="273"/>
      <c r="T1245" s="274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75" t="s">
        <v>186</v>
      </c>
      <c r="AU1245" s="275" t="s">
        <v>92</v>
      </c>
      <c r="AV1245" s="15" t="s">
        <v>184</v>
      </c>
      <c r="AW1245" s="15" t="s">
        <v>36</v>
      </c>
      <c r="AX1245" s="15" t="s">
        <v>90</v>
      </c>
      <c r="AY1245" s="275" t="s">
        <v>177</v>
      </c>
    </row>
    <row r="1246" s="2" customFormat="1" ht="44.25" customHeight="1">
      <c r="A1246" s="39"/>
      <c r="B1246" s="40"/>
      <c r="C1246" s="230" t="s">
        <v>1697</v>
      </c>
      <c r="D1246" s="230" t="s">
        <v>179</v>
      </c>
      <c r="E1246" s="231" t="s">
        <v>1698</v>
      </c>
      <c r="F1246" s="232" t="s">
        <v>1699</v>
      </c>
      <c r="G1246" s="233" t="s">
        <v>398</v>
      </c>
      <c r="H1246" s="234">
        <v>200.78999999999999</v>
      </c>
      <c r="I1246" s="235"/>
      <c r="J1246" s="236">
        <f>ROUND(I1246*H1246,2)</f>
        <v>0</v>
      </c>
      <c r="K1246" s="232" t="s">
        <v>1</v>
      </c>
      <c r="L1246" s="45"/>
      <c r="M1246" s="237" t="s">
        <v>1</v>
      </c>
      <c r="N1246" s="238" t="s">
        <v>48</v>
      </c>
      <c r="O1246" s="92"/>
      <c r="P1246" s="239">
        <f>O1246*H1246</f>
        <v>0</v>
      </c>
      <c r="Q1246" s="239">
        <v>0</v>
      </c>
      <c r="R1246" s="239">
        <f>Q1246*H1246</f>
        <v>0</v>
      </c>
      <c r="S1246" s="239">
        <v>0</v>
      </c>
      <c r="T1246" s="240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41" t="s">
        <v>295</v>
      </c>
      <c r="AT1246" s="241" t="s">
        <v>179</v>
      </c>
      <c r="AU1246" s="241" t="s">
        <v>92</v>
      </c>
      <c r="AY1246" s="18" t="s">
        <v>177</v>
      </c>
      <c r="BE1246" s="242">
        <f>IF(N1246="základní",J1246,0)</f>
        <v>0</v>
      </c>
      <c r="BF1246" s="242">
        <f>IF(N1246="snížená",J1246,0)</f>
        <v>0</v>
      </c>
      <c r="BG1246" s="242">
        <f>IF(N1246="zákl. přenesená",J1246,0)</f>
        <v>0</v>
      </c>
      <c r="BH1246" s="242">
        <f>IF(N1246="sníž. přenesená",J1246,0)</f>
        <v>0</v>
      </c>
      <c r="BI1246" s="242">
        <f>IF(N1246="nulová",J1246,0)</f>
        <v>0</v>
      </c>
      <c r="BJ1246" s="18" t="s">
        <v>90</v>
      </c>
      <c r="BK1246" s="242">
        <f>ROUND(I1246*H1246,2)</f>
        <v>0</v>
      </c>
      <c r="BL1246" s="18" t="s">
        <v>295</v>
      </c>
      <c r="BM1246" s="241" t="s">
        <v>1700</v>
      </c>
    </row>
    <row r="1247" s="13" customFormat="1">
      <c r="A1247" s="13"/>
      <c r="B1247" s="243"/>
      <c r="C1247" s="244"/>
      <c r="D1247" s="245" t="s">
        <v>186</v>
      </c>
      <c r="E1247" s="246" t="s">
        <v>1</v>
      </c>
      <c r="F1247" s="247" t="s">
        <v>1701</v>
      </c>
      <c r="G1247" s="244"/>
      <c r="H1247" s="246" t="s">
        <v>1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3" t="s">
        <v>186</v>
      </c>
      <c r="AU1247" s="253" t="s">
        <v>92</v>
      </c>
      <c r="AV1247" s="13" t="s">
        <v>90</v>
      </c>
      <c r="AW1247" s="13" t="s">
        <v>36</v>
      </c>
      <c r="AX1247" s="13" t="s">
        <v>83</v>
      </c>
      <c r="AY1247" s="253" t="s">
        <v>177</v>
      </c>
    </row>
    <row r="1248" s="13" customFormat="1">
      <c r="A1248" s="13"/>
      <c r="B1248" s="243"/>
      <c r="C1248" s="244"/>
      <c r="D1248" s="245" t="s">
        <v>186</v>
      </c>
      <c r="E1248" s="246" t="s">
        <v>1</v>
      </c>
      <c r="F1248" s="247" t="s">
        <v>780</v>
      </c>
      <c r="G1248" s="244"/>
      <c r="H1248" s="246" t="s">
        <v>1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3" t="s">
        <v>186</v>
      </c>
      <c r="AU1248" s="253" t="s">
        <v>92</v>
      </c>
      <c r="AV1248" s="13" t="s">
        <v>90</v>
      </c>
      <c r="AW1248" s="13" t="s">
        <v>36</v>
      </c>
      <c r="AX1248" s="13" t="s">
        <v>83</v>
      </c>
      <c r="AY1248" s="253" t="s">
        <v>177</v>
      </c>
    </row>
    <row r="1249" s="13" customFormat="1">
      <c r="A1249" s="13"/>
      <c r="B1249" s="243"/>
      <c r="C1249" s="244"/>
      <c r="D1249" s="245" t="s">
        <v>186</v>
      </c>
      <c r="E1249" s="246" t="s">
        <v>1</v>
      </c>
      <c r="F1249" s="247" t="s">
        <v>781</v>
      </c>
      <c r="G1249" s="244"/>
      <c r="H1249" s="246" t="s">
        <v>1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186</v>
      </c>
      <c r="AU1249" s="253" t="s">
        <v>92</v>
      </c>
      <c r="AV1249" s="13" t="s">
        <v>90</v>
      </c>
      <c r="AW1249" s="13" t="s">
        <v>36</v>
      </c>
      <c r="AX1249" s="13" t="s">
        <v>83</v>
      </c>
      <c r="AY1249" s="253" t="s">
        <v>177</v>
      </c>
    </row>
    <row r="1250" s="14" customFormat="1">
      <c r="A1250" s="14"/>
      <c r="B1250" s="254"/>
      <c r="C1250" s="255"/>
      <c r="D1250" s="245" t="s">
        <v>186</v>
      </c>
      <c r="E1250" s="256" t="s">
        <v>1</v>
      </c>
      <c r="F1250" s="257" t="s">
        <v>1540</v>
      </c>
      <c r="G1250" s="255"/>
      <c r="H1250" s="258">
        <v>77.189999999999998</v>
      </c>
      <c r="I1250" s="259"/>
      <c r="J1250" s="255"/>
      <c r="K1250" s="255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4" t="s">
        <v>186</v>
      </c>
      <c r="AU1250" s="264" t="s">
        <v>92</v>
      </c>
      <c r="AV1250" s="14" t="s">
        <v>92</v>
      </c>
      <c r="AW1250" s="14" t="s">
        <v>36</v>
      </c>
      <c r="AX1250" s="14" t="s">
        <v>83</v>
      </c>
      <c r="AY1250" s="264" t="s">
        <v>177</v>
      </c>
    </row>
    <row r="1251" s="13" customFormat="1">
      <c r="A1251" s="13"/>
      <c r="B1251" s="243"/>
      <c r="C1251" s="244"/>
      <c r="D1251" s="245" t="s">
        <v>186</v>
      </c>
      <c r="E1251" s="246" t="s">
        <v>1</v>
      </c>
      <c r="F1251" s="247" t="s">
        <v>783</v>
      </c>
      <c r="G1251" s="244"/>
      <c r="H1251" s="246" t="s">
        <v>1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3" t="s">
        <v>186</v>
      </c>
      <c r="AU1251" s="253" t="s">
        <v>92</v>
      </c>
      <c r="AV1251" s="13" t="s">
        <v>90</v>
      </c>
      <c r="AW1251" s="13" t="s">
        <v>36</v>
      </c>
      <c r="AX1251" s="13" t="s">
        <v>83</v>
      </c>
      <c r="AY1251" s="253" t="s">
        <v>177</v>
      </c>
    </row>
    <row r="1252" s="13" customFormat="1">
      <c r="A1252" s="13"/>
      <c r="B1252" s="243"/>
      <c r="C1252" s="244"/>
      <c r="D1252" s="245" t="s">
        <v>186</v>
      </c>
      <c r="E1252" s="246" t="s">
        <v>1</v>
      </c>
      <c r="F1252" s="247" t="s">
        <v>784</v>
      </c>
      <c r="G1252" s="244"/>
      <c r="H1252" s="246" t="s">
        <v>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3" t="s">
        <v>186</v>
      </c>
      <c r="AU1252" s="253" t="s">
        <v>92</v>
      </c>
      <c r="AV1252" s="13" t="s">
        <v>90</v>
      </c>
      <c r="AW1252" s="13" t="s">
        <v>36</v>
      </c>
      <c r="AX1252" s="13" t="s">
        <v>83</v>
      </c>
      <c r="AY1252" s="253" t="s">
        <v>177</v>
      </c>
    </row>
    <row r="1253" s="14" customFormat="1">
      <c r="A1253" s="14"/>
      <c r="B1253" s="254"/>
      <c r="C1253" s="255"/>
      <c r="D1253" s="245" t="s">
        <v>186</v>
      </c>
      <c r="E1253" s="256" t="s">
        <v>1</v>
      </c>
      <c r="F1253" s="257" t="s">
        <v>1541</v>
      </c>
      <c r="G1253" s="255"/>
      <c r="H1253" s="258">
        <v>45.039999999999999</v>
      </c>
      <c r="I1253" s="259"/>
      <c r="J1253" s="255"/>
      <c r="K1253" s="255"/>
      <c r="L1253" s="260"/>
      <c r="M1253" s="261"/>
      <c r="N1253" s="262"/>
      <c r="O1253" s="262"/>
      <c r="P1253" s="262"/>
      <c r="Q1253" s="262"/>
      <c r="R1253" s="262"/>
      <c r="S1253" s="262"/>
      <c r="T1253" s="26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4" t="s">
        <v>186</v>
      </c>
      <c r="AU1253" s="264" t="s">
        <v>92</v>
      </c>
      <c r="AV1253" s="14" t="s">
        <v>92</v>
      </c>
      <c r="AW1253" s="14" t="s">
        <v>36</v>
      </c>
      <c r="AX1253" s="14" t="s">
        <v>83</v>
      </c>
      <c r="AY1253" s="264" t="s">
        <v>177</v>
      </c>
    </row>
    <row r="1254" s="13" customFormat="1">
      <c r="A1254" s="13"/>
      <c r="B1254" s="243"/>
      <c r="C1254" s="244"/>
      <c r="D1254" s="245" t="s">
        <v>186</v>
      </c>
      <c r="E1254" s="246" t="s">
        <v>1</v>
      </c>
      <c r="F1254" s="247" t="s">
        <v>786</v>
      </c>
      <c r="G1254" s="244"/>
      <c r="H1254" s="246" t="s">
        <v>1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3" t="s">
        <v>186</v>
      </c>
      <c r="AU1254" s="253" t="s">
        <v>92</v>
      </c>
      <c r="AV1254" s="13" t="s">
        <v>90</v>
      </c>
      <c r="AW1254" s="13" t="s">
        <v>36</v>
      </c>
      <c r="AX1254" s="13" t="s">
        <v>83</v>
      </c>
      <c r="AY1254" s="253" t="s">
        <v>177</v>
      </c>
    </row>
    <row r="1255" s="13" customFormat="1">
      <c r="A1255" s="13"/>
      <c r="B1255" s="243"/>
      <c r="C1255" s="244"/>
      <c r="D1255" s="245" t="s">
        <v>186</v>
      </c>
      <c r="E1255" s="246" t="s">
        <v>1</v>
      </c>
      <c r="F1255" s="247" t="s">
        <v>787</v>
      </c>
      <c r="G1255" s="244"/>
      <c r="H1255" s="246" t="s">
        <v>1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3" t="s">
        <v>186</v>
      </c>
      <c r="AU1255" s="253" t="s">
        <v>92</v>
      </c>
      <c r="AV1255" s="13" t="s">
        <v>90</v>
      </c>
      <c r="AW1255" s="13" t="s">
        <v>36</v>
      </c>
      <c r="AX1255" s="13" t="s">
        <v>83</v>
      </c>
      <c r="AY1255" s="253" t="s">
        <v>177</v>
      </c>
    </row>
    <row r="1256" s="14" customFormat="1">
      <c r="A1256" s="14"/>
      <c r="B1256" s="254"/>
      <c r="C1256" s="255"/>
      <c r="D1256" s="245" t="s">
        <v>186</v>
      </c>
      <c r="E1256" s="256" t="s">
        <v>1</v>
      </c>
      <c r="F1256" s="257" t="s">
        <v>1542</v>
      </c>
      <c r="G1256" s="255"/>
      <c r="H1256" s="258">
        <v>78.560000000000002</v>
      </c>
      <c r="I1256" s="259"/>
      <c r="J1256" s="255"/>
      <c r="K1256" s="255"/>
      <c r="L1256" s="260"/>
      <c r="M1256" s="261"/>
      <c r="N1256" s="262"/>
      <c r="O1256" s="262"/>
      <c r="P1256" s="262"/>
      <c r="Q1256" s="262"/>
      <c r="R1256" s="262"/>
      <c r="S1256" s="262"/>
      <c r="T1256" s="26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4" t="s">
        <v>186</v>
      </c>
      <c r="AU1256" s="264" t="s">
        <v>92</v>
      </c>
      <c r="AV1256" s="14" t="s">
        <v>92</v>
      </c>
      <c r="AW1256" s="14" t="s">
        <v>36</v>
      </c>
      <c r="AX1256" s="14" t="s">
        <v>83</v>
      </c>
      <c r="AY1256" s="264" t="s">
        <v>177</v>
      </c>
    </row>
    <row r="1257" s="15" customFormat="1">
      <c r="A1257" s="15"/>
      <c r="B1257" s="265"/>
      <c r="C1257" s="266"/>
      <c r="D1257" s="245" t="s">
        <v>186</v>
      </c>
      <c r="E1257" s="267" t="s">
        <v>1</v>
      </c>
      <c r="F1257" s="268" t="s">
        <v>190</v>
      </c>
      <c r="G1257" s="266"/>
      <c r="H1257" s="269">
        <v>200.78999999999999</v>
      </c>
      <c r="I1257" s="270"/>
      <c r="J1257" s="266"/>
      <c r="K1257" s="266"/>
      <c r="L1257" s="271"/>
      <c r="M1257" s="272"/>
      <c r="N1257" s="273"/>
      <c r="O1257" s="273"/>
      <c r="P1257" s="273"/>
      <c r="Q1257" s="273"/>
      <c r="R1257" s="273"/>
      <c r="S1257" s="273"/>
      <c r="T1257" s="274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75" t="s">
        <v>186</v>
      </c>
      <c r="AU1257" s="275" t="s">
        <v>92</v>
      </c>
      <c r="AV1257" s="15" t="s">
        <v>184</v>
      </c>
      <c r="AW1257" s="15" t="s">
        <v>36</v>
      </c>
      <c r="AX1257" s="15" t="s">
        <v>90</v>
      </c>
      <c r="AY1257" s="275" t="s">
        <v>177</v>
      </c>
    </row>
    <row r="1258" s="2" customFormat="1" ht="33" customHeight="1">
      <c r="A1258" s="39"/>
      <c r="B1258" s="40"/>
      <c r="C1258" s="230" t="s">
        <v>1702</v>
      </c>
      <c r="D1258" s="230" t="s">
        <v>179</v>
      </c>
      <c r="E1258" s="231" t="s">
        <v>1703</v>
      </c>
      <c r="F1258" s="232" t="s">
        <v>1704</v>
      </c>
      <c r="G1258" s="233" t="s">
        <v>200</v>
      </c>
      <c r="H1258" s="234">
        <v>177</v>
      </c>
      <c r="I1258" s="235"/>
      <c r="J1258" s="236">
        <f>ROUND(I1258*H1258,2)</f>
        <v>0</v>
      </c>
      <c r="K1258" s="232" t="s">
        <v>183</v>
      </c>
      <c r="L1258" s="45"/>
      <c r="M1258" s="237" t="s">
        <v>1</v>
      </c>
      <c r="N1258" s="238" t="s">
        <v>48</v>
      </c>
      <c r="O1258" s="92"/>
      <c r="P1258" s="239">
        <f>O1258*H1258</f>
        <v>0</v>
      </c>
      <c r="Q1258" s="239">
        <v>0</v>
      </c>
      <c r="R1258" s="239">
        <f>Q1258*H1258</f>
        <v>0</v>
      </c>
      <c r="S1258" s="239">
        <v>0</v>
      </c>
      <c r="T1258" s="240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41" t="s">
        <v>295</v>
      </c>
      <c r="AT1258" s="241" t="s">
        <v>179</v>
      </c>
      <c r="AU1258" s="241" t="s">
        <v>92</v>
      </c>
      <c r="AY1258" s="18" t="s">
        <v>177</v>
      </c>
      <c r="BE1258" s="242">
        <f>IF(N1258="základní",J1258,0)</f>
        <v>0</v>
      </c>
      <c r="BF1258" s="242">
        <f>IF(N1258="snížená",J1258,0)</f>
        <v>0</v>
      </c>
      <c r="BG1258" s="242">
        <f>IF(N1258="zákl. přenesená",J1258,0)</f>
        <v>0</v>
      </c>
      <c r="BH1258" s="242">
        <f>IF(N1258="sníž. přenesená",J1258,0)</f>
        <v>0</v>
      </c>
      <c r="BI1258" s="242">
        <f>IF(N1258="nulová",J1258,0)</f>
        <v>0</v>
      </c>
      <c r="BJ1258" s="18" t="s">
        <v>90</v>
      </c>
      <c r="BK1258" s="242">
        <f>ROUND(I1258*H1258,2)</f>
        <v>0</v>
      </c>
      <c r="BL1258" s="18" t="s">
        <v>295</v>
      </c>
      <c r="BM1258" s="241" t="s">
        <v>1705</v>
      </c>
    </row>
    <row r="1259" s="13" customFormat="1">
      <c r="A1259" s="13"/>
      <c r="B1259" s="243"/>
      <c r="C1259" s="244"/>
      <c r="D1259" s="245" t="s">
        <v>186</v>
      </c>
      <c r="E1259" s="246" t="s">
        <v>1</v>
      </c>
      <c r="F1259" s="247" t="s">
        <v>1706</v>
      </c>
      <c r="G1259" s="244"/>
      <c r="H1259" s="246" t="s">
        <v>1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3" t="s">
        <v>186</v>
      </c>
      <c r="AU1259" s="253" t="s">
        <v>92</v>
      </c>
      <c r="AV1259" s="13" t="s">
        <v>90</v>
      </c>
      <c r="AW1259" s="13" t="s">
        <v>36</v>
      </c>
      <c r="AX1259" s="13" t="s">
        <v>83</v>
      </c>
      <c r="AY1259" s="253" t="s">
        <v>177</v>
      </c>
    </row>
    <row r="1260" s="13" customFormat="1">
      <c r="A1260" s="13"/>
      <c r="B1260" s="243"/>
      <c r="C1260" s="244"/>
      <c r="D1260" s="245" t="s">
        <v>186</v>
      </c>
      <c r="E1260" s="246" t="s">
        <v>1</v>
      </c>
      <c r="F1260" s="247" t="s">
        <v>780</v>
      </c>
      <c r="G1260" s="244"/>
      <c r="H1260" s="246" t="s">
        <v>1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186</v>
      </c>
      <c r="AU1260" s="253" t="s">
        <v>92</v>
      </c>
      <c r="AV1260" s="13" t="s">
        <v>90</v>
      </c>
      <c r="AW1260" s="13" t="s">
        <v>36</v>
      </c>
      <c r="AX1260" s="13" t="s">
        <v>83</v>
      </c>
      <c r="AY1260" s="253" t="s">
        <v>177</v>
      </c>
    </row>
    <row r="1261" s="13" customFormat="1">
      <c r="A1261" s="13"/>
      <c r="B1261" s="243"/>
      <c r="C1261" s="244"/>
      <c r="D1261" s="245" t="s">
        <v>186</v>
      </c>
      <c r="E1261" s="246" t="s">
        <v>1</v>
      </c>
      <c r="F1261" s="247" t="s">
        <v>781</v>
      </c>
      <c r="G1261" s="244"/>
      <c r="H1261" s="246" t="s">
        <v>1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3" t="s">
        <v>186</v>
      </c>
      <c r="AU1261" s="253" t="s">
        <v>92</v>
      </c>
      <c r="AV1261" s="13" t="s">
        <v>90</v>
      </c>
      <c r="AW1261" s="13" t="s">
        <v>36</v>
      </c>
      <c r="AX1261" s="13" t="s">
        <v>83</v>
      </c>
      <c r="AY1261" s="253" t="s">
        <v>177</v>
      </c>
    </row>
    <row r="1262" s="14" customFormat="1">
      <c r="A1262" s="14"/>
      <c r="B1262" s="254"/>
      <c r="C1262" s="255"/>
      <c r="D1262" s="245" t="s">
        <v>186</v>
      </c>
      <c r="E1262" s="256" t="s">
        <v>1</v>
      </c>
      <c r="F1262" s="257" t="s">
        <v>1694</v>
      </c>
      <c r="G1262" s="255"/>
      <c r="H1262" s="258">
        <v>89.5</v>
      </c>
      <c r="I1262" s="259"/>
      <c r="J1262" s="255"/>
      <c r="K1262" s="255"/>
      <c r="L1262" s="260"/>
      <c r="M1262" s="261"/>
      <c r="N1262" s="262"/>
      <c r="O1262" s="262"/>
      <c r="P1262" s="262"/>
      <c r="Q1262" s="262"/>
      <c r="R1262" s="262"/>
      <c r="S1262" s="262"/>
      <c r="T1262" s="26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4" t="s">
        <v>186</v>
      </c>
      <c r="AU1262" s="264" t="s">
        <v>92</v>
      </c>
      <c r="AV1262" s="14" t="s">
        <v>92</v>
      </c>
      <c r="AW1262" s="14" t="s">
        <v>36</v>
      </c>
      <c r="AX1262" s="14" t="s">
        <v>83</v>
      </c>
      <c r="AY1262" s="264" t="s">
        <v>177</v>
      </c>
    </row>
    <row r="1263" s="13" customFormat="1">
      <c r="A1263" s="13"/>
      <c r="B1263" s="243"/>
      <c r="C1263" s="244"/>
      <c r="D1263" s="245" t="s">
        <v>186</v>
      </c>
      <c r="E1263" s="246" t="s">
        <v>1</v>
      </c>
      <c r="F1263" s="247" t="s">
        <v>783</v>
      </c>
      <c r="G1263" s="244"/>
      <c r="H1263" s="246" t="s">
        <v>1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3" t="s">
        <v>186</v>
      </c>
      <c r="AU1263" s="253" t="s">
        <v>92</v>
      </c>
      <c r="AV1263" s="13" t="s">
        <v>90</v>
      </c>
      <c r="AW1263" s="13" t="s">
        <v>36</v>
      </c>
      <c r="AX1263" s="13" t="s">
        <v>83</v>
      </c>
      <c r="AY1263" s="253" t="s">
        <v>177</v>
      </c>
    </row>
    <row r="1264" s="13" customFormat="1">
      <c r="A1264" s="13"/>
      <c r="B1264" s="243"/>
      <c r="C1264" s="244"/>
      <c r="D1264" s="245" t="s">
        <v>186</v>
      </c>
      <c r="E1264" s="246" t="s">
        <v>1</v>
      </c>
      <c r="F1264" s="247" t="s">
        <v>784</v>
      </c>
      <c r="G1264" s="244"/>
      <c r="H1264" s="246" t="s">
        <v>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3" t="s">
        <v>186</v>
      </c>
      <c r="AU1264" s="253" t="s">
        <v>92</v>
      </c>
      <c r="AV1264" s="13" t="s">
        <v>90</v>
      </c>
      <c r="AW1264" s="13" t="s">
        <v>36</v>
      </c>
      <c r="AX1264" s="13" t="s">
        <v>83</v>
      </c>
      <c r="AY1264" s="253" t="s">
        <v>177</v>
      </c>
    </row>
    <row r="1265" s="14" customFormat="1">
      <c r="A1265" s="14"/>
      <c r="B1265" s="254"/>
      <c r="C1265" s="255"/>
      <c r="D1265" s="245" t="s">
        <v>186</v>
      </c>
      <c r="E1265" s="256" t="s">
        <v>1</v>
      </c>
      <c r="F1265" s="257" t="s">
        <v>1695</v>
      </c>
      <c r="G1265" s="255"/>
      <c r="H1265" s="258">
        <v>22.699999999999999</v>
      </c>
      <c r="I1265" s="259"/>
      <c r="J1265" s="255"/>
      <c r="K1265" s="255"/>
      <c r="L1265" s="260"/>
      <c r="M1265" s="261"/>
      <c r="N1265" s="262"/>
      <c r="O1265" s="262"/>
      <c r="P1265" s="262"/>
      <c r="Q1265" s="262"/>
      <c r="R1265" s="262"/>
      <c r="S1265" s="262"/>
      <c r="T1265" s="26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4" t="s">
        <v>186</v>
      </c>
      <c r="AU1265" s="264" t="s">
        <v>92</v>
      </c>
      <c r="AV1265" s="14" t="s">
        <v>92</v>
      </c>
      <c r="AW1265" s="14" t="s">
        <v>36</v>
      </c>
      <c r="AX1265" s="14" t="s">
        <v>83</v>
      </c>
      <c r="AY1265" s="264" t="s">
        <v>177</v>
      </c>
    </row>
    <row r="1266" s="13" customFormat="1">
      <c r="A1266" s="13"/>
      <c r="B1266" s="243"/>
      <c r="C1266" s="244"/>
      <c r="D1266" s="245" t="s">
        <v>186</v>
      </c>
      <c r="E1266" s="246" t="s">
        <v>1</v>
      </c>
      <c r="F1266" s="247" t="s">
        <v>786</v>
      </c>
      <c r="G1266" s="244"/>
      <c r="H1266" s="246" t="s">
        <v>1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186</v>
      </c>
      <c r="AU1266" s="253" t="s">
        <v>92</v>
      </c>
      <c r="AV1266" s="13" t="s">
        <v>90</v>
      </c>
      <c r="AW1266" s="13" t="s">
        <v>36</v>
      </c>
      <c r="AX1266" s="13" t="s">
        <v>83</v>
      </c>
      <c r="AY1266" s="253" t="s">
        <v>177</v>
      </c>
    </row>
    <row r="1267" s="13" customFormat="1">
      <c r="A1267" s="13"/>
      <c r="B1267" s="243"/>
      <c r="C1267" s="244"/>
      <c r="D1267" s="245" t="s">
        <v>186</v>
      </c>
      <c r="E1267" s="246" t="s">
        <v>1</v>
      </c>
      <c r="F1267" s="247" t="s">
        <v>787</v>
      </c>
      <c r="G1267" s="244"/>
      <c r="H1267" s="246" t="s">
        <v>1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3" t="s">
        <v>186</v>
      </c>
      <c r="AU1267" s="253" t="s">
        <v>92</v>
      </c>
      <c r="AV1267" s="13" t="s">
        <v>90</v>
      </c>
      <c r="AW1267" s="13" t="s">
        <v>36</v>
      </c>
      <c r="AX1267" s="13" t="s">
        <v>83</v>
      </c>
      <c r="AY1267" s="253" t="s">
        <v>177</v>
      </c>
    </row>
    <row r="1268" s="14" customFormat="1">
      <c r="A1268" s="14"/>
      <c r="B1268" s="254"/>
      <c r="C1268" s="255"/>
      <c r="D1268" s="245" t="s">
        <v>186</v>
      </c>
      <c r="E1268" s="256" t="s">
        <v>1</v>
      </c>
      <c r="F1268" s="257" t="s">
        <v>1696</v>
      </c>
      <c r="G1268" s="255"/>
      <c r="H1268" s="258">
        <v>62.5</v>
      </c>
      <c r="I1268" s="259"/>
      <c r="J1268" s="255"/>
      <c r="K1268" s="255"/>
      <c r="L1268" s="260"/>
      <c r="M1268" s="261"/>
      <c r="N1268" s="262"/>
      <c r="O1268" s="262"/>
      <c r="P1268" s="262"/>
      <c r="Q1268" s="262"/>
      <c r="R1268" s="262"/>
      <c r="S1268" s="262"/>
      <c r="T1268" s="26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4" t="s">
        <v>186</v>
      </c>
      <c r="AU1268" s="264" t="s">
        <v>92</v>
      </c>
      <c r="AV1268" s="14" t="s">
        <v>92</v>
      </c>
      <c r="AW1268" s="14" t="s">
        <v>36</v>
      </c>
      <c r="AX1268" s="14" t="s">
        <v>83</v>
      </c>
      <c r="AY1268" s="264" t="s">
        <v>177</v>
      </c>
    </row>
    <row r="1269" s="13" customFormat="1">
      <c r="A1269" s="13"/>
      <c r="B1269" s="243"/>
      <c r="C1269" s="244"/>
      <c r="D1269" s="245" t="s">
        <v>186</v>
      </c>
      <c r="E1269" s="246" t="s">
        <v>1</v>
      </c>
      <c r="F1269" s="247" t="s">
        <v>1504</v>
      </c>
      <c r="G1269" s="244"/>
      <c r="H1269" s="246" t="s">
        <v>1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3" t="s">
        <v>186</v>
      </c>
      <c r="AU1269" s="253" t="s">
        <v>92</v>
      </c>
      <c r="AV1269" s="13" t="s">
        <v>90</v>
      </c>
      <c r="AW1269" s="13" t="s">
        <v>36</v>
      </c>
      <c r="AX1269" s="13" t="s">
        <v>83</v>
      </c>
      <c r="AY1269" s="253" t="s">
        <v>177</v>
      </c>
    </row>
    <row r="1270" s="13" customFormat="1">
      <c r="A1270" s="13"/>
      <c r="B1270" s="243"/>
      <c r="C1270" s="244"/>
      <c r="D1270" s="245" t="s">
        <v>186</v>
      </c>
      <c r="E1270" s="246" t="s">
        <v>1</v>
      </c>
      <c r="F1270" s="247" t="s">
        <v>1505</v>
      </c>
      <c r="G1270" s="244"/>
      <c r="H1270" s="246" t="s">
        <v>1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3" t="s">
        <v>186</v>
      </c>
      <c r="AU1270" s="253" t="s">
        <v>92</v>
      </c>
      <c r="AV1270" s="13" t="s">
        <v>90</v>
      </c>
      <c r="AW1270" s="13" t="s">
        <v>36</v>
      </c>
      <c r="AX1270" s="13" t="s">
        <v>83</v>
      </c>
      <c r="AY1270" s="253" t="s">
        <v>177</v>
      </c>
    </row>
    <row r="1271" s="14" customFormat="1">
      <c r="A1271" s="14"/>
      <c r="B1271" s="254"/>
      <c r="C1271" s="255"/>
      <c r="D1271" s="245" t="s">
        <v>186</v>
      </c>
      <c r="E1271" s="256" t="s">
        <v>1</v>
      </c>
      <c r="F1271" s="257" t="s">
        <v>1707</v>
      </c>
      <c r="G1271" s="255"/>
      <c r="H1271" s="258">
        <v>2.2999999999999998</v>
      </c>
      <c r="I1271" s="259"/>
      <c r="J1271" s="255"/>
      <c r="K1271" s="255"/>
      <c r="L1271" s="260"/>
      <c r="M1271" s="261"/>
      <c r="N1271" s="262"/>
      <c r="O1271" s="262"/>
      <c r="P1271" s="262"/>
      <c r="Q1271" s="262"/>
      <c r="R1271" s="262"/>
      <c r="S1271" s="262"/>
      <c r="T1271" s="26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4" t="s">
        <v>186</v>
      </c>
      <c r="AU1271" s="264" t="s">
        <v>92</v>
      </c>
      <c r="AV1271" s="14" t="s">
        <v>92</v>
      </c>
      <c r="AW1271" s="14" t="s">
        <v>36</v>
      </c>
      <c r="AX1271" s="14" t="s">
        <v>83</v>
      </c>
      <c r="AY1271" s="264" t="s">
        <v>177</v>
      </c>
    </row>
    <row r="1272" s="15" customFormat="1">
      <c r="A1272" s="15"/>
      <c r="B1272" s="265"/>
      <c r="C1272" s="266"/>
      <c r="D1272" s="245" t="s">
        <v>186</v>
      </c>
      <c r="E1272" s="267" t="s">
        <v>1</v>
      </c>
      <c r="F1272" s="268" t="s">
        <v>190</v>
      </c>
      <c r="G1272" s="266"/>
      <c r="H1272" s="269">
        <v>177</v>
      </c>
      <c r="I1272" s="270"/>
      <c r="J1272" s="266"/>
      <c r="K1272" s="266"/>
      <c r="L1272" s="271"/>
      <c r="M1272" s="272"/>
      <c r="N1272" s="273"/>
      <c r="O1272" s="273"/>
      <c r="P1272" s="273"/>
      <c r="Q1272" s="273"/>
      <c r="R1272" s="273"/>
      <c r="S1272" s="273"/>
      <c r="T1272" s="274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75" t="s">
        <v>186</v>
      </c>
      <c r="AU1272" s="275" t="s">
        <v>92</v>
      </c>
      <c r="AV1272" s="15" t="s">
        <v>184</v>
      </c>
      <c r="AW1272" s="15" t="s">
        <v>36</v>
      </c>
      <c r="AX1272" s="15" t="s">
        <v>90</v>
      </c>
      <c r="AY1272" s="275" t="s">
        <v>177</v>
      </c>
    </row>
    <row r="1273" s="2" customFormat="1" ht="16.5" customHeight="1">
      <c r="A1273" s="39"/>
      <c r="B1273" s="40"/>
      <c r="C1273" s="291" t="s">
        <v>1708</v>
      </c>
      <c r="D1273" s="291" t="s">
        <v>881</v>
      </c>
      <c r="E1273" s="292" t="s">
        <v>1709</v>
      </c>
      <c r="F1273" s="293" t="s">
        <v>1710</v>
      </c>
      <c r="G1273" s="294" t="s">
        <v>1711</v>
      </c>
      <c r="H1273" s="295">
        <v>61.950000000000003</v>
      </c>
      <c r="I1273" s="296"/>
      <c r="J1273" s="297">
        <f>ROUND(I1273*H1273,2)</f>
        <v>0</v>
      </c>
      <c r="K1273" s="293" t="s">
        <v>183</v>
      </c>
      <c r="L1273" s="298"/>
      <c r="M1273" s="299" t="s">
        <v>1</v>
      </c>
      <c r="N1273" s="300" t="s">
        <v>48</v>
      </c>
      <c r="O1273" s="92"/>
      <c r="P1273" s="239">
        <f>O1273*H1273</f>
        <v>0</v>
      </c>
      <c r="Q1273" s="239">
        <v>0.001</v>
      </c>
      <c r="R1273" s="239">
        <f>Q1273*H1273</f>
        <v>0.061950000000000005</v>
      </c>
      <c r="S1273" s="239">
        <v>0</v>
      </c>
      <c r="T1273" s="240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41" t="s">
        <v>402</v>
      </c>
      <c r="AT1273" s="241" t="s">
        <v>881</v>
      </c>
      <c r="AU1273" s="241" t="s">
        <v>92</v>
      </c>
      <c r="AY1273" s="18" t="s">
        <v>177</v>
      </c>
      <c r="BE1273" s="242">
        <f>IF(N1273="základní",J1273,0)</f>
        <v>0</v>
      </c>
      <c r="BF1273" s="242">
        <f>IF(N1273="snížená",J1273,0)</f>
        <v>0</v>
      </c>
      <c r="BG1273" s="242">
        <f>IF(N1273="zákl. přenesená",J1273,0)</f>
        <v>0</v>
      </c>
      <c r="BH1273" s="242">
        <f>IF(N1273="sníž. přenesená",J1273,0)</f>
        <v>0</v>
      </c>
      <c r="BI1273" s="242">
        <f>IF(N1273="nulová",J1273,0)</f>
        <v>0</v>
      </c>
      <c r="BJ1273" s="18" t="s">
        <v>90</v>
      </c>
      <c r="BK1273" s="242">
        <f>ROUND(I1273*H1273,2)</f>
        <v>0</v>
      </c>
      <c r="BL1273" s="18" t="s">
        <v>295</v>
      </c>
      <c r="BM1273" s="241" t="s">
        <v>1712</v>
      </c>
    </row>
    <row r="1274" s="14" customFormat="1">
      <c r="A1274" s="14"/>
      <c r="B1274" s="254"/>
      <c r="C1274" s="255"/>
      <c r="D1274" s="245" t="s">
        <v>186</v>
      </c>
      <c r="E1274" s="255"/>
      <c r="F1274" s="257" t="s">
        <v>1713</v>
      </c>
      <c r="G1274" s="255"/>
      <c r="H1274" s="258">
        <v>61.950000000000003</v>
      </c>
      <c r="I1274" s="259"/>
      <c r="J1274" s="255"/>
      <c r="K1274" s="255"/>
      <c r="L1274" s="260"/>
      <c r="M1274" s="261"/>
      <c r="N1274" s="262"/>
      <c r="O1274" s="262"/>
      <c r="P1274" s="262"/>
      <c r="Q1274" s="262"/>
      <c r="R1274" s="262"/>
      <c r="S1274" s="262"/>
      <c r="T1274" s="26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4" t="s">
        <v>186</v>
      </c>
      <c r="AU1274" s="264" t="s">
        <v>92</v>
      </c>
      <c r="AV1274" s="14" t="s">
        <v>92</v>
      </c>
      <c r="AW1274" s="14" t="s">
        <v>4</v>
      </c>
      <c r="AX1274" s="14" t="s">
        <v>90</v>
      </c>
      <c r="AY1274" s="264" t="s">
        <v>177</v>
      </c>
    </row>
    <row r="1275" s="2" customFormat="1" ht="24.15" customHeight="1">
      <c r="A1275" s="39"/>
      <c r="B1275" s="40"/>
      <c r="C1275" s="230" t="s">
        <v>1714</v>
      </c>
      <c r="D1275" s="230" t="s">
        <v>179</v>
      </c>
      <c r="E1275" s="231" t="s">
        <v>1715</v>
      </c>
      <c r="F1275" s="232" t="s">
        <v>1716</v>
      </c>
      <c r="G1275" s="233" t="s">
        <v>200</v>
      </c>
      <c r="H1275" s="234">
        <v>179.30000000000001</v>
      </c>
      <c r="I1275" s="235"/>
      <c r="J1275" s="236">
        <f>ROUND(I1275*H1275,2)</f>
        <v>0</v>
      </c>
      <c r="K1275" s="232" t="s">
        <v>183</v>
      </c>
      <c r="L1275" s="45"/>
      <c r="M1275" s="237" t="s">
        <v>1</v>
      </c>
      <c r="N1275" s="238" t="s">
        <v>48</v>
      </c>
      <c r="O1275" s="92"/>
      <c r="P1275" s="239">
        <f>O1275*H1275</f>
        <v>0</v>
      </c>
      <c r="Q1275" s="239">
        <v>0.00040000000000000002</v>
      </c>
      <c r="R1275" s="239">
        <f>Q1275*H1275</f>
        <v>0.071720000000000006</v>
      </c>
      <c r="S1275" s="239">
        <v>0</v>
      </c>
      <c r="T1275" s="240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41" t="s">
        <v>295</v>
      </c>
      <c r="AT1275" s="241" t="s">
        <v>179</v>
      </c>
      <c r="AU1275" s="241" t="s">
        <v>92</v>
      </c>
      <c r="AY1275" s="18" t="s">
        <v>177</v>
      </c>
      <c r="BE1275" s="242">
        <f>IF(N1275="základní",J1275,0)</f>
        <v>0</v>
      </c>
      <c r="BF1275" s="242">
        <f>IF(N1275="snížená",J1275,0)</f>
        <v>0</v>
      </c>
      <c r="BG1275" s="242">
        <f>IF(N1275="zákl. přenesená",J1275,0)</f>
        <v>0</v>
      </c>
      <c r="BH1275" s="242">
        <f>IF(N1275="sníž. přenesená",J1275,0)</f>
        <v>0</v>
      </c>
      <c r="BI1275" s="242">
        <f>IF(N1275="nulová",J1275,0)</f>
        <v>0</v>
      </c>
      <c r="BJ1275" s="18" t="s">
        <v>90</v>
      </c>
      <c r="BK1275" s="242">
        <f>ROUND(I1275*H1275,2)</f>
        <v>0</v>
      </c>
      <c r="BL1275" s="18" t="s">
        <v>295</v>
      </c>
      <c r="BM1275" s="241" t="s">
        <v>1717</v>
      </c>
    </row>
    <row r="1276" s="13" customFormat="1">
      <c r="A1276" s="13"/>
      <c r="B1276" s="243"/>
      <c r="C1276" s="244"/>
      <c r="D1276" s="245" t="s">
        <v>186</v>
      </c>
      <c r="E1276" s="246" t="s">
        <v>1</v>
      </c>
      <c r="F1276" s="247" t="s">
        <v>1718</v>
      </c>
      <c r="G1276" s="244"/>
      <c r="H1276" s="246" t="s">
        <v>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3" t="s">
        <v>186</v>
      </c>
      <c r="AU1276" s="253" t="s">
        <v>92</v>
      </c>
      <c r="AV1276" s="13" t="s">
        <v>90</v>
      </c>
      <c r="AW1276" s="13" t="s">
        <v>36</v>
      </c>
      <c r="AX1276" s="13" t="s">
        <v>83</v>
      </c>
      <c r="AY1276" s="253" t="s">
        <v>177</v>
      </c>
    </row>
    <row r="1277" s="13" customFormat="1">
      <c r="A1277" s="13"/>
      <c r="B1277" s="243"/>
      <c r="C1277" s="244"/>
      <c r="D1277" s="245" t="s">
        <v>186</v>
      </c>
      <c r="E1277" s="246" t="s">
        <v>1</v>
      </c>
      <c r="F1277" s="247" t="s">
        <v>780</v>
      </c>
      <c r="G1277" s="244"/>
      <c r="H1277" s="246" t="s">
        <v>1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3" t="s">
        <v>186</v>
      </c>
      <c r="AU1277" s="253" t="s">
        <v>92</v>
      </c>
      <c r="AV1277" s="13" t="s">
        <v>90</v>
      </c>
      <c r="AW1277" s="13" t="s">
        <v>36</v>
      </c>
      <c r="AX1277" s="13" t="s">
        <v>83</v>
      </c>
      <c r="AY1277" s="253" t="s">
        <v>177</v>
      </c>
    </row>
    <row r="1278" s="13" customFormat="1">
      <c r="A1278" s="13"/>
      <c r="B1278" s="243"/>
      <c r="C1278" s="244"/>
      <c r="D1278" s="245" t="s">
        <v>186</v>
      </c>
      <c r="E1278" s="246" t="s">
        <v>1</v>
      </c>
      <c r="F1278" s="247" t="s">
        <v>781</v>
      </c>
      <c r="G1278" s="244"/>
      <c r="H1278" s="246" t="s">
        <v>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3" t="s">
        <v>186</v>
      </c>
      <c r="AU1278" s="253" t="s">
        <v>92</v>
      </c>
      <c r="AV1278" s="13" t="s">
        <v>90</v>
      </c>
      <c r="AW1278" s="13" t="s">
        <v>36</v>
      </c>
      <c r="AX1278" s="13" t="s">
        <v>83</v>
      </c>
      <c r="AY1278" s="253" t="s">
        <v>177</v>
      </c>
    </row>
    <row r="1279" s="14" customFormat="1">
      <c r="A1279" s="14"/>
      <c r="B1279" s="254"/>
      <c r="C1279" s="255"/>
      <c r="D1279" s="245" t="s">
        <v>186</v>
      </c>
      <c r="E1279" s="256" t="s">
        <v>1</v>
      </c>
      <c r="F1279" s="257" t="s">
        <v>1694</v>
      </c>
      <c r="G1279" s="255"/>
      <c r="H1279" s="258">
        <v>89.5</v>
      </c>
      <c r="I1279" s="259"/>
      <c r="J1279" s="255"/>
      <c r="K1279" s="255"/>
      <c r="L1279" s="260"/>
      <c r="M1279" s="261"/>
      <c r="N1279" s="262"/>
      <c r="O1279" s="262"/>
      <c r="P1279" s="262"/>
      <c r="Q1279" s="262"/>
      <c r="R1279" s="262"/>
      <c r="S1279" s="262"/>
      <c r="T1279" s="26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4" t="s">
        <v>186</v>
      </c>
      <c r="AU1279" s="264" t="s">
        <v>92</v>
      </c>
      <c r="AV1279" s="14" t="s">
        <v>92</v>
      </c>
      <c r="AW1279" s="14" t="s">
        <v>36</v>
      </c>
      <c r="AX1279" s="14" t="s">
        <v>83</v>
      </c>
      <c r="AY1279" s="264" t="s">
        <v>177</v>
      </c>
    </row>
    <row r="1280" s="13" customFormat="1">
      <c r="A1280" s="13"/>
      <c r="B1280" s="243"/>
      <c r="C1280" s="244"/>
      <c r="D1280" s="245" t="s">
        <v>186</v>
      </c>
      <c r="E1280" s="246" t="s">
        <v>1</v>
      </c>
      <c r="F1280" s="247" t="s">
        <v>783</v>
      </c>
      <c r="G1280" s="244"/>
      <c r="H1280" s="246" t="s">
        <v>1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186</v>
      </c>
      <c r="AU1280" s="253" t="s">
        <v>92</v>
      </c>
      <c r="AV1280" s="13" t="s">
        <v>90</v>
      </c>
      <c r="AW1280" s="13" t="s">
        <v>36</v>
      </c>
      <c r="AX1280" s="13" t="s">
        <v>83</v>
      </c>
      <c r="AY1280" s="253" t="s">
        <v>177</v>
      </c>
    </row>
    <row r="1281" s="13" customFormat="1">
      <c r="A1281" s="13"/>
      <c r="B1281" s="243"/>
      <c r="C1281" s="244"/>
      <c r="D1281" s="245" t="s">
        <v>186</v>
      </c>
      <c r="E1281" s="246" t="s">
        <v>1</v>
      </c>
      <c r="F1281" s="247" t="s">
        <v>784</v>
      </c>
      <c r="G1281" s="244"/>
      <c r="H1281" s="246" t="s">
        <v>1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3" t="s">
        <v>186</v>
      </c>
      <c r="AU1281" s="253" t="s">
        <v>92</v>
      </c>
      <c r="AV1281" s="13" t="s">
        <v>90</v>
      </c>
      <c r="AW1281" s="13" t="s">
        <v>36</v>
      </c>
      <c r="AX1281" s="13" t="s">
        <v>83</v>
      </c>
      <c r="AY1281" s="253" t="s">
        <v>177</v>
      </c>
    </row>
    <row r="1282" s="14" customFormat="1">
      <c r="A1282" s="14"/>
      <c r="B1282" s="254"/>
      <c r="C1282" s="255"/>
      <c r="D1282" s="245" t="s">
        <v>186</v>
      </c>
      <c r="E1282" s="256" t="s">
        <v>1</v>
      </c>
      <c r="F1282" s="257" t="s">
        <v>1695</v>
      </c>
      <c r="G1282" s="255"/>
      <c r="H1282" s="258">
        <v>22.699999999999999</v>
      </c>
      <c r="I1282" s="259"/>
      <c r="J1282" s="255"/>
      <c r="K1282" s="255"/>
      <c r="L1282" s="260"/>
      <c r="M1282" s="261"/>
      <c r="N1282" s="262"/>
      <c r="O1282" s="262"/>
      <c r="P1282" s="262"/>
      <c r="Q1282" s="262"/>
      <c r="R1282" s="262"/>
      <c r="S1282" s="262"/>
      <c r="T1282" s="26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4" t="s">
        <v>186</v>
      </c>
      <c r="AU1282" s="264" t="s">
        <v>92</v>
      </c>
      <c r="AV1282" s="14" t="s">
        <v>92</v>
      </c>
      <c r="AW1282" s="14" t="s">
        <v>36</v>
      </c>
      <c r="AX1282" s="14" t="s">
        <v>83</v>
      </c>
      <c r="AY1282" s="264" t="s">
        <v>177</v>
      </c>
    </row>
    <row r="1283" s="13" customFormat="1">
      <c r="A1283" s="13"/>
      <c r="B1283" s="243"/>
      <c r="C1283" s="244"/>
      <c r="D1283" s="245" t="s">
        <v>186</v>
      </c>
      <c r="E1283" s="246" t="s">
        <v>1</v>
      </c>
      <c r="F1283" s="247" t="s">
        <v>786</v>
      </c>
      <c r="G1283" s="244"/>
      <c r="H1283" s="246" t="s">
        <v>1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3" t="s">
        <v>186</v>
      </c>
      <c r="AU1283" s="253" t="s">
        <v>92</v>
      </c>
      <c r="AV1283" s="13" t="s">
        <v>90</v>
      </c>
      <c r="AW1283" s="13" t="s">
        <v>36</v>
      </c>
      <c r="AX1283" s="13" t="s">
        <v>83</v>
      </c>
      <c r="AY1283" s="253" t="s">
        <v>177</v>
      </c>
    </row>
    <row r="1284" s="13" customFormat="1">
      <c r="A1284" s="13"/>
      <c r="B1284" s="243"/>
      <c r="C1284" s="244"/>
      <c r="D1284" s="245" t="s">
        <v>186</v>
      </c>
      <c r="E1284" s="246" t="s">
        <v>1</v>
      </c>
      <c r="F1284" s="247" t="s">
        <v>787</v>
      </c>
      <c r="G1284" s="244"/>
      <c r="H1284" s="246" t="s">
        <v>1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186</v>
      </c>
      <c r="AU1284" s="253" t="s">
        <v>92</v>
      </c>
      <c r="AV1284" s="13" t="s">
        <v>90</v>
      </c>
      <c r="AW1284" s="13" t="s">
        <v>36</v>
      </c>
      <c r="AX1284" s="13" t="s">
        <v>83</v>
      </c>
      <c r="AY1284" s="253" t="s">
        <v>177</v>
      </c>
    </row>
    <row r="1285" s="14" customFormat="1">
      <c r="A1285" s="14"/>
      <c r="B1285" s="254"/>
      <c r="C1285" s="255"/>
      <c r="D1285" s="245" t="s">
        <v>186</v>
      </c>
      <c r="E1285" s="256" t="s">
        <v>1</v>
      </c>
      <c r="F1285" s="257" t="s">
        <v>1696</v>
      </c>
      <c r="G1285" s="255"/>
      <c r="H1285" s="258">
        <v>62.5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4" t="s">
        <v>186</v>
      </c>
      <c r="AU1285" s="264" t="s">
        <v>92</v>
      </c>
      <c r="AV1285" s="14" t="s">
        <v>92</v>
      </c>
      <c r="AW1285" s="14" t="s">
        <v>36</v>
      </c>
      <c r="AX1285" s="14" t="s">
        <v>83</v>
      </c>
      <c r="AY1285" s="264" t="s">
        <v>177</v>
      </c>
    </row>
    <row r="1286" s="13" customFormat="1">
      <c r="A1286" s="13"/>
      <c r="B1286" s="243"/>
      <c r="C1286" s="244"/>
      <c r="D1286" s="245" t="s">
        <v>186</v>
      </c>
      <c r="E1286" s="246" t="s">
        <v>1</v>
      </c>
      <c r="F1286" s="247" t="s">
        <v>1504</v>
      </c>
      <c r="G1286" s="244"/>
      <c r="H1286" s="246" t="s">
        <v>1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186</v>
      </c>
      <c r="AU1286" s="253" t="s">
        <v>92</v>
      </c>
      <c r="AV1286" s="13" t="s">
        <v>90</v>
      </c>
      <c r="AW1286" s="13" t="s">
        <v>36</v>
      </c>
      <c r="AX1286" s="13" t="s">
        <v>83</v>
      </c>
      <c r="AY1286" s="253" t="s">
        <v>177</v>
      </c>
    </row>
    <row r="1287" s="13" customFormat="1">
      <c r="A1287" s="13"/>
      <c r="B1287" s="243"/>
      <c r="C1287" s="244"/>
      <c r="D1287" s="245" t="s">
        <v>186</v>
      </c>
      <c r="E1287" s="246" t="s">
        <v>1</v>
      </c>
      <c r="F1287" s="247" t="s">
        <v>1505</v>
      </c>
      <c r="G1287" s="244"/>
      <c r="H1287" s="246" t="s">
        <v>1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3" t="s">
        <v>186</v>
      </c>
      <c r="AU1287" s="253" t="s">
        <v>92</v>
      </c>
      <c r="AV1287" s="13" t="s">
        <v>90</v>
      </c>
      <c r="AW1287" s="13" t="s">
        <v>36</v>
      </c>
      <c r="AX1287" s="13" t="s">
        <v>83</v>
      </c>
      <c r="AY1287" s="253" t="s">
        <v>177</v>
      </c>
    </row>
    <row r="1288" s="14" customFormat="1">
      <c r="A1288" s="14"/>
      <c r="B1288" s="254"/>
      <c r="C1288" s="255"/>
      <c r="D1288" s="245" t="s">
        <v>186</v>
      </c>
      <c r="E1288" s="256" t="s">
        <v>1</v>
      </c>
      <c r="F1288" s="257" t="s">
        <v>1719</v>
      </c>
      <c r="G1288" s="255"/>
      <c r="H1288" s="258">
        <v>4.5999999999999996</v>
      </c>
      <c r="I1288" s="259"/>
      <c r="J1288" s="255"/>
      <c r="K1288" s="255"/>
      <c r="L1288" s="260"/>
      <c r="M1288" s="261"/>
      <c r="N1288" s="262"/>
      <c r="O1288" s="262"/>
      <c r="P1288" s="262"/>
      <c r="Q1288" s="262"/>
      <c r="R1288" s="262"/>
      <c r="S1288" s="262"/>
      <c r="T1288" s="26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4" t="s">
        <v>186</v>
      </c>
      <c r="AU1288" s="264" t="s">
        <v>92</v>
      </c>
      <c r="AV1288" s="14" t="s">
        <v>92</v>
      </c>
      <c r="AW1288" s="14" t="s">
        <v>36</v>
      </c>
      <c r="AX1288" s="14" t="s">
        <v>83</v>
      </c>
      <c r="AY1288" s="264" t="s">
        <v>177</v>
      </c>
    </row>
    <row r="1289" s="15" customFormat="1">
      <c r="A1289" s="15"/>
      <c r="B1289" s="265"/>
      <c r="C1289" s="266"/>
      <c r="D1289" s="245" t="s">
        <v>186</v>
      </c>
      <c r="E1289" s="267" t="s">
        <v>1</v>
      </c>
      <c r="F1289" s="268" t="s">
        <v>190</v>
      </c>
      <c r="G1289" s="266"/>
      <c r="H1289" s="269">
        <v>179.30000000000001</v>
      </c>
      <c r="I1289" s="270"/>
      <c r="J1289" s="266"/>
      <c r="K1289" s="266"/>
      <c r="L1289" s="271"/>
      <c r="M1289" s="272"/>
      <c r="N1289" s="273"/>
      <c r="O1289" s="273"/>
      <c r="P1289" s="273"/>
      <c r="Q1289" s="273"/>
      <c r="R1289" s="273"/>
      <c r="S1289" s="273"/>
      <c r="T1289" s="274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75" t="s">
        <v>186</v>
      </c>
      <c r="AU1289" s="275" t="s">
        <v>92</v>
      </c>
      <c r="AV1289" s="15" t="s">
        <v>184</v>
      </c>
      <c r="AW1289" s="15" t="s">
        <v>36</v>
      </c>
      <c r="AX1289" s="15" t="s">
        <v>90</v>
      </c>
      <c r="AY1289" s="275" t="s">
        <v>177</v>
      </c>
    </row>
    <row r="1290" s="2" customFormat="1" ht="49.05" customHeight="1">
      <c r="A1290" s="39"/>
      <c r="B1290" s="40"/>
      <c r="C1290" s="291" t="s">
        <v>1720</v>
      </c>
      <c r="D1290" s="291" t="s">
        <v>881</v>
      </c>
      <c r="E1290" s="292" t="s">
        <v>1721</v>
      </c>
      <c r="F1290" s="293" t="s">
        <v>1722</v>
      </c>
      <c r="G1290" s="294" t="s">
        <v>200</v>
      </c>
      <c r="H1290" s="295">
        <v>206.19499999999999</v>
      </c>
      <c r="I1290" s="296"/>
      <c r="J1290" s="297">
        <f>ROUND(I1290*H1290,2)</f>
        <v>0</v>
      </c>
      <c r="K1290" s="293" t="s">
        <v>183</v>
      </c>
      <c r="L1290" s="298"/>
      <c r="M1290" s="299" t="s">
        <v>1</v>
      </c>
      <c r="N1290" s="300" t="s">
        <v>48</v>
      </c>
      <c r="O1290" s="92"/>
      <c r="P1290" s="239">
        <f>O1290*H1290</f>
        <v>0</v>
      </c>
      <c r="Q1290" s="239">
        <v>0.0054000000000000003</v>
      </c>
      <c r="R1290" s="239">
        <f>Q1290*H1290</f>
        <v>1.113453</v>
      </c>
      <c r="S1290" s="239">
        <v>0</v>
      </c>
      <c r="T1290" s="240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41" t="s">
        <v>402</v>
      </c>
      <c r="AT1290" s="241" t="s">
        <v>881</v>
      </c>
      <c r="AU1290" s="241" t="s">
        <v>92</v>
      </c>
      <c r="AY1290" s="18" t="s">
        <v>177</v>
      </c>
      <c r="BE1290" s="242">
        <f>IF(N1290="základní",J1290,0)</f>
        <v>0</v>
      </c>
      <c r="BF1290" s="242">
        <f>IF(N1290="snížená",J1290,0)</f>
        <v>0</v>
      </c>
      <c r="BG1290" s="242">
        <f>IF(N1290="zákl. přenesená",J1290,0)</f>
        <v>0</v>
      </c>
      <c r="BH1290" s="242">
        <f>IF(N1290="sníž. přenesená",J1290,0)</f>
        <v>0</v>
      </c>
      <c r="BI1290" s="242">
        <f>IF(N1290="nulová",J1290,0)</f>
        <v>0</v>
      </c>
      <c r="BJ1290" s="18" t="s">
        <v>90</v>
      </c>
      <c r="BK1290" s="242">
        <f>ROUND(I1290*H1290,2)</f>
        <v>0</v>
      </c>
      <c r="BL1290" s="18" t="s">
        <v>295</v>
      </c>
      <c r="BM1290" s="241" t="s">
        <v>1723</v>
      </c>
    </row>
    <row r="1291" s="14" customFormat="1">
      <c r="A1291" s="14"/>
      <c r="B1291" s="254"/>
      <c r="C1291" s="255"/>
      <c r="D1291" s="245" t="s">
        <v>186</v>
      </c>
      <c r="E1291" s="255"/>
      <c r="F1291" s="257" t="s">
        <v>1724</v>
      </c>
      <c r="G1291" s="255"/>
      <c r="H1291" s="258">
        <v>206.19499999999999</v>
      </c>
      <c r="I1291" s="259"/>
      <c r="J1291" s="255"/>
      <c r="K1291" s="255"/>
      <c r="L1291" s="260"/>
      <c r="M1291" s="261"/>
      <c r="N1291" s="262"/>
      <c r="O1291" s="262"/>
      <c r="P1291" s="262"/>
      <c r="Q1291" s="262"/>
      <c r="R1291" s="262"/>
      <c r="S1291" s="262"/>
      <c r="T1291" s="26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4" t="s">
        <v>186</v>
      </c>
      <c r="AU1291" s="264" t="s">
        <v>92</v>
      </c>
      <c r="AV1291" s="14" t="s">
        <v>92</v>
      </c>
      <c r="AW1291" s="14" t="s">
        <v>4</v>
      </c>
      <c r="AX1291" s="14" t="s">
        <v>90</v>
      </c>
      <c r="AY1291" s="264" t="s">
        <v>177</v>
      </c>
    </row>
    <row r="1292" s="2" customFormat="1" ht="55.5" customHeight="1">
      <c r="A1292" s="39"/>
      <c r="B1292" s="40"/>
      <c r="C1292" s="230" t="s">
        <v>1725</v>
      </c>
      <c r="D1292" s="230" t="s">
        <v>179</v>
      </c>
      <c r="E1292" s="231" t="s">
        <v>1726</v>
      </c>
      <c r="F1292" s="232" t="s">
        <v>1727</v>
      </c>
      <c r="G1292" s="233" t="s">
        <v>509</v>
      </c>
      <c r="H1292" s="234">
        <v>6.9950000000000001</v>
      </c>
      <c r="I1292" s="235"/>
      <c r="J1292" s="236">
        <f>ROUND(I1292*H1292,2)</f>
        <v>0</v>
      </c>
      <c r="K1292" s="232" t="s">
        <v>183</v>
      </c>
      <c r="L1292" s="45"/>
      <c r="M1292" s="237" t="s">
        <v>1</v>
      </c>
      <c r="N1292" s="238" t="s">
        <v>48</v>
      </c>
      <c r="O1292" s="92"/>
      <c r="P1292" s="239">
        <f>O1292*H1292</f>
        <v>0</v>
      </c>
      <c r="Q1292" s="239">
        <v>0</v>
      </c>
      <c r="R1292" s="239">
        <f>Q1292*H1292</f>
        <v>0</v>
      </c>
      <c r="S1292" s="239">
        <v>0</v>
      </c>
      <c r="T1292" s="240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41" t="s">
        <v>295</v>
      </c>
      <c r="AT1292" s="241" t="s">
        <v>179</v>
      </c>
      <c r="AU1292" s="241" t="s">
        <v>92</v>
      </c>
      <c r="AY1292" s="18" t="s">
        <v>177</v>
      </c>
      <c r="BE1292" s="242">
        <f>IF(N1292="základní",J1292,0)</f>
        <v>0</v>
      </c>
      <c r="BF1292" s="242">
        <f>IF(N1292="snížená",J1292,0)</f>
        <v>0</v>
      </c>
      <c r="BG1292" s="242">
        <f>IF(N1292="zákl. přenesená",J1292,0)</f>
        <v>0</v>
      </c>
      <c r="BH1292" s="242">
        <f>IF(N1292="sníž. přenesená",J1292,0)</f>
        <v>0</v>
      </c>
      <c r="BI1292" s="242">
        <f>IF(N1292="nulová",J1292,0)</f>
        <v>0</v>
      </c>
      <c r="BJ1292" s="18" t="s">
        <v>90</v>
      </c>
      <c r="BK1292" s="242">
        <f>ROUND(I1292*H1292,2)</f>
        <v>0</v>
      </c>
      <c r="BL1292" s="18" t="s">
        <v>295</v>
      </c>
      <c r="BM1292" s="241" t="s">
        <v>1728</v>
      </c>
    </row>
    <row r="1293" s="2" customFormat="1" ht="76.35" customHeight="1">
      <c r="A1293" s="39"/>
      <c r="B1293" s="40"/>
      <c r="C1293" s="230" t="s">
        <v>1729</v>
      </c>
      <c r="D1293" s="230" t="s">
        <v>179</v>
      </c>
      <c r="E1293" s="231" t="s">
        <v>1730</v>
      </c>
      <c r="F1293" s="232" t="s">
        <v>1731</v>
      </c>
      <c r="G1293" s="233" t="s">
        <v>509</v>
      </c>
      <c r="H1293" s="234">
        <v>6.9950000000000001</v>
      </c>
      <c r="I1293" s="235"/>
      <c r="J1293" s="236">
        <f>ROUND(I1293*H1293,2)</f>
        <v>0</v>
      </c>
      <c r="K1293" s="232" t="s">
        <v>183</v>
      </c>
      <c r="L1293" s="45"/>
      <c r="M1293" s="237" t="s">
        <v>1</v>
      </c>
      <c r="N1293" s="238" t="s">
        <v>48</v>
      </c>
      <c r="O1293" s="92"/>
      <c r="P1293" s="239">
        <f>O1293*H1293</f>
        <v>0</v>
      </c>
      <c r="Q1293" s="239">
        <v>0</v>
      </c>
      <c r="R1293" s="239">
        <f>Q1293*H1293</f>
        <v>0</v>
      </c>
      <c r="S1293" s="239">
        <v>0</v>
      </c>
      <c r="T1293" s="240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41" t="s">
        <v>295</v>
      </c>
      <c r="AT1293" s="241" t="s">
        <v>179</v>
      </c>
      <c r="AU1293" s="241" t="s">
        <v>92</v>
      </c>
      <c r="AY1293" s="18" t="s">
        <v>177</v>
      </c>
      <c r="BE1293" s="242">
        <f>IF(N1293="základní",J1293,0)</f>
        <v>0</v>
      </c>
      <c r="BF1293" s="242">
        <f>IF(N1293="snížená",J1293,0)</f>
        <v>0</v>
      </c>
      <c r="BG1293" s="242">
        <f>IF(N1293="zákl. přenesená",J1293,0)</f>
        <v>0</v>
      </c>
      <c r="BH1293" s="242">
        <f>IF(N1293="sníž. přenesená",J1293,0)</f>
        <v>0</v>
      </c>
      <c r="BI1293" s="242">
        <f>IF(N1293="nulová",J1293,0)</f>
        <v>0</v>
      </c>
      <c r="BJ1293" s="18" t="s">
        <v>90</v>
      </c>
      <c r="BK1293" s="242">
        <f>ROUND(I1293*H1293,2)</f>
        <v>0</v>
      </c>
      <c r="BL1293" s="18" t="s">
        <v>295</v>
      </c>
      <c r="BM1293" s="241" t="s">
        <v>1732</v>
      </c>
    </row>
    <row r="1294" s="12" customFormat="1" ht="22.8" customHeight="1">
      <c r="A1294" s="12"/>
      <c r="B1294" s="214"/>
      <c r="C1294" s="215"/>
      <c r="D1294" s="216" t="s">
        <v>82</v>
      </c>
      <c r="E1294" s="228" t="s">
        <v>1733</v>
      </c>
      <c r="F1294" s="228" t="s">
        <v>1734</v>
      </c>
      <c r="G1294" s="215"/>
      <c r="H1294" s="215"/>
      <c r="I1294" s="218"/>
      <c r="J1294" s="229">
        <f>BK1294</f>
        <v>0</v>
      </c>
      <c r="K1294" s="215"/>
      <c r="L1294" s="220"/>
      <c r="M1294" s="221"/>
      <c r="N1294" s="222"/>
      <c r="O1294" s="222"/>
      <c r="P1294" s="223">
        <f>SUM(P1295:P1487)</f>
        <v>0</v>
      </c>
      <c r="Q1294" s="222"/>
      <c r="R1294" s="223">
        <f>SUM(R1295:R1487)</f>
        <v>7.0121330000000004</v>
      </c>
      <c r="S1294" s="222"/>
      <c r="T1294" s="224">
        <f>SUM(T1295:T1487)</f>
        <v>0</v>
      </c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R1294" s="225" t="s">
        <v>92</v>
      </c>
      <c r="AT1294" s="226" t="s">
        <v>82</v>
      </c>
      <c r="AU1294" s="226" t="s">
        <v>90</v>
      </c>
      <c r="AY1294" s="225" t="s">
        <v>177</v>
      </c>
      <c r="BK1294" s="227">
        <f>SUM(BK1295:BK1487)</f>
        <v>0</v>
      </c>
    </row>
    <row r="1295" s="2" customFormat="1" ht="37.8" customHeight="1">
      <c r="A1295" s="39"/>
      <c r="B1295" s="40"/>
      <c r="C1295" s="230" t="s">
        <v>1735</v>
      </c>
      <c r="D1295" s="230" t="s">
        <v>179</v>
      </c>
      <c r="E1295" s="231" t="s">
        <v>1736</v>
      </c>
      <c r="F1295" s="232" t="s">
        <v>1737</v>
      </c>
      <c r="G1295" s="233" t="s">
        <v>200</v>
      </c>
      <c r="H1295" s="234">
        <v>786.94200000000001</v>
      </c>
      <c r="I1295" s="235"/>
      <c r="J1295" s="236">
        <f>ROUND(I1295*H1295,2)</f>
        <v>0</v>
      </c>
      <c r="K1295" s="232" t="s">
        <v>183</v>
      </c>
      <c r="L1295" s="45"/>
      <c r="M1295" s="237" t="s">
        <v>1</v>
      </c>
      <c r="N1295" s="238" t="s">
        <v>48</v>
      </c>
      <c r="O1295" s="92"/>
      <c r="P1295" s="239">
        <f>O1295*H1295</f>
        <v>0</v>
      </c>
      <c r="Q1295" s="239">
        <v>0</v>
      </c>
      <c r="R1295" s="239">
        <f>Q1295*H1295</f>
        <v>0</v>
      </c>
      <c r="S1295" s="239">
        <v>0</v>
      </c>
      <c r="T1295" s="240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41" t="s">
        <v>295</v>
      </c>
      <c r="AT1295" s="241" t="s">
        <v>179</v>
      </c>
      <c r="AU1295" s="241" t="s">
        <v>92</v>
      </c>
      <c r="AY1295" s="18" t="s">
        <v>177</v>
      </c>
      <c r="BE1295" s="242">
        <f>IF(N1295="základní",J1295,0)</f>
        <v>0</v>
      </c>
      <c r="BF1295" s="242">
        <f>IF(N1295="snížená",J1295,0)</f>
        <v>0</v>
      </c>
      <c r="BG1295" s="242">
        <f>IF(N1295="zákl. přenesená",J1295,0)</f>
        <v>0</v>
      </c>
      <c r="BH1295" s="242">
        <f>IF(N1295="sníž. přenesená",J1295,0)</f>
        <v>0</v>
      </c>
      <c r="BI1295" s="242">
        <f>IF(N1295="nulová",J1295,0)</f>
        <v>0</v>
      </c>
      <c r="BJ1295" s="18" t="s">
        <v>90</v>
      </c>
      <c r="BK1295" s="242">
        <f>ROUND(I1295*H1295,2)</f>
        <v>0</v>
      </c>
      <c r="BL1295" s="18" t="s">
        <v>295</v>
      </c>
      <c r="BM1295" s="241" t="s">
        <v>1738</v>
      </c>
    </row>
    <row r="1296" s="2" customFormat="1" ht="24.15" customHeight="1">
      <c r="A1296" s="39"/>
      <c r="B1296" s="40"/>
      <c r="C1296" s="291" t="s">
        <v>1739</v>
      </c>
      <c r="D1296" s="291" t="s">
        <v>881</v>
      </c>
      <c r="E1296" s="292" t="s">
        <v>1740</v>
      </c>
      <c r="F1296" s="293" t="s">
        <v>1741</v>
      </c>
      <c r="G1296" s="294" t="s">
        <v>200</v>
      </c>
      <c r="H1296" s="295">
        <v>210.727</v>
      </c>
      <c r="I1296" s="296"/>
      <c r="J1296" s="297">
        <f>ROUND(I1296*H1296,2)</f>
        <v>0</v>
      </c>
      <c r="K1296" s="293" t="s">
        <v>183</v>
      </c>
      <c r="L1296" s="298"/>
      <c r="M1296" s="299" t="s">
        <v>1</v>
      </c>
      <c r="N1296" s="300" t="s">
        <v>48</v>
      </c>
      <c r="O1296" s="92"/>
      <c r="P1296" s="239">
        <f>O1296*H1296</f>
        <v>0</v>
      </c>
      <c r="Q1296" s="239">
        <v>0.0014</v>
      </c>
      <c r="R1296" s="239">
        <f>Q1296*H1296</f>
        <v>0.2950178</v>
      </c>
      <c r="S1296" s="239">
        <v>0</v>
      </c>
      <c r="T1296" s="240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41" t="s">
        <v>402</v>
      </c>
      <c r="AT1296" s="241" t="s">
        <v>881</v>
      </c>
      <c r="AU1296" s="241" t="s">
        <v>92</v>
      </c>
      <c r="AY1296" s="18" t="s">
        <v>177</v>
      </c>
      <c r="BE1296" s="242">
        <f>IF(N1296="základní",J1296,0)</f>
        <v>0</v>
      </c>
      <c r="BF1296" s="242">
        <f>IF(N1296="snížená",J1296,0)</f>
        <v>0</v>
      </c>
      <c r="BG1296" s="242">
        <f>IF(N1296="zákl. přenesená",J1296,0)</f>
        <v>0</v>
      </c>
      <c r="BH1296" s="242">
        <f>IF(N1296="sníž. přenesená",J1296,0)</f>
        <v>0</v>
      </c>
      <c r="BI1296" s="242">
        <f>IF(N1296="nulová",J1296,0)</f>
        <v>0</v>
      </c>
      <c r="BJ1296" s="18" t="s">
        <v>90</v>
      </c>
      <c r="BK1296" s="242">
        <f>ROUND(I1296*H1296,2)</f>
        <v>0</v>
      </c>
      <c r="BL1296" s="18" t="s">
        <v>295</v>
      </c>
      <c r="BM1296" s="241" t="s">
        <v>1742</v>
      </c>
    </row>
    <row r="1297" s="13" customFormat="1">
      <c r="A1297" s="13"/>
      <c r="B1297" s="243"/>
      <c r="C1297" s="244"/>
      <c r="D1297" s="245" t="s">
        <v>186</v>
      </c>
      <c r="E1297" s="246" t="s">
        <v>1</v>
      </c>
      <c r="F1297" s="247" t="s">
        <v>1743</v>
      </c>
      <c r="G1297" s="244"/>
      <c r="H1297" s="246" t="s">
        <v>1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3" t="s">
        <v>186</v>
      </c>
      <c r="AU1297" s="253" t="s">
        <v>92</v>
      </c>
      <c r="AV1297" s="13" t="s">
        <v>90</v>
      </c>
      <c r="AW1297" s="13" t="s">
        <v>36</v>
      </c>
      <c r="AX1297" s="13" t="s">
        <v>83</v>
      </c>
      <c r="AY1297" s="253" t="s">
        <v>177</v>
      </c>
    </row>
    <row r="1298" s="13" customFormat="1">
      <c r="A1298" s="13"/>
      <c r="B1298" s="243"/>
      <c r="C1298" s="244"/>
      <c r="D1298" s="245" t="s">
        <v>186</v>
      </c>
      <c r="E1298" s="246" t="s">
        <v>1</v>
      </c>
      <c r="F1298" s="247" t="s">
        <v>1744</v>
      </c>
      <c r="G1298" s="244"/>
      <c r="H1298" s="246" t="s">
        <v>1</v>
      </c>
      <c r="I1298" s="248"/>
      <c r="J1298" s="244"/>
      <c r="K1298" s="244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3" t="s">
        <v>186</v>
      </c>
      <c r="AU1298" s="253" t="s">
        <v>92</v>
      </c>
      <c r="AV1298" s="13" t="s">
        <v>90</v>
      </c>
      <c r="AW1298" s="13" t="s">
        <v>36</v>
      </c>
      <c r="AX1298" s="13" t="s">
        <v>83</v>
      </c>
      <c r="AY1298" s="253" t="s">
        <v>177</v>
      </c>
    </row>
    <row r="1299" s="14" customFormat="1">
      <c r="A1299" s="14"/>
      <c r="B1299" s="254"/>
      <c r="C1299" s="255"/>
      <c r="D1299" s="245" t="s">
        <v>186</v>
      </c>
      <c r="E1299" s="256" t="s">
        <v>1</v>
      </c>
      <c r="F1299" s="257" t="s">
        <v>1745</v>
      </c>
      <c r="G1299" s="255"/>
      <c r="H1299" s="258">
        <v>191.56999999999999</v>
      </c>
      <c r="I1299" s="259"/>
      <c r="J1299" s="255"/>
      <c r="K1299" s="255"/>
      <c r="L1299" s="260"/>
      <c r="M1299" s="261"/>
      <c r="N1299" s="262"/>
      <c r="O1299" s="262"/>
      <c r="P1299" s="262"/>
      <c r="Q1299" s="262"/>
      <c r="R1299" s="262"/>
      <c r="S1299" s="262"/>
      <c r="T1299" s="26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4" t="s">
        <v>186</v>
      </c>
      <c r="AU1299" s="264" t="s">
        <v>92</v>
      </c>
      <c r="AV1299" s="14" t="s">
        <v>92</v>
      </c>
      <c r="AW1299" s="14" t="s">
        <v>36</v>
      </c>
      <c r="AX1299" s="14" t="s">
        <v>83</v>
      </c>
      <c r="AY1299" s="264" t="s">
        <v>177</v>
      </c>
    </row>
    <row r="1300" s="15" customFormat="1">
      <c r="A1300" s="15"/>
      <c r="B1300" s="265"/>
      <c r="C1300" s="266"/>
      <c r="D1300" s="245" t="s">
        <v>186</v>
      </c>
      <c r="E1300" s="267" t="s">
        <v>1</v>
      </c>
      <c r="F1300" s="268" t="s">
        <v>190</v>
      </c>
      <c r="G1300" s="266"/>
      <c r="H1300" s="269">
        <v>191.56999999999999</v>
      </c>
      <c r="I1300" s="270"/>
      <c r="J1300" s="266"/>
      <c r="K1300" s="266"/>
      <c r="L1300" s="271"/>
      <c r="M1300" s="272"/>
      <c r="N1300" s="273"/>
      <c r="O1300" s="273"/>
      <c r="P1300" s="273"/>
      <c r="Q1300" s="273"/>
      <c r="R1300" s="273"/>
      <c r="S1300" s="273"/>
      <c r="T1300" s="27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75" t="s">
        <v>186</v>
      </c>
      <c r="AU1300" s="275" t="s">
        <v>92</v>
      </c>
      <c r="AV1300" s="15" t="s">
        <v>184</v>
      </c>
      <c r="AW1300" s="15" t="s">
        <v>36</v>
      </c>
      <c r="AX1300" s="15" t="s">
        <v>90</v>
      </c>
      <c r="AY1300" s="275" t="s">
        <v>177</v>
      </c>
    </row>
    <row r="1301" s="14" customFormat="1">
      <c r="A1301" s="14"/>
      <c r="B1301" s="254"/>
      <c r="C1301" s="255"/>
      <c r="D1301" s="245" t="s">
        <v>186</v>
      </c>
      <c r="E1301" s="255"/>
      <c r="F1301" s="257" t="s">
        <v>1746</v>
      </c>
      <c r="G1301" s="255"/>
      <c r="H1301" s="258">
        <v>210.727</v>
      </c>
      <c r="I1301" s="259"/>
      <c r="J1301" s="255"/>
      <c r="K1301" s="255"/>
      <c r="L1301" s="260"/>
      <c r="M1301" s="261"/>
      <c r="N1301" s="262"/>
      <c r="O1301" s="262"/>
      <c r="P1301" s="262"/>
      <c r="Q1301" s="262"/>
      <c r="R1301" s="262"/>
      <c r="S1301" s="262"/>
      <c r="T1301" s="26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4" t="s">
        <v>186</v>
      </c>
      <c r="AU1301" s="264" t="s">
        <v>92</v>
      </c>
      <c r="AV1301" s="14" t="s">
        <v>92</v>
      </c>
      <c r="AW1301" s="14" t="s">
        <v>4</v>
      </c>
      <c r="AX1301" s="14" t="s">
        <v>90</v>
      </c>
      <c r="AY1301" s="264" t="s">
        <v>177</v>
      </c>
    </row>
    <row r="1302" s="2" customFormat="1" ht="24.15" customHeight="1">
      <c r="A1302" s="39"/>
      <c r="B1302" s="40"/>
      <c r="C1302" s="291" t="s">
        <v>1747</v>
      </c>
      <c r="D1302" s="291" t="s">
        <v>881</v>
      </c>
      <c r="E1302" s="292" t="s">
        <v>1748</v>
      </c>
      <c r="F1302" s="293" t="s">
        <v>1749</v>
      </c>
      <c r="G1302" s="294" t="s">
        <v>200</v>
      </c>
      <c r="H1302" s="295">
        <v>286.33699999999999</v>
      </c>
      <c r="I1302" s="296"/>
      <c r="J1302" s="297">
        <f>ROUND(I1302*H1302,2)</f>
        <v>0</v>
      </c>
      <c r="K1302" s="293" t="s">
        <v>183</v>
      </c>
      <c r="L1302" s="298"/>
      <c r="M1302" s="299" t="s">
        <v>1</v>
      </c>
      <c r="N1302" s="300" t="s">
        <v>48</v>
      </c>
      <c r="O1302" s="92"/>
      <c r="P1302" s="239">
        <f>O1302*H1302</f>
        <v>0</v>
      </c>
      <c r="Q1302" s="239">
        <v>0.0028</v>
      </c>
      <c r="R1302" s="239">
        <f>Q1302*H1302</f>
        <v>0.8017436</v>
      </c>
      <c r="S1302" s="239">
        <v>0</v>
      </c>
      <c r="T1302" s="240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41" t="s">
        <v>402</v>
      </c>
      <c r="AT1302" s="241" t="s">
        <v>881</v>
      </c>
      <c r="AU1302" s="241" t="s">
        <v>92</v>
      </c>
      <c r="AY1302" s="18" t="s">
        <v>177</v>
      </c>
      <c r="BE1302" s="242">
        <f>IF(N1302="základní",J1302,0)</f>
        <v>0</v>
      </c>
      <c r="BF1302" s="242">
        <f>IF(N1302="snížená",J1302,0)</f>
        <v>0</v>
      </c>
      <c r="BG1302" s="242">
        <f>IF(N1302="zákl. přenesená",J1302,0)</f>
        <v>0</v>
      </c>
      <c r="BH1302" s="242">
        <f>IF(N1302="sníž. přenesená",J1302,0)</f>
        <v>0</v>
      </c>
      <c r="BI1302" s="242">
        <f>IF(N1302="nulová",J1302,0)</f>
        <v>0</v>
      </c>
      <c r="BJ1302" s="18" t="s">
        <v>90</v>
      </c>
      <c r="BK1302" s="242">
        <f>ROUND(I1302*H1302,2)</f>
        <v>0</v>
      </c>
      <c r="BL1302" s="18" t="s">
        <v>295</v>
      </c>
      <c r="BM1302" s="241" t="s">
        <v>1750</v>
      </c>
    </row>
    <row r="1303" s="13" customFormat="1">
      <c r="A1303" s="13"/>
      <c r="B1303" s="243"/>
      <c r="C1303" s="244"/>
      <c r="D1303" s="245" t="s">
        <v>186</v>
      </c>
      <c r="E1303" s="246" t="s">
        <v>1</v>
      </c>
      <c r="F1303" s="247" t="s">
        <v>1743</v>
      </c>
      <c r="G1303" s="244"/>
      <c r="H1303" s="246" t="s">
        <v>1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186</v>
      </c>
      <c r="AU1303" s="253" t="s">
        <v>92</v>
      </c>
      <c r="AV1303" s="13" t="s">
        <v>90</v>
      </c>
      <c r="AW1303" s="13" t="s">
        <v>36</v>
      </c>
      <c r="AX1303" s="13" t="s">
        <v>83</v>
      </c>
      <c r="AY1303" s="253" t="s">
        <v>177</v>
      </c>
    </row>
    <row r="1304" s="13" customFormat="1">
      <c r="A1304" s="13"/>
      <c r="B1304" s="243"/>
      <c r="C1304" s="244"/>
      <c r="D1304" s="245" t="s">
        <v>186</v>
      </c>
      <c r="E1304" s="246" t="s">
        <v>1</v>
      </c>
      <c r="F1304" s="247" t="s">
        <v>1744</v>
      </c>
      <c r="G1304" s="244"/>
      <c r="H1304" s="246" t="s">
        <v>1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3" t="s">
        <v>186</v>
      </c>
      <c r="AU1304" s="253" t="s">
        <v>92</v>
      </c>
      <c r="AV1304" s="13" t="s">
        <v>90</v>
      </c>
      <c r="AW1304" s="13" t="s">
        <v>36</v>
      </c>
      <c r="AX1304" s="13" t="s">
        <v>83</v>
      </c>
      <c r="AY1304" s="253" t="s">
        <v>177</v>
      </c>
    </row>
    <row r="1305" s="14" customFormat="1">
      <c r="A1305" s="14"/>
      <c r="B1305" s="254"/>
      <c r="C1305" s="255"/>
      <c r="D1305" s="245" t="s">
        <v>186</v>
      </c>
      <c r="E1305" s="256" t="s">
        <v>1</v>
      </c>
      <c r="F1305" s="257" t="s">
        <v>1745</v>
      </c>
      <c r="G1305" s="255"/>
      <c r="H1305" s="258">
        <v>191.56999999999999</v>
      </c>
      <c r="I1305" s="259"/>
      <c r="J1305" s="255"/>
      <c r="K1305" s="255"/>
      <c r="L1305" s="260"/>
      <c r="M1305" s="261"/>
      <c r="N1305" s="262"/>
      <c r="O1305" s="262"/>
      <c r="P1305" s="262"/>
      <c r="Q1305" s="262"/>
      <c r="R1305" s="262"/>
      <c r="S1305" s="262"/>
      <c r="T1305" s="26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4" t="s">
        <v>186</v>
      </c>
      <c r="AU1305" s="264" t="s">
        <v>92</v>
      </c>
      <c r="AV1305" s="14" t="s">
        <v>92</v>
      </c>
      <c r="AW1305" s="14" t="s">
        <v>36</v>
      </c>
      <c r="AX1305" s="14" t="s">
        <v>83</v>
      </c>
      <c r="AY1305" s="264" t="s">
        <v>177</v>
      </c>
    </row>
    <row r="1306" s="13" customFormat="1">
      <c r="A1306" s="13"/>
      <c r="B1306" s="243"/>
      <c r="C1306" s="244"/>
      <c r="D1306" s="245" t="s">
        <v>186</v>
      </c>
      <c r="E1306" s="246" t="s">
        <v>1</v>
      </c>
      <c r="F1306" s="247" t="s">
        <v>1751</v>
      </c>
      <c r="G1306" s="244"/>
      <c r="H1306" s="246" t="s">
        <v>1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3" t="s">
        <v>186</v>
      </c>
      <c r="AU1306" s="253" t="s">
        <v>92</v>
      </c>
      <c r="AV1306" s="13" t="s">
        <v>90</v>
      </c>
      <c r="AW1306" s="13" t="s">
        <v>36</v>
      </c>
      <c r="AX1306" s="13" t="s">
        <v>83</v>
      </c>
      <c r="AY1306" s="253" t="s">
        <v>177</v>
      </c>
    </row>
    <row r="1307" s="14" customFormat="1">
      <c r="A1307" s="14"/>
      <c r="B1307" s="254"/>
      <c r="C1307" s="255"/>
      <c r="D1307" s="245" t="s">
        <v>186</v>
      </c>
      <c r="E1307" s="256" t="s">
        <v>1</v>
      </c>
      <c r="F1307" s="257" t="s">
        <v>1752</v>
      </c>
      <c r="G1307" s="255"/>
      <c r="H1307" s="258">
        <v>4.8959999999999999</v>
      </c>
      <c r="I1307" s="259"/>
      <c r="J1307" s="255"/>
      <c r="K1307" s="255"/>
      <c r="L1307" s="260"/>
      <c r="M1307" s="261"/>
      <c r="N1307" s="262"/>
      <c r="O1307" s="262"/>
      <c r="P1307" s="262"/>
      <c r="Q1307" s="262"/>
      <c r="R1307" s="262"/>
      <c r="S1307" s="262"/>
      <c r="T1307" s="26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4" t="s">
        <v>186</v>
      </c>
      <c r="AU1307" s="264" t="s">
        <v>92</v>
      </c>
      <c r="AV1307" s="14" t="s">
        <v>92</v>
      </c>
      <c r="AW1307" s="14" t="s">
        <v>36</v>
      </c>
      <c r="AX1307" s="14" t="s">
        <v>83</v>
      </c>
      <c r="AY1307" s="264" t="s">
        <v>177</v>
      </c>
    </row>
    <row r="1308" s="13" customFormat="1">
      <c r="A1308" s="13"/>
      <c r="B1308" s="243"/>
      <c r="C1308" s="244"/>
      <c r="D1308" s="245" t="s">
        <v>186</v>
      </c>
      <c r="E1308" s="246" t="s">
        <v>1</v>
      </c>
      <c r="F1308" s="247" t="s">
        <v>1753</v>
      </c>
      <c r="G1308" s="244"/>
      <c r="H1308" s="246" t="s">
        <v>1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3" t="s">
        <v>186</v>
      </c>
      <c r="AU1308" s="253" t="s">
        <v>92</v>
      </c>
      <c r="AV1308" s="13" t="s">
        <v>90</v>
      </c>
      <c r="AW1308" s="13" t="s">
        <v>36</v>
      </c>
      <c r="AX1308" s="13" t="s">
        <v>83</v>
      </c>
      <c r="AY1308" s="253" t="s">
        <v>177</v>
      </c>
    </row>
    <row r="1309" s="14" customFormat="1">
      <c r="A1309" s="14"/>
      <c r="B1309" s="254"/>
      <c r="C1309" s="255"/>
      <c r="D1309" s="245" t="s">
        <v>186</v>
      </c>
      <c r="E1309" s="256" t="s">
        <v>1</v>
      </c>
      <c r="F1309" s="257" t="s">
        <v>1754</v>
      </c>
      <c r="G1309" s="255"/>
      <c r="H1309" s="258">
        <v>63.840000000000003</v>
      </c>
      <c r="I1309" s="259"/>
      <c r="J1309" s="255"/>
      <c r="K1309" s="255"/>
      <c r="L1309" s="260"/>
      <c r="M1309" s="261"/>
      <c r="N1309" s="262"/>
      <c r="O1309" s="262"/>
      <c r="P1309" s="262"/>
      <c r="Q1309" s="262"/>
      <c r="R1309" s="262"/>
      <c r="S1309" s="262"/>
      <c r="T1309" s="26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4" t="s">
        <v>186</v>
      </c>
      <c r="AU1309" s="264" t="s">
        <v>92</v>
      </c>
      <c r="AV1309" s="14" t="s">
        <v>92</v>
      </c>
      <c r="AW1309" s="14" t="s">
        <v>36</v>
      </c>
      <c r="AX1309" s="14" t="s">
        <v>83</v>
      </c>
      <c r="AY1309" s="264" t="s">
        <v>177</v>
      </c>
    </row>
    <row r="1310" s="15" customFormat="1">
      <c r="A1310" s="15"/>
      <c r="B1310" s="265"/>
      <c r="C1310" s="266"/>
      <c r="D1310" s="245" t="s">
        <v>186</v>
      </c>
      <c r="E1310" s="267" t="s">
        <v>1</v>
      </c>
      <c r="F1310" s="268" t="s">
        <v>190</v>
      </c>
      <c r="G1310" s="266"/>
      <c r="H1310" s="269">
        <v>260.30599999999998</v>
      </c>
      <c r="I1310" s="270"/>
      <c r="J1310" s="266"/>
      <c r="K1310" s="266"/>
      <c r="L1310" s="271"/>
      <c r="M1310" s="272"/>
      <c r="N1310" s="273"/>
      <c r="O1310" s="273"/>
      <c r="P1310" s="273"/>
      <c r="Q1310" s="273"/>
      <c r="R1310" s="273"/>
      <c r="S1310" s="273"/>
      <c r="T1310" s="274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75" t="s">
        <v>186</v>
      </c>
      <c r="AU1310" s="275" t="s">
        <v>92</v>
      </c>
      <c r="AV1310" s="15" t="s">
        <v>184</v>
      </c>
      <c r="AW1310" s="15" t="s">
        <v>36</v>
      </c>
      <c r="AX1310" s="15" t="s">
        <v>90</v>
      </c>
      <c r="AY1310" s="275" t="s">
        <v>177</v>
      </c>
    </row>
    <row r="1311" s="14" customFormat="1">
      <c r="A1311" s="14"/>
      <c r="B1311" s="254"/>
      <c r="C1311" s="255"/>
      <c r="D1311" s="245" t="s">
        <v>186</v>
      </c>
      <c r="E1311" s="255"/>
      <c r="F1311" s="257" t="s">
        <v>1755</v>
      </c>
      <c r="G1311" s="255"/>
      <c r="H1311" s="258">
        <v>286.33699999999999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4" t="s">
        <v>186</v>
      </c>
      <c r="AU1311" s="264" t="s">
        <v>92</v>
      </c>
      <c r="AV1311" s="14" t="s">
        <v>92</v>
      </c>
      <c r="AW1311" s="14" t="s">
        <v>4</v>
      </c>
      <c r="AX1311" s="14" t="s">
        <v>90</v>
      </c>
      <c r="AY1311" s="264" t="s">
        <v>177</v>
      </c>
    </row>
    <row r="1312" s="2" customFormat="1" ht="24.15" customHeight="1">
      <c r="A1312" s="39"/>
      <c r="B1312" s="40"/>
      <c r="C1312" s="291" t="s">
        <v>1756</v>
      </c>
      <c r="D1312" s="291" t="s">
        <v>881</v>
      </c>
      <c r="E1312" s="292" t="s">
        <v>1757</v>
      </c>
      <c r="F1312" s="293" t="s">
        <v>1758</v>
      </c>
      <c r="G1312" s="294" t="s">
        <v>200</v>
      </c>
      <c r="H1312" s="295">
        <v>152.46000000000001</v>
      </c>
      <c r="I1312" s="296"/>
      <c r="J1312" s="297">
        <f>ROUND(I1312*H1312,2)</f>
        <v>0</v>
      </c>
      <c r="K1312" s="293" t="s">
        <v>183</v>
      </c>
      <c r="L1312" s="298"/>
      <c r="M1312" s="299" t="s">
        <v>1</v>
      </c>
      <c r="N1312" s="300" t="s">
        <v>48</v>
      </c>
      <c r="O1312" s="92"/>
      <c r="P1312" s="239">
        <f>O1312*H1312</f>
        <v>0</v>
      </c>
      <c r="Q1312" s="239">
        <v>0.0047999999999999996</v>
      </c>
      <c r="R1312" s="239">
        <f>Q1312*H1312</f>
        <v>0.73180800000000001</v>
      </c>
      <c r="S1312" s="239">
        <v>0</v>
      </c>
      <c r="T1312" s="240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41" t="s">
        <v>402</v>
      </c>
      <c r="AT1312" s="241" t="s">
        <v>881</v>
      </c>
      <c r="AU1312" s="241" t="s">
        <v>92</v>
      </c>
      <c r="AY1312" s="18" t="s">
        <v>177</v>
      </c>
      <c r="BE1312" s="242">
        <f>IF(N1312="základní",J1312,0)</f>
        <v>0</v>
      </c>
      <c r="BF1312" s="242">
        <f>IF(N1312="snížená",J1312,0)</f>
        <v>0</v>
      </c>
      <c r="BG1312" s="242">
        <f>IF(N1312="zákl. přenesená",J1312,0)</f>
        <v>0</v>
      </c>
      <c r="BH1312" s="242">
        <f>IF(N1312="sníž. přenesená",J1312,0)</f>
        <v>0</v>
      </c>
      <c r="BI1312" s="242">
        <f>IF(N1312="nulová",J1312,0)</f>
        <v>0</v>
      </c>
      <c r="BJ1312" s="18" t="s">
        <v>90</v>
      </c>
      <c r="BK1312" s="242">
        <f>ROUND(I1312*H1312,2)</f>
        <v>0</v>
      </c>
      <c r="BL1312" s="18" t="s">
        <v>295</v>
      </c>
      <c r="BM1312" s="241" t="s">
        <v>1759</v>
      </c>
    </row>
    <row r="1313" s="13" customFormat="1">
      <c r="A1313" s="13"/>
      <c r="B1313" s="243"/>
      <c r="C1313" s="244"/>
      <c r="D1313" s="245" t="s">
        <v>186</v>
      </c>
      <c r="E1313" s="246" t="s">
        <v>1</v>
      </c>
      <c r="F1313" s="247" t="s">
        <v>1743</v>
      </c>
      <c r="G1313" s="244"/>
      <c r="H1313" s="246" t="s">
        <v>1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3" t="s">
        <v>186</v>
      </c>
      <c r="AU1313" s="253" t="s">
        <v>92</v>
      </c>
      <c r="AV1313" s="13" t="s">
        <v>90</v>
      </c>
      <c r="AW1313" s="13" t="s">
        <v>36</v>
      </c>
      <c r="AX1313" s="13" t="s">
        <v>83</v>
      </c>
      <c r="AY1313" s="253" t="s">
        <v>177</v>
      </c>
    </row>
    <row r="1314" s="13" customFormat="1">
      <c r="A1314" s="13"/>
      <c r="B1314" s="243"/>
      <c r="C1314" s="244"/>
      <c r="D1314" s="245" t="s">
        <v>186</v>
      </c>
      <c r="E1314" s="246" t="s">
        <v>1</v>
      </c>
      <c r="F1314" s="247" t="s">
        <v>1760</v>
      </c>
      <c r="G1314" s="244"/>
      <c r="H1314" s="246" t="s">
        <v>1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3" t="s">
        <v>186</v>
      </c>
      <c r="AU1314" s="253" t="s">
        <v>92</v>
      </c>
      <c r="AV1314" s="13" t="s">
        <v>90</v>
      </c>
      <c r="AW1314" s="13" t="s">
        <v>36</v>
      </c>
      <c r="AX1314" s="13" t="s">
        <v>83</v>
      </c>
      <c r="AY1314" s="253" t="s">
        <v>177</v>
      </c>
    </row>
    <row r="1315" s="14" customFormat="1">
      <c r="A1315" s="14"/>
      <c r="B1315" s="254"/>
      <c r="C1315" s="255"/>
      <c r="D1315" s="245" t="s">
        <v>186</v>
      </c>
      <c r="E1315" s="256" t="s">
        <v>1</v>
      </c>
      <c r="F1315" s="257" t="s">
        <v>562</v>
      </c>
      <c r="G1315" s="255"/>
      <c r="H1315" s="258">
        <v>138.59999999999999</v>
      </c>
      <c r="I1315" s="259"/>
      <c r="J1315" s="255"/>
      <c r="K1315" s="255"/>
      <c r="L1315" s="260"/>
      <c r="M1315" s="261"/>
      <c r="N1315" s="262"/>
      <c r="O1315" s="262"/>
      <c r="P1315" s="262"/>
      <c r="Q1315" s="262"/>
      <c r="R1315" s="262"/>
      <c r="S1315" s="262"/>
      <c r="T1315" s="26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4" t="s">
        <v>186</v>
      </c>
      <c r="AU1315" s="264" t="s">
        <v>92</v>
      </c>
      <c r="AV1315" s="14" t="s">
        <v>92</v>
      </c>
      <c r="AW1315" s="14" t="s">
        <v>36</v>
      </c>
      <c r="AX1315" s="14" t="s">
        <v>83</v>
      </c>
      <c r="AY1315" s="264" t="s">
        <v>177</v>
      </c>
    </row>
    <row r="1316" s="15" customFormat="1">
      <c r="A1316" s="15"/>
      <c r="B1316" s="265"/>
      <c r="C1316" s="266"/>
      <c r="D1316" s="245" t="s">
        <v>186</v>
      </c>
      <c r="E1316" s="267" t="s">
        <v>1</v>
      </c>
      <c r="F1316" s="268" t="s">
        <v>190</v>
      </c>
      <c r="G1316" s="266"/>
      <c r="H1316" s="269">
        <v>138.59999999999999</v>
      </c>
      <c r="I1316" s="270"/>
      <c r="J1316" s="266"/>
      <c r="K1316" s="266"/>
      <c r="L1316" s="271"/>
      <c r="M1316" s="272"/>
      <c r="N1316" s="273"/>
      <c r="O1316" s="273"/>
      <c r="P1316" s="273"/>
      <c r="Q1316" s="273"/>
      <c r="R1316" s="273"/>
      <c r="S1316" s="273"/>
      <c r="T1316" s="274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75" t="s">
        <v>186</v>
      </c>
      <c r="AU1316" s="275" t="s">
        <v>92</v>
      </c>
      <c r="AV1316" s="15" t="s">
        <v>184</v>
      </c>
      <c r="AW1316" s="15" t="s">
        <v>36</v>
      </c>
      <c r="AX1316" s="15" t="s">
        <v>90</v>
      </c>
      <c r="AY1316" s="275" t="s">
        <v>177</v>
      </c>
    </row>
    <row r="1317" s="14" customFormat="1">
      <c r="A1317" s="14"/>
      <c r="B1317" s="254"/>
      <c r="C1317" s="255"/>
      <c r="D1317" s="245" t="s">
        <v>186</v>
      </c>
      <c r="E1317" s="255"/>
      <c r="F1317" s="257" t="s">
        <v>1761</v>
      </c>
      <c r="G1317" s="255"/>
      <c r="H1317" s="258">
        <v>152.46000000000001</v>
      </c>
      <c r="I1317" s="259"/>
      <c r="J1317" s="255"/>
      <c r="K1317" s="255"/>
      <c r="L1317" s="260"/>
      <c r="M1317" s="261"/>
      <c r="N1317" s="262"/>
      <c r="O1317" s="262"/>
      <c r="P1317" s="262"/>
      <c r="Q1317" s="262"/>
      <c r="R1317" s="262"/>
      <c r="S1317" s="262"/>
      <c r="T1317" s="26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4" t="s">
        <v>186</v>
      </c>
      <c r="AU1317" s="264" t="s">
        <v>92</v>
      </c>
      <c r="AV1317" s="14" t="s">
        <v>92</v>
      </c>
      <c r="AW1317" s="14" t="s">
        <v>4</v>
      </c>
      <c r="AX1317" s="14" t="s">
        <v>90</v>
      </c>
      <c r="AY1317" s="264" t="s">
        <v>177</v>
      </c>
    </row>
    <row r="1318" s="2" customFormat="1" ht="24.15" customHeight="1">
      <c r="A1318" s="39"/>
      <c r="B1318" s="40"/>
      <c r="C1318" s="291" t="s">
        <v>1762</v>
      </c>
      <c r="D1318" s="291" t="s">
        <v>881</v>
      </c>
      <c r="E1318" s="292" t="s">
        <v>1763</v>
      </c>
      <c r="F1318" s="293" t="s">
        <v>1764</v>
      </c>
      <c r="G1318" s="294" t="s">
        <v>200</v>
      </c>
      <c r="H1318" s="295">
        <v>216.113</v>
      </c>
      <c r="I1318" s="296"/>
      <c r="J1318" s="297">
        <f>ROUND(I1318*H1318,2)</f>
        <v>0</v>
      </c>
      <c r="K1318" s="293" t="s">
        <v>183</v>
      </c>
      <c r="L1318" s="298"/>
      <c r="M1318" s="299" t="s">
        <v>1</v>
      </c>
      <c r="N1318" s="300" t="s">
        <v>48</v>
      </c>
      <c r="O1318" s="92"/>
      <c r="P1318" s="239">
        <f>O1318*H1318</f>
        <v>0</v>
      </c>
      <c r="Q1318" s="239">
        <v>0.0054000000000000003</v>
      </c>
      <c r="R1318" s="239">
        <f>Q1318*H1318</f>
        <v>1.1670102</v>
      </c>
      <c r="S1318" s="239">
        <v>0</v>
      </c>
      <c r="T1318" s="240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41" t="s">
        <v>402</v>
      </c>
      <c r="AT1318" s="241" t="s">
        <v>881</v>
      </c>
      <c r="AU1318" s="241" t="s">
        <v>92</v>
      </c>
      <c r="AY1318" s="18" t="s">
        <v>177</v>
      </c>
      <c r="BE1318" s="242">
        <f>IF(N1318="základní",J1318,0)</f>
        <v>0</v>
      </c>
      <c r="BF1318" s="242">
        <f>IF(N1318="snížená",J1318,0)</f>
        <v>0</v>
      </c>
      <c r="BG1318" s="242">
        <f>IF(N1318="zákl. přenesená",J1318,0)</f>
        <v>0</v>
      </c>
      <c r="BH1318" s="242">
        <f>IF(N1318="sníž. přenesená",J1318,0)</f>
        <v>0</v>
      </c>
      <c r="BI1318" s="242">
        <f>IF(N1318="nulová",J1318,0)</f>
        <v>0</v>
      </c>
      <c r="BJ1318" s="18" t="s">
        <v>90</v>
      </c>
      <c r="BK1318" s="242">
        <f>ROUND(I1318*H1318,2)</f>
        <v>0</v>
      </c>
      <c r="BL1318" s="18" t="s">
        <v>295</v>
      </c>
      <c r="BM1318" s="241" t="s">
        <v>1765</v>
      </c>
    </row>
    <row r="1319" s="13" customFormat="1">
      <c r="A1319" s="13"/>
      <c r="B1319" s="243"/>
      <c r="C1319" s="244"/>
      <c r="D1319" s="245" t="s">
        <v>186</v>
      </c>
      <c r="E1319" s="246" t="s">
        <v>1</v>
      </c>
      <c r="F1319" s="247" t="s">
        <v>1743</v>
      </c>
      <c r="G1319" s="244"/>
      <c r="H1319" s="246" t="s">
        <v>1</v>
      </c>
      <c r="I1319" s="248"/>
      <c r="J1319" s="244"/>
      <c r="K1319" s="244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3" t="s">
        <v>186</v>
      </c>
      <c r="AU1319" s="253" t="s">
        <v>92</v>
      </c>
      <c r="AV1319" s="13" t="s">
        <v>90</v>
      </c>
      <c r="AW1319" s="13" t="s">
        <v>36</v>
      </c>
      <c r="AX1319" s="13" t="s">
        <v>83</v>
      </c>
      <c r="AY1319" s="253" t="s">
        <v>177</v>
      </c>
    </row>
    <row r="1320" s="13" customFormat="1">
      <c r="A1320" s="13"/>
      <c r="B1320" s="243"/>
      <c r="C1320" s="244"/>
      <c r="D1320" s="245" t="s">
        <v>186</v>
      </c>
      <c r="E1320" s="246" t="s">
        <v>1</v>
      </c>
      <c r="F1320" s="247" t="s">
        <v>1744</v>
      </c>
      <c r="G1320" s="244"/>
      <c r="H1320" s="246" t="s">
        <v>1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3" t="s">
        <v>186</v>
      </c>
      <c r="AU1320" s="253" t="s">
        <v>92</v>
      </c>
      <c r="AV1320" s="13" t="s">
        <v>90</v>
      </c>
      <c r="AW1320" s="13" t="s">
        <v>36</v>
      </c>
      <c r="AX1320" s="13" t="s">
        <v>83</v>
      </c>
      <c r="AY1320" s="253" t="s">
        <v>177</v>
      </c>
    </row>
    <row r="1321" s="14" customFormat="1">
      <c r="A1321" s="14"/>
      <c r="B1321" s="254"/>
      <c r="C1321" s="255"/>
      <c r="D1321" s="245" t="s">
        <v>186</v>
      </c>
      <c r="E1321" s="256" t="s">
        <v>1</v>
      </c>
      <c r="F1321" s="257" t="s">
        <v>1745</v>
      </c>
      <c r="G1321" s="255"/>
      <c r="H1321" s="258">
        <v>191.56999999999999</v>
      </c>
      <c r="I1321" s="259"/>
      <c r="J1321" s="255"/>
      <c r="K1321" s="255"/>
      <c r="L1321" s="260"/>
      <c r="M1321" s="261"/>
      <c r="N1321" s="262"/>
      <c r="O1321" s="262"/>
      <c r="P1321" s="262"/>
      <c r="Q1321" s="262"/>
      <c r="R1321" s="262"/>
      <c r="S1321" s="262"/>
      <c r="T1321" s="26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4" t="s">
        <v>186</v>
      </c>
      <c r="AU1321" s="264" t="s">
        <v>92</v>
      </c>
      <c r="AV1321" s="14" t="s">
        <v>92</v>
      </c>
      <c r="AW1321" s="14" t="s">
        <v>36</v>
      </c>
      <c r="AX1321" s="14" t="s">
        <v>83</v>
      </c>
      <c r="AY1321" s="264" t="s">
        <v>177</v>
      </c>
    </row>
    <row r="1322" s="13" customFormat="1">
      <c r="A1322" s="13"/>
      <c r="B1322" s="243"/>
      <c r="C1322" s="244"/>
      <c r="D1322" s="245" t="s">
        <v>186</v>
      </c>
      <c r="E1322" s="246" t="s">
        <v>1</v>
      </c>
      <c r="F1322" s="247" t="s">
        <v>1751</v>
      </c>
      <c r="G1322" s="244"/>
      <c r="H1322" s="246" t="s">
        <v>1</v>
      </c>
      <c r="I1322" s="248"/>
      <c r="J1322" s="244"/>
      <c r="K1322" s="244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186</v>
      </c>
      <c r="AU1322" s="253" t="s">
        <v>92</v>
      </c>
      <c r="AV1322" s="13" t="s">
        <v>90</v>
      </c>
      <c r="AW1322" s="13" t="s">
        <v>36</v>
      </c>
      <c r="AX1322" s="13" t="s">
        <v>83</v>
      </c>
      <c r="AY1322" s="253" t="s">
        <v>177</v>
      </c>
    </row>
    <row r="1323" s="14" customFormat="1">
      <c r="A1323" s="14"/>
      <c r="B1323" s="254"/>
      <c r="C1323" s="255"/>
      <c r="D1323" s="245" t="s">
        <v>186</v>
      </c>
      <c r="E1323" s="256" t="s">
        <v>1</v>
      </c>
      <c r="F1323" s="257" t="s">
        <v>1752</v>
      </c>
      <c r="G1323" s="255"/>
      <c r="H1323" s="258">
        <v>4.8959999999999999</v>
      </c>
      <c r="I1323" s="259"/>
      <c r="J1323" s="255"/>
      <c r="K1323" s="255"/>
      <c r="L1323" s="260"/>
      <c r="M1323" s="261"/>
      <c r="N1323" s="262"/>
      <c r="O1323" s="262"/>
      <c r="P1323" s="262"/>
      <c r="Q1323" s="262"/>
      <c r="R1323" s="262"/>
      <c r="S1323" s="262"/>
      <c r="T1323" s="26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4" t="s">
        <v>186</v>
      </c>
      <c r="AU1323" s="264" t="s">
        <v>92</v>
      </c>
      <c r="AV1323" s="14" t="s">
        <v>92</v>
      </c>
      <c r="AW1323" s="14" t="s">
        <v>36</v>
      </c>
      <c r="AX1323" s="14" t="s">
        <v>83</v>
      </c>
      <c r="AY1323" s="264" t="s">
        <v>177</v>
      </c>
    </row>
    <row r="1324" s="15" customFormat="1">
      <c r="A1324" s="15"/>
      <c r="B1324" s="265"/>
      <c r="C1324" s="266"/>
      <c r="D1324" s="245" t="s">
        <v>186</v>
      </c>
      <c r="E1324" s="267" t="s">
        <v>1</v>
      </c>
      <c r="F1324" s="268" t="s">
        <v>190</v>
      </c>
      <c r="G1324" s="266"/>
      <c r="H1324" s="269">
        <v>196.46600000000001</v>
      </c>
      <c r="I1324" s="270"/>
      <c r="J1324" s="266"/>
      <c r="K1324" s="266"/>
      <c r="L1324" s="271"/>
      <c r="M1324" s="272"/>
      <c r="N1324" s="273"/>
      <c r="O1324" s="273"/>
      <c r="P1324" s="273"/>
      <c r="Q1324" s="273"/>
      <c r="R1324" s="273"/>
      <c r="S1324" s="273"/>
      <c r="T1324" s="274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75" t="s">
        <v>186</v>
      </c>
      <c r="AU1324" s="275" t="s">
        <v>92</v>
      </c>
      <c r="AV1324" s="15" t="s">
        <v>184</v>
      </c>
      <c r="AW1324" s="15" t="s">
        <v>36</v>
      </c>
      <c r="AX1324" s="15" t="s">
        <v>90</v>
      </c>
      <c r="AY1324" s="275" t="s">
        <v>177</v>
      </c>
    </row>
    <row r="1325" s="14" customFormat="1">
      <c r="A1325" s="14"/>
      <c r="B1325" s="254"/>
      <c r="C1325" s="255"/>
      <c r="D1325" s="245" t="s">
        <v>186</v>
      </c>
      <c r="E1325" s="255"/>
      <c r="F1325" s="257" t="s">
        <v>1766</v>
      </c>
      <c r="G1325" s="255"/>
      <c r="H1325" s="258">
        <v>216.113</v>
      </c>
      <c r="I1325" s="259"/>
      <c r="J1325" s="255"/>
      <c r="K1325" s="255"/>
      <c r="L1325" s="260"/>
      <c r="M1325" s="261"/>
      <c r="N1325" s="262"/>
      <c r="O1325" s="262"/>
      <c r="P1325" s="262"/>
      <c r="Q1325" s="262"/>
      <c r="R1325" s="262"/>
      <c r="S1325" s="262"/>
      <c r="T1325" s="26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4" t="s">
        <v>186</v>
      </c>
      <c r="AU1325" s="264" t="s">
        <v>92</v>
      </c>
      <c r="AV1325" s="14" t="s">
        <v>92</v>
      </c>
      <c r="AW1325" s="14" t="s">
        <v>4</v>
      </c>
      <c r="AX1325" s="14" t="s">
        <v>90</v>
      </c>
      <c r="AY1325" s="264" t="s">
        <v>177</v>
      </c>
    </row>
    <row r="1326" s="2" customFormat="1" ht="24.15" customHeight="1">
      <c r="A1326" s="39"/>
      <c r="B1326" s="40"/>
      <c r="C1326" s="230" t="s">
        <v>1767</v>
      </c>
      <c r="D1326" s="230" t="s">
        <v>179</v>
      </c>
      <c r="E1326" s="231" t="s">
        <v>1768</v>
      </c>
      <c r="F1326" s="232" t="s">
        <v>1769</v>
      </c>
      <c r="G1326" s="233" t="s">
        <v>200</v>
      </c>
      <c r="H1326" s="234">
        <v>457.48000000000002</v>
      </c>
      <c r="I1326" s="235"/>
      <c r="J1326" s="236">
        <f>ROUND(I1326*H1326,2)</f>
        <v>0</v>
      </c>
      <c r="K1326" s="232" t="s">
        <v>183</v>
      </c>
      <c r="L1326" s="45"/>
      <c r="M1326" s="237" t="s">
        <v>1</v>
      </c>
      <c r="N1326" s="238" t="s">
        <v>48</v>
      </c>
      <c r="O1326" s="92"/>
      <c r="P1326" s="239">
        <f>O1326*H1326</f>
        <v>0</v>
      </c>
      <c r="Q1326" s="239">
        <v>0.00024000000000000001</v>
      </c>
      <c r="R1326" s="239">
        <f>Q1326*H1326</f>
        <v>0.10979520000000001</v>
      </c>
      <c r="S1326" s="239">
        <v>0</v>
      </c>
      <c r="T1326" s="240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41" t="s">
        <v>295</v>
      </c>
      <c r="AT1326" s="241" t="s">
        <v>179</v>
      </c>
      <c r="AU1326" s="241" t="s">
        <v>92</v>
      </c>
      <c r="AY1326" s="18" t="s">
        <v>177</v>
      </c>
      <c r="BE1326" s="242">
        <f>IF(N1326="základní",J1326,0)</f>
        <v>0</v>
      </c>
      <c r="BF1326" s="242">
        <f>IF(N1326="snížená",J1326,0)</f>
        <v>0</v>
      </c>
      <c r="BG1326" s="242">
        <f>IF(N1326="zákl. přenesená",J1326,0)</f>
        <v>0</v>
      </c>
      <c r="BH1326" s="242">
        <f>IF(N1326="sníž. přenesená",J1326,0)</f>
        <v>0</v>
      </c>
      <c r="BI1326" s="242">
        <f>IF(N1326="nulová",J1326,0)</f>
        <v>0</v>
      </c>
      <c r="BJ1326" s="18" t="s">
        <v>90</v>
      </c>
      <c r="BK1326" s="242">
        <f>ROUND(I1326*H1326,2)</f>
        <v>0</v>
      </c>
      <c r="BL1326" s="18" t="s">
        <v>295</v>
      </c>
      <c r="BM1326" s="241" t="s">
        <v>1770</v>
      </c>
    </row>
    <row r="1327" s="2" customFormat="1" ht="33" customHeight="1">
      <c r="A1327" s="39"/>
      <c r="B1327" s="40"/>
      <c r="C1327" s="291" t="s">
        <v>1771</v>
      </c>
      <c r="D1327" s="291" t="s">
        <v>881</v>
      </c>
      <c r="E1327" s="292" t="s">
        <v>1772</v>
      </c>
      <c r="F1327" s="293" t="s">
        <v>1773</v>
      </c>
      <c r="G1327" s="294" t="s">
        <v>200</v>
      </c>
      <c r="H1327" s="295">
        <v>8.3160000000000007</v>
      </c>
      <c r="I1327" s="296"/>
      <c r="J1327" s="297">
        <f>ROUND(I1327*H1327,2)</f>
        <v>0</v>
      </c>
      <c r="K1327" s="293" t="s">
        <v>183</v>
      </c>
      <c r="L1327" s="298"/>
      <c r="M1327" s="299" t="s">
        <v>1</v>
      </c>
      <c r="N1327" s="300" t="s">
        <v>48</v>
      </c>
      <c r="O1327" s="92"/>
      <c r="P1327" s="239">
        <f>O1327*H1327</f>
        <v>0</v>
      </c>
      <c r="Q1327" s="239">
        <v>0.0025000000000000001</v>
      </c>
      <c r="R1327" s="239">
        <f>Q1327*H1327</f>
        <v>0.020790000000000003</v>
      </c>
      <c r="S1327" s="239">
        <v>0</v>
      </c>
      <c r="T1327" s="240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41" t="s">
        <v>402</v>
      </c>
      <c r="AT1327" s="241" t="s">
        <v>881</v>
      </c>
      <c r="AU1327" s="241" t="s">
        <v>92</v>
      </c>
      <c r="AY1327" s="18" t="s">
        <v>177</v>
      </c>
      <c r="BE1327" s="242">
        <f>IF(N1327="základní",J1327,0)</f>
        <v>0</v>
      </c>
      <c r="BF1327" s="242">
        <f>IF(N1327="snížená",J1327,0)</f>
        <v>0</v>
      </c>
      <c r="BG1327" s="242">
        <f>IF(N1327="zákl. přenesená",J1327,0)</f>
        <v>0</v>
      </c>
      <c r="BH1327" s="242">
        <f>IF(N1327="sníž. přenesená",J1327,0)</f>
        <v>0</v>
      </c>
      <c r="BI1327" s="242">
        <f>IF(N1327="nulová",J1327,0)</f>
        <v>0</v>
      </c>
      <c r="BJ1327" s="18" t="s">
        <v>90</v>
      </c>
      <c r="BK1327" s="242">
        <f>ROUND(I1327*H1327,2)</f>
        <v>0</v>
      </c>
      <c r="BL1327" s="18" t="s">
        <v>295</v>
      </c>
      <c r="BM1327" s="241" t="s">
        <v>1774</v>
      </c>
    </row>
    <row r="1328" s="13" customFormat="1">
      <c r="A1328" s="13"/>
      <c r="B1328" s="243"/>
      <c r="C1328" s="244"/>
      <c r="D1328" s="245" t="s">
        <v>186</v>
      </c>
      <c r="E1328" s="246" t="s">
        <v>1</v>
      </c>
      <c r="F1328" s="247" t="s">
        <v>1775</v>
      </c>
      <c r="G1328" s="244"/>
      <c r="H1328" s="246" t="s">
        <v>1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3" t="s">
        <v>186</v>
      </c>
      <c r="AU1328" s="253" t="s">
        <v>92</v>
      </c>
      <c r="AV1328" s="13" t="s">
        <v>90</v>
      </c>
      <c r="AW1328" s="13" t="s">
        <v>36</v>
      </c>
      <c r="AX1328" s="13" t="s">
        <v>83</v>
      </c>
      <c r="AY1328" s="253" t="s">
        <v>177</v>
      </c>
    </row>
    <row r="1329" s="13" customFormat="1">
      <c r="A1329" s="13"/>
      <c r="B1329" s="243"/>
      <c r="C1329" s="244"/>
      <c r="D1329" s="245" t="s">
        <v>186</v>
      </c>
      <c r="E1329" s="246" t="s">
        <v>1</v>
      </c>
      <c r="F1329" s="247" t="s">
        <v>1776</v>
      </c>
      <c r="G1329" s="244"/>
      <c r="H1329" s="246" t="s">
        <v>1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3" t="s">
        <v>186</v>
      </c>
      <c r="AU1329" s="253" t="s">
        <v>92</v>
      </c>
      <c r="AV1329" s="13" t="s">
        <v>90</v>
      </c>
      <c r="AW1329" s="13" t="s">
        <v>36</v>
      </c>
      <c r="AX1329" s="13" t="s">
        <v>83</v>
      </c>
      <c r="AY1329" s="253" t="s">
        <v>177</v>
      </c>
    </row>
    <row r="1330" s="13" customFormat="1">
      <c r="A1330" s="13"/>
      <c r="B1330" s="243"/>
      <c r="C1330" s="244"/>
      <c r="D1330" s="245" t="s">
        <v>186</v>
      </c>
      <c r="E1330" s="246" t="s">
        <v>1</v>
      </c>
      <c r="F1330" s="247" t="s">
        <v>212</v>
      </c>
      <c r="G1330" s="244"/>
      <c r="H1330" s="246" t="s">
        <v>1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3" t="s">
        <v>186</v>
      </c>
      <c r="AU1330" s="253" t="s">
        <v>92</v>
      </c>
      <c r="AV1330" s="13" t="s">
        <v>90</v>
      </c>
      <c r="AW1330" s="13" t="s">
        <v>36</v>
      </c>
      <c r="AX1330" s="13" t="s">
        <v>83</v>
      </c>
      <c r="AY1330" s="253" t="s">
        <v>177</v>
      </c>
    </row>
    <row r="1331" s="14" customFormat="1">
      <c r="A1331" s="14"/>
      <c r="B1331" s="254"/>
      <c r="C1331" s="255"/>
      <c r="D1331" s="245" t="s">
        <v>186</v>
      </c>
      <c r="E1331" s="256" t="s">
        <v>1</v>
      </c>
      <c r="F1331" s="257" t="s">
        <v>1777</v>
      </c>
      <c r="G1331" s="255"/>
      <c r="H1331" s="258">
        <v>7.5599999999999996</v>
      </c>
      <c r="I1331" s="259"/>
      <c r="J1331" s="255"/>
      <c r="K1331" s="255"/>
      <c r="L1331" s="260"/>
      <c r="M1331" s="261"/>
      <c r="N1331" s="262"/>
      <c r="O1331" s="262"/>
      <c r="P1331" s="262"/>
      <c r="Q1331" s="262"/>
      <c r="R1331" s="262"/>
      <c r="S1331" s="262"/>
      <c r="T1331" s="26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4" t="s">
        <v>186</v>
      </c>
      <c r="AU1331" s="264" t="s">
        <v>92</v>
      </c>
      <c r="AV1331" s="14" t="s">
        <v>92</v>
      </c>
      <c r="AW1331" s="14" t="s">
        <v>36</v>
      </c>
      <c r="AX1331" s="14" t="s">
        <v>83</v>
      </c>
      <c r="AY1331" s="264" t="s">
        <v>177</v>
      </c>
    </row>
    <row r="1332" s="15" customFormat="1">
      <c r="A1332" s="15"/>
      <c r="B1332" s="265"/>
      <c r="C1332" s="266"/>
      <c r="D1332" s="245" t="s">
        <v>186</v>
      </c>
      <c r="E1332" s="267" t="s">
        <v>1</v>
      </c>
      <c r="F1332" s="268" t="s">
        <v>190</v>
      </c>
      <c r="G1332" s="266"/>
      <c r="H1332" s="269">
        <v>7.5599999999999996</v>
      </c>
      <c r="I1332" s="270"/>
      <c r="J1332" s="266"/>
      <c r="K1332" s="266"/>
      <c r="L1332" s="271"/>
      <c r="M1332" s="272"/>
      <c r="N1332" s="273"/>
      <c r="O1332" s="273"/>
      <c r="P1332" s="273"/>
      <c r="Q1332" s="273"/>
      <c r="R1332" s="273"/>
      <c r="S1332" s="273"/>
      <c r="T1332" s="274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75" t="s">
        <v>186</v>
      </c>
      <c r="AU1332" s="275" t="s">
        <v>92</v>
      </c>
      <c r="AV1332" s="15" t="s">
        <v>184</v>
      </c>
      <c r="AW1332" s="15" t="s">
        <v>36</v>
      </c>
      <c r="AX1332" s="15" t="s">
        <v>90</v>
      </c>
      <c r="AY1332" s="275" t="s">
        <v>177</v>
      </c>
    </row>
    <row r="1333" s="14" customFormat="1">
      <c r="A1333" s="14"/>
      <c r="B1333" s="254"/>
      <c r="C1333" s="255"/>
      <c r="D1333" s="245" t="s">
        <v>186</v>
      </c>
      <c r="E1333" s="255"/>
      <c r="F1333" s="257" t="s">
        <v>1778</v>
      </c>
      <c r="G1333" s="255"/>
      <c r="H1333" s="258">
        <v>8.3160000000000007</v>
      </c>
      <c r="I1333" s="259"/>
      <c r="J1333" s="255"/>
      <c r="K1333" s="255"/>
      <c r="L1333" s="260"/>
      <c r="M1333" s="261"/>
      <c r="N1333" s="262"/>
      <c r="O1333" s="262"/>
      <c r="P1333" s="262"/>
      <c r="Q1333" s="262"/>
      <c r="R1333" s="262"/>
      <c r="S1333" s="262"/>
      <c r="T1333" s="26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4" t="s">
        <v>186</v>
      </c>
      <c r="AU1333" s="264" t="s">
        <v>92</v>
      </c>
      <c r="AV1333" s="14" t="s">
        <v>92</v>
      </c>
      <c r="AW1333" s="14" t="s">
        <v>4</v>
      </c>
      <c r="AX1333" s="14" t="s">
        <v>90</v>
      </c>
      <c r="AY1333" s="264" t="s">
        <v>177</v>
      </c>
    </row>
    <row r="1334" s="2" customFormat="1" ht="33" customHeight="1">
      <c r="A1334" s="39"/>
      <c r="B1334" s="40"/>
      <c r="C1334" s="291" t="s">
        <v>1779</v>
      </c>
      <c r="D1334" s="291" t="s">
        <v>881</v>
      </c>
      <c r="E1334" s="292" t="s">
        <v>1780</v>
      </c>
      <c r="F1334" s="293" t="s">
        <v>1781</v>
      </c>
      <c r="G1334" s="294" t="s">
        <v>200</v>
      </c>
      <c r="H1334" s="295">
        <v>8.3160000000000007</v>
      </c>
      <c r="I1334" s="296"/>
      <c r="J1334" s="297">
        <f>ROUND(I1334*H1334,2)</f>
        <v>0</v>
      </c>
      <c r="K1334" s="293" t="s">
        <v>183</v>
      </c>
      <c r="L1334" s="298"/>
      <c r="M1334" s="299" t="s">
        <v>1</v>
      </c>
      <c r="N1334" s="300" t="s">
        <v>48</v>
      </c>
      <c r="O1334" s="92"/>
      <c r="P1334" s="239">
        <f>O1334*H1334</f>
        <v>0</v>
      </c>
      <c r="Q1334" s="239">
        <v>0.0030000000000000001</v>
      </c>
      <c r="R1334" s="239">
        <f>Q1334*H1334</f>
        <v>0.024948000000000001</v>
      </c>
      <c r="S1334" s="239">
        <v>0</v>
      </c>
      <c r="T1334" s="240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41" t="s">
        <v>402</v>
      </c>
      <c r="AT1334" s="241" t="s">
        <v>881</v>
      </c>
      <c r="AU1334" s="241" t="s">
        <v>92</v>
      </c>
      <c r="AY1334" s="18" t="s">
        <v>177</v>
      </c>
      <c r="BE1334" s="242">
        <f>IF(N1334="základní",J1334,0)</f>
        <v>0</v>
      </c>
      <c r="BF1334" s="242">
        <f>IF(N1334="snížená",J1334,0)</f>
        <v>0</v>
      </c>
      <c r="BG1334" s="242">
        <f>IF(N1334="zákl. přenesená",J1334,0)</f>
        <v>0</v>
      </c>
      <c r="BH1334" s="242">
        <f>IF(N1334="sníž. přenesená",J1334,0)</f>
        <v>0</v>
      </c>
      <c r="BI1334" s="242">
        <f>IF(N1334="nulová",J1334,0)</f>
        <v>0</v>
      </c>
      <c r="BJ1334" s="18" t="s">
        <v>90</v>
      </c>
      <c r="BK1334" s="242">
        <f>ROUND(I1334*H1334,2)</f>
        <v>0</v>
      </c>
      <c r="BL1334" s="18" t="s">
        <v>295</v>
      </c>
      <c r="BM1334" s="241" t="s">
        <v>1782</v>
      </c>
    </row>
    <row r="1335" s="13" customFormat="1">
      <c r="A1335" s="13"/>
      <c r="B1335" s="243"/>
      <c r="C1335" s="244"/>
      <c r="D1335" s="245" t="s">
        <v>186</v>
      </c>
      <c r="E1335" s="246" t="s">
        <v>1</v>
      </c>
      <c r="F1335" s="247" t="s">
        <v>1775</v>
      </c>
      <c r="G1335" s="244"/>
      <c r="H1335" s="246" t="s">
        <v>1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3" t="s">
        <v>186</v>
      </c>
      <c r="AU1335" s="253" t="s">
        <v>92</v>
      </c>
      <c r="AV1335" s="13" t="s">
        <v>90</v>
      </c>
      <c r="AW1335" s="13" t="s">
        <v>36</v>
      </c>
      <c r="AX1335" s="13" t="s">
        <v>83</v>
      </c>
      <c r="AY1335" s="253" t="s">
        <v>177</v>
      </c>
    </row>
    <row r="1336" s="13" customFormat="1">
      <c r="A1336" s="13"/>
      <c r="B1336" s="243"/>
      <c r="C1336" s="244"/>
      <c r="D1336" s="245" t="s">
        <v>186</v>
      </c>
      <c r="E1336" s="246" t="s">
        <v>1</v>
      </c>
      <c r="F1336" s="247" t="s">
        <v>1776</v>
      </c>
      <c r="G1336" s="244"/>
      <c r="H1336" s="246" t="s">
        <v>1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3" t="s">
        <v>186</v>
      </c>
      <c r="AU1336" s="253" t="s">
        <v>92</v>
      </c>
      <c r="AV1336" s="13" t="s">
        <v>90</v>
      </c>
      <c r="AW1336" s="13" t="s">
        <v>36</v>
      </c>
      <c r="AX1336" s="13" t="s">
        <v>83</v>
      </c>
      <c r="AY1336" s="253" t="s">
        <v>177</v>
      </c>
    </row>
    <row r="1337" s="13" customFormat="1">
      <c r="A1337" s="13"/>
      <c r="B1337" s="243"/>
      <c r="C1337" s="244"/>
      <c r="D1337" s="245" t="s">
        <v>186</v>
      </c>
      <c r="E1337" s="246" t="s">
        <v>1</v>
      </c>
      <c r="F1337" s="247" t="s">
        <v>212</v>
      </c>
      <c r="G1337" s="244"/>
      <c r="H1337" s="246" t="s">
        <v>1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3" t="s">
        <v>186</v>
      </c>
      <c r="AU1337" s="253" t="s">
        <v>92</v>
      </c>
      <c r="AV1337" s="13" t="s">
        <v>90</v>
      </c>
      <c r="AW1337" s="13" t="s">
        <v>36</v>
      </c>
      <c r="AX1337" s="13" t="s">
        <v>83</v>
      </c>
      <c r="AY1337" s="253" t="s">
        <v>177</v>
      </c>
    </row>
    <row r="1338" s="14" customFormat="1">
      <c r="A1338" s="14"/>
      <c r="B1338" s="254"/>
      <c r="C1338" s="255"/>
      <c r="D1338" s="245" t="s">
        <v>186</v>
      </c>
      <c r="E1338" s="256" t="s">
        <v>1</v>
      </c>
      <c r="F1338" s="257" t="s">
        <v>1777</v>
      </c>
      <c r="G1338" s="255"/>
      <c r="H1338" s="258">
        <v>7.5599999999999996</v>
      </c>
      <c r="I1338" s="259"/>
      <c r="J1338" s="255"/>
      <c r="K1338" s="255"/>
      <c r="L1338" s="260"/>
      <c r="M1338" s="261"/>
      <c r="N1338" s="262"/>
      <c r="O1338" s="262"/>
      <c r="P1338" s="262"/>
      <c r="Q1338" s="262"/>
      <c r="R1338" s="262"/>
      <c r="S1338" s="262"/>
      <c r="T1338" s="26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4" t="s">
        <v>186</v>
      </c>
      <c r="AU1338" s="264" t="s">
        <v>92</v>
      </c>
      <c r="AV1338" s="14" t="s">
        <v>92</v>
      </c>
      <c r="AW1338" s="14" t="s">
        <v>36</v>
      </c>
      <c r="AX1338" s="14" t="s">
        <v>83</v>
      </c>
      <c r="AY1338" s="264" t="s">
        <v>177</v>
      </c>
    </row>
    <row r="1339" s="15" customFormat="1">
      <c r="A1339" s="15"/>
      <c r="B1339" s="265"/>
      <c r="C1339" s="266"/>
      <c r="D1339" s="245" t="s">
        <v>186</v>
      </c>
      <c r="E1339" s="267" t="s">
        <v>1</v>
      </c>
      <c r="F1339" s="268" t="s">
        <v>190</v>
      </c>
      <c r="G1339" s="266"/>
      <c r="H1339" s="269">
        <v>7.5599999999999996</v>
      </c>
      <c r="I1339" s="270"/>
      <c r="J1339" s="266"/>
      <c r="K1339" s="266"/>
      <c r="L1339" s="271"/>
      <c r="M1339" s="272"/>
      <c r="N1339" s="273"/>
      <c r="O1339" s="273"/>
      <c r="P1339" s="273"/>
      <c r="Q1339" s="273"/>
      <c r="R1339" s="273"/>
      <c r="S1339" s="273"/>
      <c r="T1339" s="274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75" t="s">
        <v>186</v>
      </c>
      <c r="AU1339" s="275" t="s">
        <v>92</v>
      </c>
      <c r="AV1339" s="15" t="s">
        <v>184</v>
      </c>
      <c r="AW1339" s="15" t="s">
        <v>36</v>
      </c>
      <c r="AX1339" s="15" t="s">
        <v>90</v>
      </c>
      <c r="AY1339" s="275" t="s">
        <v>177</v>
      </c>
    </row>
    <row r="1340" s="14" customFormat="1">
      <c r="A1340" s="14"/>
      <c r="B1340" s="254"/>
      <c r="C1340" s="255"/>
      <c r="D1340" s="245" t="s">
        <v>186</v>
      </c>
      <c r="E1340" s="255"/>
      <c r="F1340" s="257" t="s">
        <v>1778</v>
      </c>
      <c r="G1340" s="255"/>
      <c r="H1340" s="258">
        <v>8.3160000000000007</v>
      </c>
      <c r="I1340" s="259"/>
      <c r="J1340" s="255"/>
      <c r="K1340" s="255"/>
      <c r="L1340" s="260"/>
      <c r="M1340" s="261"/>
      <c r="N1340" s="262"/>
      <c r="O1340" s="262"/>
      <c r="P1340" s="262"/>
      <c r="Q1340" s="262"/>
      <c r="R1340" s="262"/>
      <c r="S1340" s="262"/>
      <c r="T1340" s="26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4" t="s">
        <v>186</v>
      </c>
      <c r="AU1340" s="264" t="s">
        <v>92</v>
      </c>
      <c r="AV1340" s="14" t="s">
        <v>92</v>
      </c>
      <c r="AW1340" s="14" t="s">
        <v>4</v>
      </c>
      <c r="AX1340" s="14" t="s">
        <v>90</v>
      </c>
      <c r="AY1340" s="264" t="s">
        <v>177</v>
      </c>
    </row>
    <row r="1341" s="2" customFormat="1" ht="33" customHeight="1">
      <c r="A1341" s="39"/>
      <c r="B1341" s="40"/>
      <c r="C1341" s="291" t="s">
        <v>1783</v>
      </c>
      <c r="D1341" s="291" t="s">
        <v>881</v>
      </c>
      <c r="E1341" s="292" t="s">
        <v>1784</v>
      </c>
      <c r="F1341" s="293" t="s">
        <v>1785</v>
      </c>
      <c r="G1341" s="294" t="s">
        <v>200</v>
      </c>
      <c r="H1341" s="295">
        <v>234.685</v>
      </c>
      <c r="I1341" s="296"/>
      <c r="J1341" s="297">
        <f>ROUND(I1341*H1341,2)</f>
        <v>0</v>
      </c>
      <c r="K1341" s="293" t="s">
        <v>183</v>
      </c>
      <c r="L1341" s="298"/>
      <c r="M1341" s="299" t="s">
        <v>1</v>
      </c>
      <c r="N1341" s="300" t="s">
        <v>48</v>
      </c>
      <c r="O1341" s="92"/>
      <c r="P1341" s="239">
        <f>O1341*H1341</f>
        <v>0</v>
      </c>
      <c r="Q1341" s="239">
        <v>0.0040000000000000001</v>
      </c>
      <c r="R1341" s="239">
        <f>Q1341*H1341</f>
        <v>0.93874000000000002</v>
      </c>
      <c r="S1341" s="239">
        <v>0</v>
      </c>
      <c r="T1341" s="240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41" t="s">
        <v>402</v>
      </c>
      <c r="AT1341" s="241" t="s">
        <v>881</v>
      </c>
      <c r="AU1341" s="241" t="s">
        <v>92</v>
      </c>
      <c r="AY1341" s="18" t="s">
        <v>177</v>
      </c>
      <c r="BE1341" s="242">
        <f>IF(N1341="základní",J1341,0)</f>
        <v>0</v>
      </c>
      <c r="BF1341" s="242">
        <f>IF(N1341="snížená",J1341,0)</f>
        <v>0</v>
      </c>
      <c r="BG1341" s="242">
        <f>IF(N1341="zákl. přenesená",J1341,0)</f>
        <v>0</v>
      </c>
      <c r="BH1341" s="242">
        <f>IF(N1341="sníž. přenesená",J1341,0)</f>
        <v>0</v>
      </c>
      <c r="BI1341" s="242">
        <f>IF(N1341="nulová",J1341,0)</f>
        <v>0</v>
      </c>
      <c r="BJ1341" s="18" t="s">
        <v>90</v>
      </c>
      <c r="BK1341" s="242">
        <f>ROUND(I1341*H1341,2)</f>
        <v>0</v>
      </c>
      <c r="BL1341" s="18" t="s">
        <v>295</v>
      </c>
      <c r="BM1341" s="241" t="s">
        <v>1786</v>
      </c>
    </row>
    <row r="1342" s="13" customFormat="1">
      <c r="A1342" s="13"/>
      <c r="B1342" s="243"/>
      <c r="C1342" s="244"/>
      <c r="D1342" s="245" t="s">
        <v>186</v>
      </c>
      <c r="E1342" s="246" t="s">
        <v>1</v>
      </c>
      <c r="F1342" s="247" t="s">
        <v>1775</v>
      </c>
      <c r="G1342" s="244"/>
      <c r="H1342" s="246" t="s">
        <v>1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3" t="s">
        <v>186</v>
      </c>
      <c r="AU1342" s="253" t="s">
        <v>92</v>
      </c>
      <c r="AV1342" s="13" t="s">
        <v>90</v>
      </c>
      <c r="AW1342" s="13" t="s">
        <v>36</v>
      </c>
      <c r="AX1342" s="13" t="s">
        <v>83</v>
      </c>
      <c r="AY1342" s="253" t="s">
        <v>177</v>
      </c>
    </row>
    <row r="1343" s="13" customFormat="1">
      <c r="A1343" s="13"/>
      <c r="B1343" s="243"/>
      <c r="C1343" s="244"/>
      <c r="D1343" s="245" t="s">
        <v>186</v>
      </c>
      <c r="E1343" s="246" t="s">
        <v>1</v>
      </c>
      <c r="F1343" s="247" t="s">
        <v>1787</v>
      </c>
      <c r="G1343" s="244"/>
      <c r="H1343" s="246" t="s">
        <v>1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3" t="s">
        <v>186</v>
      </c>
      <c r="AU1343" s="253" t="s">
        <v>92</v>
      </c>
      <c r="AV1343" s="13" t="s">
        <v>90</v>
      </c>
      <c r="AW1343" s="13" t="s">
        <v>36</v>
      </c>
      <c r="AX1343" s="13" t="s">
        <v>83</v>
      </c>
      <c r="AY1343" s="253" t="s">
        <v>177</v>
      </c>
    </row>
    <row r="1344" s="13" customFormat="1">
      <c r="A1344" s="13"/>
      <c r="B1344" s="243"/>
      <c r="C1344" s="244"/>
      <c r="D1344" s="245" t="s">
        <v>186</v>
      </c>
      <c r="E1344" s="246" t="s">
        <v>1</v>
      </c>
      <c r="F1344" s="247" t="s">
        <v>212</v>
      </c>
      <c r="G1344" s="244"/>
      <c r="H1344" s="246" t="s">
        <v>1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3" t="s">
        <v>186</v>
      </c>
      <c r="AU1344" s="253" t="s">
        <v>92</v>
      </c>
      <c r="AV1344" s="13" t="s">
        <v>90</v>
      </c>
      <c r="AW1344" s="13" t="s">
        <v>36</v>
      </c>
      <c r="AX1344" s="13" t="s">
        <v>83</v>
      </c>
      <c r="AY1344" s="253" t="s">
        <v>177</v>
      </c>
    </row>
    <row r="1345" s="14" customFormat="1">
      <c r="A1345" s="14"/>
      <c r="B1345" s="254"/>
      <c r="C1345" s="255"/>
      <c r="D1345" s="245" t="s">
        <v>186</v>
      </c>
      <c r="E1345" s="256" t="s">
        <v>1</v>
      </c>
      <c r="F1345" s="257" t="s">
        <v>1788</v>
      </c>
      <c r="G1345" s="255"/>
      <c r="H1345" s="258">
        <v>37.777999999999999</v>
      </c>
      <c r="I1345" s="259"/>
      <c r="J1345" s="255"/>
      <c r="K1345" s="255"/>
      <c r="L1345" s="260"/>
      <c r="M1345" s="261"/>
      <c r="N1345" s="262"/>
      <c r="O1345" s="262"/>
      <c r="P1345" s="262"/>
      <c r="Q1345" s="262"/>
      <c r="R1345" s="262"/>
      <c r="S1345" s="262"/>
      <c r="T1345" s="26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4" t="s">
        <v>186</v>
      </c>
      <c r="AU1345" s="264" t="s">
        <v>92</v>
      </c>
      <c r="AV1345" s="14" t="s">
        <v>92</v>
      </c>
      <c r="AW1345" s="14" t="s">
        <v>36</v>
      </c>
      <c r="AX1345" s="14" t="s">
        <v>83</v>
      </c>
      <c r="AY1345" s="264" t="s">
        <v>177</v>
      </c>
    </row>
    <row r="1346" s="14" customFormat="1">
      <c r="A1346" s="14"/>
      <c r="B1346" s="254"/>
      <c r="C1346" s="255"/>
      <c r="D1346" s="245" t="s">
        <v>186</v>
      </c>
      <c r="E1346" s="256" t="s">
        <v>1</v>
      </c>
      <c r="F1346" s="257" t="s">
        <v>1789</v>
      </c>
      <c r="G1346" s="255"/>
      <c r="H1346" s="258">
        <v>26.207999999999998</v>
      </c>
      <c r="I1346" s="259"/>
      <c r="J1346" s="255"/>
      <c r="K1346" s="255"/>
      <c r="L1346" s="260"/>
      <c r="M1346" s="261"/>
      <c r="N1346" s="262"/>
      <c r="O1346" s="262"/>
      <c r="P1346" s="262"/>
      <c r="Q1346" s="262"/>
      <c r="R1346" s="262"/>
      <c r="S1346" s="262"/>
      <c r="T1346" s="26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4" t="s">
        <v>186</v>
      </c>
      <c r="AU1346" s="264" t="s">
        <v>92</v>
      </c>
      <c r="AV1346" s="14" t="s">
        <v>92</v>
      </c>
      <c r="AW1346" s="14" t="s">
        <v>36</v>
      </c>
      <c r="AX1346" s="14" t="s">
        <v>83</v>
      </c>
      <c r="AY1346" s="264" t="s">
        <v>177</v>
      </c>
    </row>
    <row r="1347" s="14" customFormat="1">
      <c r="A1347" s="14"/>
      <c r="B1347" s="254"/>
      <c r="C1347" s="255"/>
      <c r="D1347" s="245" t="s">
        <v>186</v>
      </c>
      <c r="E1347" s="256" t="s">
        <v>1</v>
      </c>
      <c r="F1347" s="257" t="s">
        <v>1790</v>
      </c>
      <c r="G1347" s="255"/>
      <c r="H1347" s="258">
        <v>43.962000000000003</v>
      </c>
      <c r="I1347" s="259"/>
      <c r="J1347" s="255"/>
      <c r="K1347" s="255"/>
      <c r="L1347" s="260"/>
      <c r="M1347" s="261"/>
      <c r="N1347" s="262"/>
      <c r="O1347" s="262"/>
      <c r="P1347" s="262"/>
      <c r="Q1347" s="262"/>
      <c r="R1347" s="262"/>
      <c r="S1347" s="262"/>
      <c r="T1347" s="26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4" t="s">
        <v>186</v>
      </c>
      <c r="AU1347" s="264" t="s">
        <v>92</v>
      </c>
      <c r="AV1347" s="14" t="s">
        <v>92</v>
      </c>
      <c r="AW1347" s="14" t="s">
        <v>36</v>
      </c>
      <c r="AX1347" s="14" t="s">
        <v>83</v>
      </c>
      <c r="AY1347" s="264" t="s">
        <v>177</v>
      </c>
    </row>
    <row r="1348" s="16" customFormat="1">
      <c r="A1348" s="16"/>
      <c r="B1348" s="276"/>
      <c r="C1348" s="277"/>
      <c r="D1348" s="245" t="s">
        <v>186</v>
      </c>
      <c r="E1348" s="278" t="s">
        <v>1</v>
      </c>
      <c r="F1348" s="279" t="s">
        <v>492</v>
      </c>
      <c r="G1348" s="277"/>
      <c r="H1348" s="280">
        <v>107.94799999999999</v>
      </c>
      <c r="I1348" s="281"/>
      <c r="J1348" s="277"/>
      <c r="K1348" s="277"/>
      <c r="L1348" s="282"/>
      <c r="M1348" s="283"/>
      <c r="N1348" s="284"/>
      <c r="O1348" s="284"/>
      <c r="P1348" s="284"/>
      <c r="Q1348" s="284"/>
      <c r="R1348" s="284"/>
      <c r="S1348" s="284"/>
      <c r="T1348" s="285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86" t="s">
        <v>186</v>
      </c>
      <c r="AU1348" s="286" t="s">
        <v>92</v>
      </c>
      <c r="AV1348" s="16" t="s">
        <v>100</v>
      </c>
      <c r="AW1348" s="16" t="s">
        <v>36</v>
      </c>
      <c r="AX1348" s="16" t="s">
        <v>83</v>
      </c>
      <c r="AY1348" s="286" t="s">
        <v>177</v>
      </c>
    </row>
    <row r="1349" s="13" customFormat="1">
      <c r="A1349" s="13"/>
      <c r="B1349" s="243"/>
      <c r="C1349" s="244"/>
      <c r="D1349" s="245" t="s">
        <v>186</v>
      </c>
      <c r="E1349" s="246" t="s">
        <v>1</v>
      </c>
      <c r="F1349" s="247" t="s">
        <v>1791</v>
      </c>
      <c r="G1349" s="244"/>
      <c r="H1349" s="246" t="s">
        <v>1</v>
      </c>
      <c r="I1349" s="248"/>
      <c r="J1349" s="244"/>
      <c r="K1349" s="244"/>
      <c r="L1349" s="249"/>
      <c r="M1349" s="250"/>
      <c r="N1349" s="251"/>
      <c r="O1349" s="251"/>
      <c r="P1349" s="251"/>
      <c r="Q1349" s="251"/>
      <c r="R1349" s="251"/>
      <c r="S1349" s="251"/>
      <c r="T1349" s="25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3" t="s">
        <v>186</v>
      </c>
      <c r="AU1349" s="253" t="s">
        <v>92</v>
      </c>
      <c r="AV1349" s="13" t="s">
        <v>90</v>
      </c>
      <c r="AW1349" s="13" t="s">
        <v>36</v>
      </c>
      <c r="AX1349" s="13" t="s">
        <v>83</v>
      </c>
      <c r="AY1349" s="253" t="s">
        <v>177</v>
      </c>
    </row>
    <row r="1350" s="13" customFormat="1">
      <c r="A1350" s="13"/>
      <c r="B1350" s="243"/>
      <c r="C1350" s="244"/>
      <c r="D1350" s="245" t="s">
        <v>186</v>
      </c>
      <c r="E1350" s="246" t="s">
        <v>1</v>
      </c>
      <c r="F1350" s="247" t="s">
        <v>212</v>
      </c>
      <c r="G1350" s="244"/>
      <c r="H1350" s="246" t="s">
        <v>1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3" t="s">
        <v>186</v>
      </c>
      <c r="AU1350" s="253" t="s">
        <v>92</v>
      </c>
      <c r="AV1350" s="13" t="s">
        <v>90</v>
      </c>
      <c r="AW1350" s="13" t="s">
        <v>36</v>
      </c>
      <c r="AX1350" s="13" t="s">
        <v>83</v>
      </c>
      <c r="AY1350" s="253" t="s">
        <v>177</v>
      </c>
    </row>
    <row r="1351" s="14" customFormat="1">
      <c r="A1351" s="14"/>
      <c r="B1351" s="254"/>
      <c r="C1351" s="255"/>
      <c r="D1351" s="245" t="s">
        <v>186</v>
      </c>
      <c r="E1351" s="256" t="s">
        <v>1</v>
      </c>
      <c r="F1351" s="257" t="s">
        <v>1792</v>
      </c>
      <c r="G1351" s="255"/>
      <c r="H1351" s="258">
        <v>43.881999999999998</v>
      </c>
      <c r="I1351" s="259"/>
      <c r="J1351" s="255"/>
      <c r="K1351" s="255"/>
      <c r="L1351" s="260"/>
      <c r="M1351" s="261"/>
      <c r="N1351" s="262"/>
      <c r="O1351" s="262"/>
      <c r="P1351" s="262"/>
      <c r="Q1351" s="262"/>
      <c r="R1351" s="262"/>
      <c r="S1351" s="262"/>
      <c r="T1351" s="26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4" t="s">
        <v>186</v>
      </c>
      <c r="AU1351" s="264" t="s">
        <v>92</v>
      </c>
      <c r="AV1351" s="14" t="s">
        <v>92</v>
      </c>
      <c r="AW1351" s="14" t="s">
        <v>36</v>
      </c>
      <c r="AX1351" s="14" t="s">
        <v>83</v>
      </c>
      <c r="AY1351" s="264" t="s">
        <v>177</v>
      </c>
    </row>
    <row r="1352" s="14" customFormat="1">
      <c r="A1352" s="14"/>
      <c r="B1352" s="254"/>
      <c r="C1352" s="255"/>
      <c r="D1352" s="245" t="s">
        <v>186</v>
      </c>
      <c r="E1352" s="256" t="s">
        <v>1</v>
      </c>
      <c r="F1352" s="257" t="s">
        <v>1793</v>
      </c>
      <c r="G1352" s="255"/>
      <c r="H1352" s="258">
        <v>8.6869999999999994</v>
      </c>
      <c r="I1352" s="259"/>
      <c r="J1352" s="255"/>
      <c r="K1352" s="255"/>
      <c r="L1352" s="260"/>
      <c r="M1352" s="261"/>
      <c r="N1352" s="262"/>
      <c r="O1352" s="262"/>
      <c r="P1352" s="262"/>
      <c r="Q1352" s="262"/>
      <c r="R1352" s="262"/>
      <c r="S1352" s="262"/>
      <c r="T1352" s="26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4" t="s">
        <v>186</v>
      </c>
      <c r="AU1352" s="264" t="s">
        <v>92</v>
      </c>
      <c r="AV1352" s="14" t="s">
        <v>92</v>
      </c>
      <c r="AW1352" s="14" t="s">
        <v>36</v>
      </c>
      <c r="AX1352" s="14" t="s">
        <v>83</v>
      </c>
      <c r="AY1352" s="264" t="s">
        <v>177</v>
      </c>
    </row>
    <row r="1353" s="16" customFormat="1">
      <c r="A1353" s="16"/>
      <c r="B1353" s="276"/>
      <c r="C1353" s="277"/>
      <c r="D1353" s="245" t="s">
        <v>186</v>
      </c>
      <c r="E1353" s="278" t="s">
        <v>1</v>
      </c>
      <c r="F1353" s="279" t="s">
        <v>492</v>
      </c>
      <c r="G1353" s="277"/>
      <c r="H1353" s="280">
        <v>52.569000000000003</v>
      </c>
      <c r="I1353" s="281"/>
      <c r="J1353" s="277"/>
      <c r="K1353" s="277"/>
      <c r="L1353" s="282"/>
      <c r="M1353" s="283"/>
      <c r="N1353" s="284"/>
      <c r="O1353" s="284"/>
      <c r="P1353" s="284"/>
      <c r="Q1353" s="284"/>
      <c r="R1353" s="284"/>
      <c r="S1353" s="284"/>
      <c r="T1353" s="285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T1353" s="286" t="s">
        <v>186</v>
      </c>
      <c r="AU1353" s="286" t="s">
        <v>92</v>
      </c>
      <c r="AV1353" s="16" t="s">
        <v>100</v>
      </c>
      <c r="AW1353" s="16" t="s">
        <v>36</v>
      </c>
      <c r="AX1353" s="16" t="s">
        <v>83</v>
      </c>
      <c r="AY1353" s="286" t="s">
        <v>177</v>
      </c>
    </row>
    <row r="1354" s="13" customFormat="1">
      <c r="A1354" s="13"/>
      <c r="B1354" s="243"/>
      <c r="C1354" s="244"/>
      <c r="D1354" s="245" t="s">
        <v>186</v>
      </c>
      <c r="E1354" s="246" t="s">
        <v>1</v>
      </c>
      <c r="F1354" s="247" t="s">
        <v>1794</v>
      </c>
      <c r="G1354" s="244"/>
      <c r="H1354" s="246" t="s">
        <v>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3" t="s">
        <v>186</v>
      </c>
      <c r="AU1354" s="253" t="s">
        <v>92</v>
      </c>
      <c r="AV1354" s="13" t="s">
        <v>90</v>
      </c>
      <c r="AW1354" s="13" t="s">
        <v>36</v>
      </c>
      <c r="AX1354" s="13" t="s">
        <v>83</v>
      </c>
      <c r="AY1354" s="253" t="s">
        <v>177</v>
      </c>
    </row>
    <row r="1355" s="13" customFormat="1">
      <c r="A1355" s="13"/>
      <c r="B1355" s="243"/>
      <c r="C1355" s="244"/>
      <c r="D1355" s="245" t="s">
        <v>186</v>
      </c>
      <c r="E1355" s="246" t="s">
        <v>1</v>
      </c>
      <c r="F1355" s="247" t="s">
        <v>212</v>
      </c>
      <c r="G1355" s="244"/>
      <c r="H1355" s="246" t="s">
        <v>1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3" t="s">
        <v>186</v>
      </c>
      <c r="AU1355" s="253" t="s">
        <v>92</v>
      </c>
      <c r="AV1355" s="13" t="s">
        <v>90</v>
      </c>
      <c r="AW1355" s="13" t="s">
        <v>36</v>
      </c>
      <c r="AX1355" s="13" t="s">
        <v>83</v>
      </c>
      <c r="AY1355" s="253" t="s">
        <v>177</v>
      </c>
    </row>
    <row r="1356" s="14" customFormat="1">
      <c r="A1356" s="14"/>
      <c r="B1356" s="254"/>
      <c r="C1356" s="255"/>
      <c r="D1356" s="245" t="s">
        <v>186</v>
      </c>
      <c r="E1356" s="256" t="s">
        <v>1</v>
      </c>
      <c r="F1356" s="257" t="s">
        <v>1795</v>
      </c>
      <c r="G1356" s="255"/>
      <c r="H1356" s="258">
        <v>24.024000000000001</v>
      </c>
      <c r="I1356" s="259"/>
      <c r="J1356" s="255"/>
      <c r="K1356" s="255"/>
      <c r="L1356" s="260"/>
      <c r="M1356" s="261"/>
      <c r="N1356" s="262"/>
      <c r="O1356" s="262"/>
      <c r="P1356" s="262"/>
      <c r="Q1356" s="262"/>
      <c r="R1356" s="262"/>
      <c r="S1356" s="262"/>
      <c r="T1356" s="26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4" t="s">
        <v>186</v>
      </c>
      <c r="AU1356" s="264" t="s">
        <v>92</v>
      </c>
      <c r="AV1356" s="14" t="s">
        <v>92</v>
      </c>
      <c r="AW1356" s="14" t="s">
        <v>36</v>
      </c>
      <c r="AX1356" s="14" t="s">
        <v>83</v>
      </c>
      <c r="AY1356" s="264" t="s">
        <v>177</v>
      </c>
    </row>
    <row r="1357" s="14" customFormat="1">
      <c r="A1357" s="14"/>
      <c r="B1357" s="254"/>
      <c r="C1357" s="255"/>
      <c r="D1357" s="245" t="s">
        <v>186</v>
      </c>
      <c r="E1357" s="256" t="s">
        <v>1</v>
      </c>
      <c r="F1357" s="257" t="s">
        <v>1796</v>
      </c>
      <c r="G1357" s="255"/>
      <c r="H1357" s="258">
        <v>28.809000000000001</v>
      </c>
      <c r="I1357" s="259"/>
      <c r="J1357" s="255"/>
      <c r="K1357" s="255"/>
      <c r="L1357" s="260"/>
      <c r="M1357" s="261"/>
      <c r="N1357" s="262"/>
      <c r="O1357" s="262"/>
      <c r="P1357" s="262"/>
      <c r="Q1357" s="262"/>
      <c r="R1357" s="262"/>
      <c r="S1357" s="262"/>
      <c r="T1357" s="26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4" t="s">
        <v>186</v>
      </c>
      <c r="AU1357" s="264" t="s">
        <v>92</v>
      </c>
      <c r="AV1357" s="14" t="s">
        <v>92</v>
      </c>
      <c r="AW1357" s="14" t="s">
        <v>36</v>
      </c>
      <c r="AX1357" s="14" t="s">
        <v>83</v>
      </c>
      <c r="AY1357" s="264" t="s">
        <v>177</v>
      </c>
    </row>
    <row r="1358" s="16" customFormat="1">
      <c r="A1358" s="16"/>
      <c r="B1358" s="276"/>
      <c r="C1358" s="277"/>
      <c r="D1358" s="245" t="s">
        <v>186</v>
      </c>
      <c r="E1358" s="278" t="s">
        <v>1</v>
      </c>
      <c r="F1358" s="279" t="s">
        <v>492</v>
      </c>
      <c r="G1358" s="277"/>
      <c r="H1358" s="280">
        <v>52.832999999999998</v>
      </c>
      <c r="I1358" s="281"/>
      <c r="J1358" s="277"/>
      <c r="K1358" s="277"/>
      <c r="L1358" s="282"/>
      <c r="M1358" s="283"/>
      <c r="N1358" s="284"/>
      <c r="O1358" s="284"/>
      <c r="P1358" s="284"/>
      <c r="Q1358" s="284"/>
      <c r="R1358" s="284"/>
      <c r="S1358" s="284"/>
      <c r="T1358" s="285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86" t="s">
        <v>186</v>
      </c>
      <c r="AU1358" s="286" t="s">
        <v>92</v>
      </c>
      <c r="AV1358" s="16" t="s">
        <v>100</v>
      </c>
      <c r="AW1358" s="16" t="s">
        <v>36</v>
      </c>
      <c r="AX1358" s="16" t="s">
        <v>83</v>
      </c>
      <c r="AY1358" s="286" t="s">
        <v>177</v>
      </c>
    </row>
    <row r="1359" s="15" customFormat="1">
      <c r="A1359" s="15"/>
      <c r="B1359" s="265"/>
      <c r="C1359" s="266"/>
      <c r="D1359" s="245" t="s">
        <v>186</v>
      </c>
      <c r="E1359" s="267" t="s">
        <v>1</v>
      </c>
      <c r="F1359" s="268" t="s">
        <v>190</v>
      </c>
      <c r="G1359" s="266"/>
      <c r="H1359" s="269">
        <v>213.34999999999999</v>
      </c>
      <c r="I1359" s="270"/>
      <c r="J1359" s="266"/>
      <c r="K1359" s="266"/>
      <c r="L1359" s="271"/>
      <c r="M1359" s="272"/>
      <c r="N1359" s="273"/>
      <c r="O1359" s="273"/>
      <c r="P1359" s="273"/>
      <c r="Q1359" s="273"/>
      <c r="R1359" s="273"/>
      <c r="S1359" s="273"/>
      <c r="T1359" s="274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75" t="s">
        <v>186</v>
      </c>
      <c r="AU1359" s="275" t="s">
        <v>92</v>
      </c>
      <c r="AV1359" s="15" t="s">
        <v>184</v>
      </c>
      <c r="AW1359" s="15" t="s">
        <v>36</v>
      </c>
      <c r="AX1359" s="15" t="s">
        <v>90</v>
      </c>
      <c r="AY1359" s="275" t="s">
        <v>177</v>
      </c>
    </row>
    <row r="1360" s="14" customFormat="1">
      <c r="A1360" s="14"/>
      <c r="B1360" s="254"/>
      <c r="C1360" s="255"/>
      <c r="D1360" s="245" t="s">
        <v>186</v>
      </c>
      <c r="E1360" s="255"/>
      <c r="F1360" s="257" t="s">
        <v>1797</v>
      </c>
      <c r="G1360" s="255"/>
      <c r="H1360" s="258">
        <v>234.685</v>
      </c>
      <c r="I1360" s="259"/>
      <c r="J1360" s="255"/>
      <c r="K1360" s="255"/>
      <c r="L1360" s="260"/>
      <c r="M1360" s="261"/>
      <c r="N1360" s="262"/>
      <c r="O1360" s="262"/>
      <c r="P1360" s="262"/>
      <c r="Q1360" s="262"/>
      <c r="R1360" s="262"/>
      <c r="S1360" s="262"/>
      <c r="T1360" s="26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4" t="s">
        <v>186</v>
      </c>
      <c r="AU1360" s="264" t="s">
        <v>92</v>
      </c>
      <c r="AV1360" s="14" t="s">
        <v>92</v>
      </c>
      <c r="AW1360" s="14" t="s">
        <v>4</v>
      </c>
      <c r="AX1360" s="14" t="s">
        <v>90</v>
      </c>
      <c r="AY1360" s="264" t="s">
        <v>177</v>
      </c>
    </row>
    <row r="1361" s="2" customFormat="1" ht="33" customHeight="1">
      <c r="A1361" s="39"/>
      <c r="B1361" s="40"/>
      <c r="C1361" s="291" t="s">
        <v>1798</v>
      </c>
      <c r="D1361" s="291" t="s">
        <v>881</v>
      </c>
      <c r="E1361" s="292" t="s">
        <v>1799</v>
      </c>
      <c r="F1361" s="293" t="s">
        <v>1800</v>
      </c>
      <c r="G1361" s="294" t="s">
        <v>200</v>
      </c>
      <c r="H1361" s="295">
        <v>243.00100000000001</v>
      </c>
      <c r="I1361" s="296"/>
      <c r="J1361" s="297">
        <f>ROUND(I1361*H1361,2)</f>
        <v>0</v>
      </c>
      <c r="K1361" s="293" t="s">
        <v>183</v>
      </c>
      <c r="L1361" s="298"/>
      <c r="M1361" s="299" t="s">
        <v>1</v>
      </c>
      <c r="N1361" s="300" t="s">
        <v>48</v>
      </c>
      <c r="O1361" s="92"/>
      <c r="P1361" s="239">
        <f>O1361*H1361</f>
        <v>0</v>
      </c>
      <c r="Q1361" s="239">
        <v>0.0050000000000000001</v>
      </c>
      <c r="R1361" s="239">
        <f>Q1361*H1361</f>
        <v>1.2150050000000001</v>
      </c>
      <c r="S1361" s="239">
        <v>0</v>
      </c>
      <c r="T1361" s="240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41" t="s">
        <v>402</v>
      </c>
      <c r="AT1361" s="241" t="s">
        <v>881</v>
      </c>
      <c r="AU1361" s="241" t="s">
        <v>92</v>
      </c>
      <c r="AY1361" s="18" t="s">
        <v>177</v>
      </c>
      <c r="BE1361" s="242">
        <f>IF(N1361="základní",J1361,0)</f>
        <v>0</v>
      </c>
      <c r="BF1361" s="242">
        <f>IF(N1361="snížená",J1361,0)</f>
        <v>0</v>
      </c>
      <c r="BG1361" s="242">
        <f>IF(N1361="zákl. přenesená",J1361,0)</f>
        <v>0</v>
      </c>
      <c r="BH1361" s="242">
        <f>IF(N1361="sníž. přenesená",J1361,0)</f>
        <v>0</v>
      </c>
      <c r="BI1361" s="242">
        <f>IF(N1361="nulová",J1361,0)</f>
        <v>0</v>
      </c>
      <c r="BJ1361" s="18" t="s">
        <v>90</v>
      </c>
      <c r="BK1361" s="242">
        <f>ROUND(I1361*H1361,2)</f>
        <v>0</v>
      </c>
      <c r="BL1361" s="18" t="s">
        <v>295</v>
      </c>
      <c r="BM1361" s="241" t="s">
        <v>1801</v>
      </c>
    </row>
    <row r="1362" s="13" customFormat="1">
      <c r="A1362" s="13"/>
      <c r="B1362" s="243"/>
      <c r="C1362" s="244"/>
      <c r="D1362" s="245" t="s">
        <v>186</v>
      </c>
      <c r="E1362" s="246" t="s">
        <v>1</v>
      </c>
      <c r="F1362" s="247" t="s">
        <v>1775</v>
      </c>
      <c r="G1362" s="244"/>
      <c r="H1362" s="246" t="s">
        <v>1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3" t="s">
        <v>186</v>
      </c>
      <c r="AU1362" s="253" t="s">
        <v>92</v>
      </c>
      <c r="AV1362" s="13" t="s">
        <v>90</v>
      </c>
      <c r="AW1362" s="13" t="s">
        <v>36</v>
      </c>
      <c r="AX1362" s="13" t="s">
        <v>83</v>
      </c>
      <c r="AY1362" s="253" t="s">
        <v>177</v>
      </c>
    </row>
    <row r="1363" s="13" customFormat="1">
      <c r="A1363" s="13"/>
      <c r="B1363" s="243"/>
      <c r="C1363" s="244"/>
      <c r="D1363" s="245" t="s">
        <v>186</v>
      </c>
      <c r="E1363" s="246" t="s">
        <v>1</v>
      </c>
      <c r="F1363" s="247" t="s">
        <v>1787</v>
      </c>
      <c r="G1363" s="244"/>
      <c r="H1363" s="246" t="s">
        <v>1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3" t="s">
        <v>186</v>
      </c>
      <c r="AU1363" s="253" t="s">
        <v>92</v>
      </c>
      <c r="AV1363" s="13" t="s">
        <v>90</v>
      </c>
      <c r="AW1363" s="13" t="s">
        <v>36</v>
      </c>
      <c r="AX1363" s="13" t="s">
        <v>83</v>
      </c>
      <c r="AY1363" s="253" t="s">
        <v>177</v>
      </c>
    </row>
    <row r="1364" s="13" customFormat="1">
      <c r="A1364" s="13"/>
      <c r="B1364" s="243"/>
      <c r="C1364" s="244"/>
      <c r="D1364" s="245" t="s">
        <v>186</v>
      </c>
      <c r="E1364" s="246" t="s">
        <v>1</v>
      </c>
      <c r="F1364" s="247" t="s">
        <v>212</v>
      </c>
      <c r="G1364" s="244"/>
      <c r="H1364" s="246" t="s">
        <v>1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3" t="s">
        <v>186</v>
      </c>
      <c r="AU1364" s="253" t="s">
        <v>92</v>
      </c>
      <c r="AV1364" s="13" t="s">
        <v>90</v>
      </c>
      <c r="AW1364" s="13" t="s">
        <v>36</v>
      </c>
      <c r="AX1364" s="13" t="s">
        <v>83</v>
      </c>
      <c r="AY1364" s="253" t="s">
        <v>177</v>
      </c>
    </row>
    <row r="1365" s="14" customFormat="1">
      <c r="A1365" s="14"/>
      <c r="B1365" s="254"/>
      <c r="C1365" s="255"/>
      <c r="D1365" s="245" t="s">
        <v>186</v>
      </c>
      <c r="E1365" s="256" t="s">
        <v>1</v>
      </c>
      <c r="F1365" s="257" t="s">
        <v>1788</v>
      </c>
      <c r="G1365" s="255"/>
      <c r="H1365" s="258">
        <v>37.777999999999999</v>
      </c>
      <c r="I1365" s="259"/>
      <c r="J1365" s="255"/>
      <c r="K1365" s="255"/>
      <c r="L1365" s="260"/>
      <c r="M1365" s="261"/>
      <c r="N1365" s="262"/>
      <c r="O1365" s="262"/>
      <c r="P1365" s="262"/>
      <c r="Q1365" s="262"/>
      <c r="R1365" s="262"/>
      <c r="S1365" s="262"/>
      <c r="T1365" s="26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4" t="s">
        <v>186</v>
      </c>
      <c r="AU1365" s="264" t="s">
        <v>92</v>
      </c>
      <c r="AV1365" s="14" t="s">
        <v>92</v>
      </c>
      <c r="AW1365" s="14" t="s">
        <v>36</v>
      </c>
      <c r="AX1365" s="14" t="s">
        <v>83</v>
      </c>
      <c r="AY1365" s="264" t="s">
        <v>177</v>
      </c>
    </row>
    <row r="1366" s="14" customFormat="1">
      <c r="A1366" s="14"/>
      <c r="B1366" s="254"/>
      <c r="C1366" s="255"/>
      <c r="D1366" s="245" t="s">
        <v>186</v>
      </c>
      <c r="E1366" s="256" t="s">
        <v>1</v>
      </c>
      <c r="F1366" s="257" t="s">
        <v>1789</v>
      </c>
      <c r="G1366" s="255"/>
      <c r="H1366" s="258">
        <v>26.207999999999998</v>
      </c>
      <c r="I1366" s="259"/>
      <c r="J1366" s="255"/>
      <c r="K1366" s="255"/>
      <c r="L1366" s="260"/>
      <c r="M1366" s="261"/>
      <c r="N1366" s="262"/>
      <c r="O1366" s="262"/>
      <c r="P1366" s="262"/>
      <c r="Q1366" s="262"/>
      <c r="R1366" s="262"/>
      <c r="S1366" s="262"/>
      <c r="T1366" s="26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4" t="s">
        <v>186</v>
      </c>
      <c r="AU1366" s="264" t="s">
        <v>92</v>
      </c>
      <c r="AV1366" s="14" t="s">
        <v>92</v>
      </c>
      <c r="AW1366" s="14" t="s">
        <v>36</v>
      </c>
      <c r="AX1366" s="14" t="s">
        <v>83</v>
      </c>
      <c r="AY1366" s="264" t="s">
        <v>177</v>
      </c>
    </row>
    <row r="1367" s="14" customFormat="1">
      <c r="A1367" s="14"/>
      <c r="B1367" s="254"/>
      <c r="C1367" s="255"/>
      <c r="D1367" s="245" t="s">
        <v>186</v>
      </c>
      <c r="E1367" s="256" t="s">
        <v>1</v>
      </c>
      <c r="F1367" s="257" t="s">
        <v>1790</v>
      </c>
      <c r="G1367" s="255"/>
      <c r="H1367" s="258">
        <v>43.962000000000003</v>
      </c>
      <c r="I1367" s="259"/>
      <c r="J1367" s="255"/>
      <c r="K1367" s="255"/>
      <c r="L1367" s="260"/>
      <c r="M1367" s="261"/>
      <c r="N1367" s="262"/>
      <c r="O1367" s="262"/>
      <c r="P1367" s="262"/>
      <c r="Q1367" s="262"/>
      <c r="R1367" s="262"/>
      <c r="S1367" s="262"/>
      <c r="T1367" s="26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4" t="s">
        <v>186</v>
      </c>
      <c r="AU1367" s="264" t="s">
        <v>92</v>
      </c>
      <c r="AV1367" s="14" t="s">
        <v>92</v>
      </c>
      <c r="AW1367" s="14" t="s">
        <v>36</v>
      </c>
      <c r="AX1367" s="14" t="s">
        <v>83</v>
      </c>
      <c r="AY1367" s="264" t="s">
        <v>177</v>
      </c>
    </row>
    <row r="1368" s="16" customFormat="1">
      <c r="A1368" s="16"/>
      <c r="B1368" s="276"/>
      <c r="C1368" s="277"/>
      <c r="D1368" s="245" t="s">
        <v>186</v>
      </c>
      <c r="E1368" s="278" t="s">
        <v>1</v>
      </c>
      <c r="F1368" s="279" t="s">
        <v>492</v>
      </c>
      <c r="G1368" s="277"/>
      <c r="H1368" s="280">
        <v>107.94799999999999</v>
      </c>
      <c r="I1368" s="281"/>
      <c r="J1368" s="277"/>
      <c r="K1368" s="277"/>
      <c r="L1368" s="282"/>
      <c r="M1368" s="283"/>
      <c r="N1368" s="284"/>
      <c r="O1368" s="284"/>
      <c r="P1368" s="284"/>
      <c r="Q1368" s="284"/>
      <c r="R1368" s="284"/>
      <c r="S1368" s="284"/>
      <c r="T1368" s="285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86" t="s">
        <v>186</v>
      </c>
      <c r="AU1368" s="286" t="s">
        <v>92</v>
      </c>
      <c r="AV1368" s="16" t="s">
        <v>100</v>
      </c>
      <c r="AW1368" s="16" t="s">
        <v>36</v>
      </c>
      <c r="AX1368" s="16" t="s">
        <v>83</v>
      </c>
      <c r="AY1368" s="286" t="s">
        <v>177</v>
      </c>
    </row>
    <row r="1369" s="13" customFormat="1">
      <c r="A1369" s="13"/>
      <c r="B1369" s="243"/>
      <c r="C1369" s="244"/>
      <c r="D1369" s="245" t="s">
        <v>186</v>
      </c>
      <c r="E1369" s="246" t="s">
        <v>1</v>
      </c>
      <c r="F1369" s="247" t="s">
        <v>1791</v>
      </c>
      <c r="G1369" s="244"/>
      <c r="H1369" s="246" t="s">
        <v>1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3" t="s">
        <v>186</v>
      </c>
      <c r="AU1369" s="253" t="s">
        <v>92</v>
      </c>
      <c r="AV1369" s="13" t="s">
        <v>90</v>
      </c>
      <c r="AW1369" s="13" t="s">
        <v>36</v>
      </c>
      <c r="AX1369" s="13" t="s">
        <v>83</v>
      </c>
      <c r="AY1369" s="253" t="s">
        <v>177</v>
      </c>
    </row>
    <row r="1370" s="13" customFormat="1">
      <c r="A1370" s="13"/>
      <c r="B1370" s="243"/>
      <c r="C1370" s="244"/>
      <c r="D1370" s="245" t="s">
        <v>186</v>
      </c>
      <c r="E1370" s="246" t="s">
        <v>1</v>
      </c>
      <c r="F1370" s="247" t="s">
        <v>212</v>
      </c>
      <c r="G1370" s="244"/>
      <c r="H1370" s="246" t="s">
        <v>1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3" t="s">
        <v>186</v>
      </c>
      <c r="AU1370" s="253" t="s">
        <v>92</v>
      </c>
      <c r="AV1370" s="13" t="s">
        <v>90</v>
      </c>
      <c r="AW1370" s="13" t="s">
        <v>36</v>
      </c>
      <c r="AX1370" s="13" t="s">
        <v>83</v>
      </c>
      <c r="AY1370" s="253" t="s">
        <v>177</v>
      </c>
    </row>
    <row r="1371" s="14" customFormat="1">
      <c r="A1371" s="14"/>
      <c r="B1371" s="254"/>
      <c r="C1371" s="255"/>
      <c r="D1371" s="245" t="s">
        <v>186</v>
      </c>
      <c r="E1371" s="256" t="s">
        <v>1</v>
      </c>
      <c r="F1371" s="257" t="s">
        <v>1792</v>
      </c>
      <c r="G1371" s="255"/>
      <c r="H1371" s="258">
        <v>43.881999999999998</v>
      </c>
      <c r="I1371" s="259"/>
      <c r="J1371" s="255"/>
      <c r="K1371" s="255"/>
      <c r="L1371" s="260"/>
      <c r="M1371" s="261"/>
      <c r="N1371" s="262"/>
      <c r="O1371" s="262"/>
      <c r="P1371" s="262"/>
      <c r="Q1371" s="262"/>
      <c r="R1371" s="262"/>
      <c r="S1371" s="262"/>
      <c r="T1371" s="26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4" t="s">
        <v>186</v>
      </c>
      <c r="AU1371" s="264" t="s">
        <v>92</v>
      </c>
      <c r="AV1371" s="14" t="s">
        <v>92</v>
      </c>
      <c r="AW1371" s="14" t="s">
        <v>36</v>
      </c>
      <c r="AX1371" s="14" t="s">
        <v>83</v>
      </c>
      <c r="AY1371" s="264" t="s">
        <v>177</v>
      </c>
    </row>
    <row r="1372" s="14" customFormat="1">
      <c r="A1372" s="14"/>
      <c r="B1372" s="254"/>
      <c r="C1372" s="255"/>
      <c r="D1372" s="245" t="s">
        <v>186</v>
      </c>
      <c r="E1372" s="256" t="s">
        <v>1</v>
      </c>
      <c r="F1372" s="257" t="s">
        <v>1793</v>
      </c>
      <c r="G1372" s="255"/>
      <c r="H1372" s="258">
        <v>8.6869999999999994</v>
      </c>
      <c r="I1372" s="259"/>
      <c r="J1372" s="255"/>
      <c r="K1372" s="255"/>
      <c r="L1372" s="260"/>
      <c r="M1372" s="261"/>
      <c r="N1372" s="262"/>
      <c r="O1372" s="262"/>
      <c r="P1372" s="262"/>
      <c r="Q1372" s="262"/>
      <c r="R1372" s="262"/>
      <c r="S1372" s="262"/>
      <c r="T1372" s="26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4" t="s">
        <v>186</v>
      </c>
      <c r="AU1372" s="264" t="s">
        <v>92</v>
      </c>
      <c r="AV1372" s="14" t="s">
        <v>92</v>
      </c>
      <c r="AW1372" s="14" t="s">
        <v>36</v>
      </c>
      <c r="AX1372" s="14" t="s">
        <v>83</v>
      </c>
      <c r="AY1372" s="264" t="s">
        <v>177</v>
      </c>
    </row>
    <row r="1373" s="16" customFormat="1">
      <c r="A1373" s="16"/>
      <c r="B1373" s="276"/>
      <c r="C1373" s="277"/>
      <c r="D1373" s="245" t="s">
        <v>186</v>
      </c>
      <c r="E1373" s="278" t="s">
        <v>1</v>
      </c>
      <c r="F1373" s="279" t="s">
        <v>492</v>
      </c>
      <c r="G1373" s="277"/>
      <c r="H1373" s="280">
        <v>52.569000000000003</v>
      </c>
      <c r="I1373" s="281"/>
      <c r="J1373" s="277"/>
      <c r="K1373" s="277"/>
      <c r="L1373" s="282"/>
      <c r="M1373" s="283"/>
      <c r="N1373" s="284"/>
      <c r="O1373" s="284"/>
      <c r="P1373" s="284"/>
      <c r="Q1373" s="284"/>
      <c r="R1373" s="284"/>
      <c r="S1373" s="284"/>
      <c r="T1373" s="285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86" t="s">
        <v>186</v>
      </c>
      <c r="AU1373" s="286" t="s">
        <v>92</v>
      </c>
      <c r="AV1373" s="16" t="s">
        <v>100</v>
      </c>
      <c r="AW1373" s="16" t="s">
        <v>36</v>
      </c>
      <c r="AX1373" s="16" t="s">
        <v>83</v>
      </c>
      <c r="AY1373" s="286" t="s">
        <v>177</v>
      </c>
    </row>
    <row r="1374" s="13" customFormat="1">
      <c r="A1374" s="13"/>
      <c r="B1374" s="243"/>
      <c r="C1374" s="244"/>
      <c r="D1374" s="245" t="s">
        <v>186</v>
      </c>
      <c r="E1374" s="246" t="s">
        <v>1</v>
      </c>
      <c r="F1374" s="247" t="s">
        <v>1794</v>
      </c>
      <c r="G1374" s="244"/>
      <c r="H1374" s="246" t="s">
        <v>1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3" t="s">
        <v>186</v>
      </c>
      <c r="AU1374" s="253" t="s">
        <v>92</v>
      </c>
      <c r="AV1374" s="13" t="s">
        <v>90</v>
      </c>
      <c r="AW1374" s="13" t="s">
        <v>36</v>
      </c>
      <c r="AX1374" s="13" t="s">
        <v>83</v>
      </c>
      <c r="AY1374" s="253" t="s">
        <v>177</v>
      </c>
    </row>
    <row r="1375" s="13" customFormat="1">
      <c r="A1375" s="13"/>
      <c r="B1375" s="243"/>
      <c r="C1375" s="244"/>
      <c r="D1375" s="245" t="s">
        <v>186</v>
      </c>
      <c r="E1375" s="246" t="s">
        <v>1</v>
      </c>
      <c r="F1375" s="247" t="s">
        <v>212</v>
      </c>
      <c r="G1375" s="244"/>
      <c r="H1375" s="246" t="s">
        <v>1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3" t="s">
        <v>186</v>
      </c>
      <c r="AU1375" s="253" t="s">
        <v>92</v>
      </c>
      <c r="AV1375" s="13" t="s">
        <v>90</v>
      </c>
      <c r="AW1375" s="13" t="s">
        <v>36</v>
      </c>
      <c r="AX1375" s="13" t="s">
        <v>83</v>
      </c>
      <c r="AY1375" s="253" t="s">
        <v>177</v>
      </c>
    </row>
    <row r="1376" s="14" customFormat="1">
      <c r="A1376" s="14"/>
      <c r="B1376" s="254"/>
      <c r="C1376" s="255"/>
      <c r="D1376" s="245" t="s">
        <v>186</v>
      </c>
      <c r="E1376" s="256" t="s">
        <v>1</v>
      </c>
      <c r="F1376" s="257" t="s">
        <v>1795</v>
      </c>
      <c r="G1376" s="255"/>
      <c r="H1376" s="258">
        <v>24.024000000000001</v>
      </c>
      <c r="I1376" s="259"/>
      <c r="J1376" s="255"/>
      <c r="K1376" s="255"/>
      <c r="L1376" s="260"/>
      <c r="M1376" s="261"/>
      <c r="N1376" s="262"/>
      <c r="O1376" s="262"/>
      <c r="P1376" s="262"/>
      <c r="Q1376" s="262"/>
      <c r="R1376" s="262"/>
      <c r="S1376" s="262"/>
      <c r="T1376" s="26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4" t="s">
        <v>186</v>
      </c>
      <c r="AU1376" s="264" t="s">
        <v>92</v>
      </c>
      <c r="AV1376" s="14" t="s">
        <v>92</v>
      </c>
      <c r="AW1376" s="14" t="s">
        <v>36</v>
      </c>
      <c r="AX1376" s="14" t="s">
        <v>83</v>
      </c>
      <c r="AY1376" s="264" t="s">
        <v>177</v>
      </c>
    </row>
    <row r="1377" s="14" customFormat="1">
      <c r="A1377" s="14"/>
      <c r="B1377" s="254"/>
      <c r="C1377" s="255"/>
      <c r="D1377" s="245" t="s">
        <v>186</v>
      </c>
      <c r="E1377" s="256" t="s">
        <v>1</v>
      </c>
      <c r="F1377" s="257" t="s">
        <v>1796</v>
      </c>
      <c r="G1377" s="255"/>
      <c r="H1377" s="258">
        <v>28.809000000000001</v>
      </c>
      <c r="I1377" s="259"/>
      <c r="J1377" s="255"/>
      <c r="K1377" s="255"/>
      <c r="L1377" s="260"/>
      <c r="M1377" s="261"/>
      <c r="N1377" s="262"/>
      <c r="O1377" s="262"/>
      <c r="P1377" s="262"/>
      <c r="Q1377" s="262"/>
      <c r="R1377" s="262"/>
      <c r="S1377" s="262"/>
      <c r="T1377" s="26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4" t="s">
        <v>186</v>
      </c>
      <c r="AU1377" s="264" t="s">
        <v>92</v>
      </c>
      <c r="AV1377" s="14" t="s">
        <v>92</v>
      </c>
      <c r="AW1377" s="14" t="s">
        <v>36</v>
      </c>
      <c r="AX1377" s="14" t="s">
        <v>83</v>
      </c>
      <c r="AY1377" s="264" t="s">
        <v>177</v>
      </c>
    </row>
    <row r="1378" s="16" customFormat="1">
      <c r="A1378" s="16"/>
      <c r="B1378" s="276"/>
      <c r="C1378" s="277"/>
      <c r="D1378" s="245" t="s">
        <v>186</v>
      </c>
      <c r="E1378" s="278" t="s">
        <v>1</v>
      </c>
      <c r="F1378" s="279" t="s">
        <v>492</v>
      </c>
      <c r="G1378" s="277"/>
      <c r="H1378" s="280">
        <v>52.832999999999998</v>
      </c>
      <c r="I1378" s="281"/>
      <c r="J1378" s="277"/>
      <c r="K1378" s="277"/>
      <c r="L1378" s="282"/>
      <c r="M1378" s="283"/>
      <c r="N1378" s="284"/>
      <c r="O1378" s="284"/>
      <c r="P1378" s="284"/>
      <c r="Q1378" s="284"/>
      <c r="R1378" s="284"/>
      <c r="S1378" s="284"/>
      <c r="T1378" s="285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6" t="s">
        <v>186</v>
      </c>
      <c r="AU1378" s="286" t="s">
        <v>92</v>
      </c>
      <c r="AV1378" s="16" t="s">
        <v>100</v>
      </c>
      <c r="AW1378" s="16" t="s">
        <v>36</v>
      </c>
      <c r="AX1378" s="16" t="s">
        <v>83</v>
      </c>
      <c r="AY1378" s="286" t="s">
        <v>177</v>
      </c>
    </row>
    <row r="1379" s="13" customFormat="1">
      <c r="A1379" s="13"/>
      <c r="B1379" s="243"/>
      <c r="C1379" s="244"/>
      <c r="D1379" s="245" t="s">
        <v>186</v>
      </c>
      <c r="E1379" s="246" t="s">
        <v>1</v>
      </c>
      <c r="F1379" s="247" t="s">
        <v>1776</v>
      </c>
      <c r="G1379" s="244"/>
      <c r="H1379" s="246" t="s">
        <v>1</v>
      </c>
      <c r="I1379" s="248"/>
      <c r="J1379" s="244"/>
      <c r="K1379" s="244"/>
      <c r="L1379" s="249"/>
      <c r="M1379" s="250"/>
      <c r="N1379" s="251"/>
      <c r="O1379" s="251"/>
      <c r="P1379" s="251"/>
      <c r="Q1379" s="251"/>
      <c r="R1379" s="251"/>
      <c r="S1379" s="251"/>
      <c r="T1379" s="25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3" t="s">
        <v>186</v>
      </c>
      <c r="AU1379" s="253" t="s">
        <v>92</v>
      </c>
      <c r="AV1379" s="13" t="s">
        <v>90</v>
      </c>
      <c r="AW1379" s="13" t="s">
        <v>36</v>
      </c>
      <c r="AX1379" s="13" t="s">
        <v>83</v>
      </c>
      <c r="AY1379" s="253" t="s">
        <v>177</v>
      </c>
    </row>
    <row r="1380" s="13" customFormat="1">
      <c r="A1380" s="13"/>
      <c r="B1380" s="243"/>
      <c r="C1380" s="244"/>
      <c r="D1380" s="245" t="s">
        <v>186</v>
      </c>
      <c r="E1380" s="246" t="s">
        <v>1</v>
      </c>
      <c r="F1380" s="247" t="s">
        <v>212</v>
      </c>
      <c r="G1380" s="244"/>
      <c r="H1380" s="246" t="s">
        <v>1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3" t="s">
        <v>186</v>
      </c>
      <c r="AU1380" s="253" t="s">
        <v>92</v>
      </c>
      <c r="AV1380" s="13" t="s">
        <v>90</v>
      </c>
      <c r="AW1380" s="13" t="s">
        <v>36</v>
      </c>
      <c r="AX1380" s="13" t="s">
        <v>83</v>
      </c>
      <c r="AY1380" s="253" t="s">
        <v>177</v>
      </c>
    </row>
    <row r="1381" s="14" customFormat="1">
      <c r="A1381" s="14"/>
      <c r="B1381" s="254"/>
      <c r="C1381" s="255"/>
      <c r="D1381" s="245" t="s">
        <v>186</v>
      </c>
      <c r="E1381" s="256" t="s">
        <v>1</v>
      </c>
      <c r="F1381" s="257" t="s">
        <v>1777</v>
      </c>
      <c r="G1381" s="255"/>
      <c r="H1381" s="258">
        <v>7.5599999999999996</v>
      </c>
      <c r="I1381" s="259"/>
      <c r="J1381" s="255"/>
      <c r="K1381" s="255"/>
      <c r="L1381" s="260"/>
      <c r="M1381" s="261"/>
      <c r="N1381" s="262"/>
      <c r="O1381" s="262"/>
      <c r="P1381" s="262"/>
      <c r="Q1381" s="262"/>
      <c r="R1381" s="262"/>
      <c r="S1381" s="262"/>
      <c r="T1381" s="26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4" t="s">
        <v>186</v>
      </c>
      <c r="AU1381" s="264" t="s">
        <v>92</v>
      </c>
      <c r="AV1381" s="14" t="s">
        <v>92</v>
      </c>
      <c r="AW1381" s="14" t="s">
        <v>36</v>
      </c>
      <c r="AX1381" s="14" t="s">
        <v>83</v>
      </c>
      <c r="AY1381" s="264" t="s">
        <v>177</v>
      </c>
    </row>
    <row r="1382" s="16" customFormat="1">
      <c r="A1382" s="16"/>
      <c r="B1382" s="276"/>
      <c r="C1382" s="277"/>
      <c r="D1382" s="245" t="s">
        <v>186</v>
      </c>
      <c r="E1382" s="278" t="s">
        <v>1</v>
      </c>
      <c r="F1382" s="279" t="s">
        <v>492</v>
      </c>
      <c r="G1382" s="277"/>
      <c r="H1382" s="280">
        <v>7.5599999999999996</v>
      </c>
      <c r="I1382" s="281"/>
      <c r="J1382" s="277"/>
      <c r="K1382" s="277"/>
      <c r="L1382" s="282"/>
      <c r="M1382" s="283"/>
      <c r="N1382" s="284"/>
      <c r="O1382" s="284"/>
      <c r="P1382" s="284"/>
      <c r="Q1382" s="284"/>
      <c r="R1382" s="284"/>
      <c r="S1382" s="284"/>
      <c r="T1382" s="285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86" t="s">
        <v>186</v>
      </c>
      <c r="AU1382" s="286" t="s">
        <v>92</v>
      </c>
      <c r="AV1382" s="16" t="s">
        <v>100</v>
      </c>
      <c r="AW1382" s="16" t="s">
        <v>36</v>
      </c>
      <c r="AX1382" s="16" t="s">
        <v>83</v>
      </c>
      <c r="AY1382" s="286" t="s">
        <v>177</v>
      </c>
    </row>
    <row r="1383" s="15" customFormat="1">
      <c r="A1383" s="15"/>
      <c r="B1383" s="265"/>
      <c r="C1383" s="266"/>
      <c r="D1383" s="245" t="s">
        <v>186</v>
      </c>
      <c r="E1383" s="267" t="s">
        <v>1</v>
      </c>
      <c r="F1383" s="268" t="s">
        <v>190</v>
      </c>
      <c r="G1383" s="266"/>
      <c r="H1383" s="269">
        <v>220.91</v>
      </c>
      <c r="I1383" s="270"/>
      <c r="J1383" s="266"/>
      <c r="K1383" s="266"/>
      <c r="L1383" s="271"/>
      <c r="M1383" s="272"/>
      <c r="N1383" s="273"/>
      <c r="O1383" s="273"/>
      <c r="P1383" s="273"/>
      <c r="Q1383" s="273"/>
      <c r="R1383" s="273"/>
      <c r="S1383" s="273"/>
      <c r="T1383" s="274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75" t="s">
        <v>186</v>
      </c>
      <c r="AU1383" s="275" t="s">
        <v>92</v>
      </c>
      <c r="AV1383" s="15" t="s">
        <v>184</v>
      </c>
      <c r="AW1383" s="15" t="s">
        <v>36</v>
      </c>
      <c r="AX1383" s="15" t="s">
        <v>90</v>
      </c>
      <c r="AY1383" s="275" t="s">
        <v>177</v>
      </c>
    </row>
    <row r="1384" s="14" customFormat="1">
      <c r="A1384" s="14"/>
      <c r="B1384" s="254"/>
      <c r="C1384" s="255"/>
      <c r="D1384" s="245" t="s">
        <v>186</v>
      </c>
      <c r="E1384" s="255"/>
      <c r="F1384" s="257" t="s">
        <v>1802</v>
      </c>
      <c r="G1384" s="255"/>
      <c r="H1384" s="258">
        <v>243.00100000000001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4" t="s">
        <v>186</v>
      </c>
      <c r="AU1384" s="264" t="s">
        <v>92</v>
      </c>
      <c r="AV1384" s="14" t="s">
        <v>92</v>
      </c>
      <c r="AW1384" s="14" t="s">
        <v>4</v>
      </c>
      <c r="AX1384" s="14" t="s">
        <v>90</v>
      </c>
      <c r="AY1384" s="264" t="s">
        <v>177</v>
      </c>
    </row>
    <row r="1385" s="2" customFormat="1" ht="33" customHeight="1">
      <c r="A1385" s="39"/>
      <c r="B1385" s="40"/>
      <c r="C1385" s="291" t="s">
        <v>1803</v>
      </c>
      <c r="D1385" s="291" t="s">
        <v>881</v>
      </c>
      <c r="E1385" s="292" t="s">
        <v>1804</v>
      </c>
      <c r="F1385" s="293" t="s">
        <v>1805</v>
      </c>
      <c r="G1385" s="294" t="s">
        <v>200</v>
      </c>
      <c r="H1385" s="295">
        <v>8.9100000000000001</v>
      </c>
      <c r="I1385" s="296"/>
      <c r="J1385" s="297">
        <f>ROUND(I1385*H1385,2)</f>
        <v>0</v>
      </c>
      <c r="K1385" s="293" t="s">
        <v>183</v>
      </c>
      <c r="L1385" s="298"/>
      <c r="M1385" s="299" t="s">
        <v>1</v>
      </c>
      <c r="N1385" s="300" t="s">
        <v>48</v>
      </c>
      <c r="O1385" s="92"/>
      <c r="P1385" s="239">
        <f>O1385*H1385</f>
        <v>0</v>
      </c>
      <c r="Q1385" s="239">
        <v>0.0060000000000000001</v>
      </c>
      <c r="R1385" s="239">
        <f>Q1385*H1385</f>
        <v>0.053460000000000001</v>
      </c>
      <c r="S1385" s="239">
        <v>0</v>
      </c>
      <c r="T1385" s="240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41" t="s">
        <v>402</v>
      </c>
      <c r="AT1385" s="241" t="s">
        <v>881</v>
      </c>
      <c r="AU1385" s="241" t="s">
        <v>92</v>
      </c>
      <c r="AY1385" s="18" t="s">
        <v>177</v>
      </c>
      <c r="BE1385" s="242">
        <f>IF(N1385="základní",J1385,0)</f>
        <v>0</v>
      </c>
      <c r="BF1385" s="242">
        <f>IF(N1385="snížená",J1385,0)</f>
        <v>0</v>
      </c>
      <c r="BG1385" s="242">
        <f>IF(N1385="zákl. přenesená",J1385,0)</f>
        <v>0</v>
      </c>
      <c r="BH1385" s="242">
        <f>IF(N1385="sníž. přenesená",J1385,0)</f>
        <v>0</v>
      </c>
      <c r="BI1385" s="242">
        <f>IF(N1385="nulová",J1385,0)</f>
        <v>0</v>
      </c>
      <c r="BJ1385" s="18" t="s">
        <v>90</v>
      </c>
      <c r="BK1385" s="242">
        <f>ROUND(I1385*H1385,2)</f>
        <v>0</v>
      </c>
      <c r="BL1385" s="18" t="s">
        <v>295</v>
      </c>
      <c r="BM1385" s="241" t="s">
        <v>1806</v>
      </c>
    </row>
    <row r="1386" s="13" customFormat="1">
      <c r="A1386" s="13"/>
      <c r="B1386" s="243"/>
      <c r="C1386" s="244"/>
      <c r="D1386" s="245" t="s">
        <v>186</v>
      </c>
      <c r="E1386" s="246" t="s">
        <v>1</v>
      </c>
      <c r="F1386" s="247" t="s">
        <v>1775</v>
      </c>
      <c r="G1386" s="244"/>
      <c r="H1386" s="246" t="s">
        <v>1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3" t="s">
        <v>186</v>
      </c>
      <c r="AU1386" s="253" t="s">
        <v>92</v>
      </c>
      <c r="AV1386" s="13" t="s">
        <v>90</v>
      </c>
      <c r="AW1386" s="13" t="s">
        <v>36</v>
      </c>
      <c r="AX1386" s="13" t="s">
        <v>83</v>
      </c>
      <c r="AY1386" s="253" t="s">
        <v>177</v>
      </c>
    </row>
    <row r="1387" s="13" customFormat="1">
      <c r="A1387" s="13"/>
      <c r="B1387" s="243"/>
      <c r="C1387" s="244"/>
      <c r="D1387" s="245" t="s">
        <v>186</v>
      </c>
      <c r="E1387" s="246" t="s">
        <v>1</v>
      </c>
      <c r="F1387" s="247" t="s">
        <v>1807</v>
      </c>
      <c r="G1387" s="244"/>
      <c r="H1387" s="246" t="s">
        <v>1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3" t="s">
        <v>186</v>
      </c>
      <c r="AU1387" s="253" t="s">
        <v>92</v>
      </c>
      <c r="AV1387" s="13" t="s">
        <v>90</v>
      </c>
      <c r="AW1387" s="13" t="s">
        <v>36</v>
      </c>
      <c r="AX1387" s="13" t="s">
        <v>83</v>
      </c>
      <c r="AY1387" s="253" t="s">
        <v>177</v>
      </c>
    </row>
    <row r="1388" s="13" customFormat="1">
      <c r="A1388" s="13"/>
      <c r="B1388" s="243"/>
      <c r="C1388" s="244"/>
      <c r="D1388" s="245" t="s">
        <v>186</v>
      </c>
      <c r="E1388" s="246" t="s">
        <v>1</v>
      </c>
      <c r="F1388" s="247" t="s">
        <v>212</v>
      </c>
      <c r="G1388" s="244"/>
      <c r="H1388" s="246" t="s">
        <v>1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3" t="s">
        <v>186</v>
      </c>
      <c r="AU1388" s="253" t="s">
        <v>92</v>
      </c>
      <c r="AV1388" s="13" t="s">
        <v>90</v>
      </c>
      <c r="AW1388" s="13" t="s">
        <v>36</v>
      </c>
      <c r="AX1388" s="13" t="s">
        <v>83</v>
      </c>
      <c r="AY1388" s="253" t="s">
        <v>177</v>
      </c>
    </row>
    <row r="1389" s="14" customFormat="1">
      <c r="A1389" s="14"/>
      <c r="B1389" s="254"/>
      <c r="C1389" s="255"/>
      <c r="D1389" s="245" t="s">
        <v>186</v>
      </c>
      <c r="E1389" s="256" t="s">
        <v>1</v>
      </c>
      <c r="F1389" s="257" t="s">
        <v>1808</v>
      </c>
      <c r="G1389" s="255"/>
      <c r="H1389" s="258">
        <v>8.0999999999999996</v>
      </c>
      <c r="I1389" s="259"/>
      <c r="J1389" s="255"/>
      <c r="K1389" s="255"/>
      <c r="L1389" s="260"/>
      <c r="M1389" s="261"/>
      <c r="N1389" s="262"/>
      <c r="O1389" s="262"/>
      <c r="P1389" s="262"/>
      <c r="Q1389" s="262"/>
      <c r="R1389" s="262"/>
      <c r="S1389" s="262"/>
      <c r="T1389" s="26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4" t="s">
        <v>186</v>
      </c>
      <c r="AU1389" s="264" t="s">
        <v>92</v>
      </c>
      <c r="AV1389" s="14" t="s">
        <v>92</v>
      </c>
      <c r="AW1389" s="14" t="s">
        <v>36</v>
      </c>
      <c r="AX1389" s="14" t="s">
        <v>83</v>
      </c>
      <c r="AY1389" s="264" t="s">
        <v>177</v>
      </c>
    </row>
    <row r="1390" s="15" customFormat="1">
      <c r="A1390" s="15"/>
      <c r="B1390" s="265"/>
      <c r="C1390" s="266"/>
      <c r="D1390" s="245" t="s">
        <v>186</v>
      </c>
      <c r="E1390" s="267" t="s">
        <v>1</v>
      </c>
      <c r="F1390" s="268" t="s">
        <v>190</v>
      </c>
      <c r="G1390" s="266"/>
      <c r="H1390" s="269">
        <v>8.0999999999999996</v>
      </c>
      <c r="I1390" s="270"/>
      <c r="J1390" s="266"/>
      <c r="K1390" s="266"/>
      <c r="L1390" s="271"/>
      <c r="M1390" s="272"/>
      <c r="N1390" s="273"/>
      <c r="O1390" s="273"/>
      <c r="P1390" s="273"/>
      <c r="Q1390" s="273"/>
      <c r="R1390" s="273"/>
      <c r="S1390" s="273"/>
      <c r="T1390" s="274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75" t="s">
        <v>186</v>
      </c>
      <c r="AU1390" s="275" t="s">
        <v>92</v>
      </c>
      <c r="AV1390" s="15" t="s">
        <v>184</v>
      </c>
      <c r="AW1390" s="15" t="s">
        <v>36</v>
      </c>
      <c r="AX1390" s="15" t="s">
        <v>90</v>
      </c>
      <c r="AY1390" s="275" t="s">
        <v>177</v>
      </c>
    </row>
    <row r="1391" s="14" customFormat="1">
      <c r="A1391" s="14"/>
      <c r="B1391" s="254"/>
      <c r="C1391" s="255"/>
      <c r="D1391" s="245" t="s">
        <v>186</v>
      </c>
      <c r="E1391" s="255"/>
      <c r="F1391" s="257" t="s">
        <v>1809</v>
      </c>
      <c r="G1391" s="255"/>
      <c r="H1391" s="258">
        <v>8.9100000000000001</v>
      </c>
      <c r="I1391" s="259"/>
      <c r="J1391" s="255"/>
      <c r="K1391" s="255"/>
      <c r="L1391" s="260"/>
      <c r="M1391" s="261"/>
      <c r="N1391" s="262"/>
      <c r="O1391" s="262"/>
      <c r="P1391" s="262"/>
      <c r="Q1391" s="262"/>
      <c r="R1391" s="262"/>
      <c r="S1391" s="262"/>
      <c r="T1391" s="26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4" t="s">
        <v>186</v>
      </c>
      <c r="AU1391" s="264" t="s">
        <v>92</v>
      </c>
      <c r="AV1391" s="14" t="s">
        <v>92</v>
      </c>
      <c r="AW1391" s="14" t="s">
        <v>4</v>
      </c>
      <c r="AX1391" s="14" t="s">
        <v>90</v>
      </c>
      <c r="AY1391" s="264" t="s">
        <v>177</v>
      </c>
    </row>
    <row r="1392" s="2" customFormat="1" ht="44.25" customHeight="1">
      <c r="A1392" s="39"/>
      <c r="B1392" s="40"/>
      <c r="C1392" s="230" t="s">
        <v>1810</v>
      </c>
      <c r="D1392" s="230" t="s">
        <v>179</v>
      </c>
      <c r="E1392" s="231" t="s">
        <v>1811</v>
      </c>
      <c r="F1392" s="232" t="s">
        <v>1812</v>
      </c>
      <c r="G1392" s="233" t="s">
        <v>200</v>
      </c>
      <c r="H1392" s="234">
        <v>34.600000000000001</v>
      </c>
      <c r="I1392" s="235"/>
      <c r="J1392" s="236">
        <f>ROUND(I1392*H1392,2)</f>
        <v>0</v>
      </c>
      <c r="K1392" s="232" t="s">
        <v>183</v>
      </c>
      <c r="L1392" s="45"/>
      <c r="M1392" s="237" t="s">
        <v>1</v>
      </c>
      <c r="N1392" s="238" t="s">
        <v>48</v>
      </c>
      <c r="O1392" s="92"/>
      <c r="P1392" s="239">
        <f>O1392*H1392</f>
        <v>0</v>
      </c>
      <c r="Q1392" s="239">
        <v>0</v>
      </c>
      <c r="R1392" s="239">
        <f>Q1392*H1392</f>
        <v>0</v>
      </c>
      <c r="S1392" s="239">
        <v>0</v>
      </c>
      <c r="T1392" s="240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41" t="s">
        <v>295</v>
      </c>
      <c r="AT1392" s="241" t="s">
        <v>179</v>
      </c>
      <c r="AU1392" s="241" t="s">
        <v>92</v>
      </c>
      <c r="AY1392" s="18" t="s">
        <v>177</v>
      </c>
      <c r="BE1392" s="242">
        <f>IF(N1392="základní",J1392,0)</f>
        <v>0</v>
      </c>
      <c r="BF1392" s="242">
        <f>IF(N1392="snížená",J1392,0)</f>
        <v>0</v>
      </c>
      <c r="BG1392" s="242">
        <f>IF(N1392="zákl. přenesená",J1392,0)</f>
        <v>0</v>
      </c>
      <c r="BH1392" s="242">
        <f>IF(N1392="sníž. přenesená",J1392,0)</f>
        <v>0</v>
      </c>
      <c r="BI1392" s="242">
        <f>IF(N1392="nulová",J1392,0)</f>
        <v>0</v>
      </c>
      <c r="BJ1392" s="18" t="s">
        <v>90</v>
      </c>
      <c r="BK1392" s="242">
        <f>ROUND(I1392*H1392,2)</f>
        <v>0</v>
      </c>
      <c r="BL1392" s="18" t="s">
        <v>295</v>
      </c>
      <c r="BM1392" s="241" t="s">
        <v>1813</v>
      </c>
    </row>
    <row r="1393" s="13" customFormat="1">
      <c r="A1393" s="13"/>
      <c r="B1393" s="243"/>
      <c r="C1393" s="244"/>
      <c r="D1393" s="245" t="s">
        <v>186</v>
      </c>
      <c r="E1393" s="246" t="s">
        <v>1</v>
      </c>
      <c r="F1393" s="247" t="s">
        <v>1814</v>
      </c>
      <c r="G1393" s="244"/>
      <c r="H1393" s="246" t="s">
        <v>1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3" t="s">
        <v>186</v>
      </c>
      <c r="AU1393" s="253" t="s">
        <v>92</v>
      </c>
      <c r="AV1393" s="13" t="s">
        <v>90</v>
      </c>
      <c r="AW1393" s="13" t="s">
        <v>36</v>
      </c>
      <c r="AX1393" s="13" t="s">
        <v>83</v>
      </c>
      <c r="AY1393" s="253" t="s">
        <v>177</v>
      </c>
    </row>
    <row r="1394" s="13" customFormat="1">
      <c r="A1394" s="13"/>
      <c r="B1394" s="243"/>
      <c r="C1394" s="244"/>
      <c r="D1394" s="245" t="s">
        <v>186</v>
      </c>
      <c r="E1394" s="246" t="s">
        <v>1</v>
      </c>
      <c r="F1394" s="247" t="s">
        <v>1815</v>
      </c>
      <c r="G1394" s="244"/>
      <c r="H1394" s="246" t="s">
        <v>1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3" t="s">
        <v>186</v>
      </c>
      <c r="AU1394" s="253" t="s">
        <v>92</v>
      </c>
      <c r="AV1394" s="13" t="s">
        <v>90</v>
      </c>
      <c r="AW1394" s="13" t="s">
        <v>36</v>
      </c>
      <c r="AX1394" s="13" t="s">
        <v>83</v>
      </c>
      <c r="AY1394" s="253" t="s">
        <v>177</v>
      </c>
    </row>
    <row r="1395" s="13" customFormat="1">
      <c r="A1395" s="13"/>
      <c r="B1395" s="243"/>
      <c r="C1395" s="244"/>
      <c r="D1395" s="245" t="s">
        <v>186</v>
      </c>
      <c r="E1395" s="246" t="s">
        <v>1</v>
      </c>
      <c r="F1395" s="247" t="s">
        <v>1816</v>
      </c>
      <c r="G1395" s="244"/>
      <c r="H1395" s="246" t="s">
        <v>1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3" t="s">
        <v>186</v>
      </c>
      <c r="AU1395" s="253" t="s">
        <v>92</v>
      </c>
      <c r="AV1395" s="13" t="s">
        <v>90</v>
      </c>
      <c r="AW1395" s="13" t="s">
        <v>36</v>
      </c>
      <c r="AX1395" s="13" t="s">
        <v>83</v>
      </c>
      <c r="AY1395" s="253" t="s">
        <v>177</v>
      </c>
    </row>
    <row r="1396" s="14" customFormat="1">
      <c r="A1396" s="14"/>
      <c r="B1396" s="254"/>
      <c r="C1396" s="255"/>
      <c r="D1396" s="245" t="s">
        <v>186</v>
      </c>
      <c r="E1396" s="256" t="s">
        <v>1</v>
      </c>
      <c r="F1396" s="257" t="s">
        <v>1817</v>
      </c>
      <c r="G1396" s="255"/>
      <c r="H1396" s="258">
        <v>34.600000000000001</v>
      </c>
      <c r="I1396" s="259"/>
      <c r="J1396" s="255"/>
      <c r="K1396" s="255"/>
      <c r="L1396" s="260"/>
      <c r="M1396" s="261"/>
      <c r="N1396" s="262"/>
      <c r="O1396" s="262"/>
      <c r="P1396" s="262"/>
      <c r="Q1396" s="262"/>
      <c r="R1396" s="262"/>
      <c r="S1396" s="262"/>
      <c r="T1396" s="26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4" t="s">
        <v>186</v>
      </c>
      <c r="AU1396" s="264" t="s">
        <v>92</v>
      </c>
      <c r="AV1396" s="14" t="s">
        <v>92</v>
      </c>
      <c r="AW1396" s="14" t="s">
        <v>36</v>
      </c>
      <c r="AX1396" s="14" t="s">
        <v>83</v>
      </c>
      <c r="AY1396" s="264" t="s">
        <v>177</v>
      </c>
    </row>
    <row r="1397" s="15" customFormat="1">
      <c r="A1397" s="15"/>
      <c r="B1397" s="265"/>
      <c r="C1397" s="266"/>
      <c r="D1397" s="245" t="s">
        <v>186</v>
      </c>
      <c r="E1397" s="267" t="s">
        <v>1</v>
      </c>
      <c r="F1397" s="268" t="s">
        <v>190</v>
      </c>
      <c r="G1397" s="266"/>
      <c r="H1397" s="269">
        <v>34.600000000000001</v>
      </c>
      <c r="I1397" s="270"/>
      <c r="J1397" s="266"/>
      <c r="K1397" s="266"/>
      <c r="L1397" s="271"/>
      <c r="M1397" s="272"/>
      <c r="N1397" s="273"/>
      <c r="O1397" s="273"/>
      <c r="P1397" s="273"/>
      <c r="Q1397" s="273"/>
      <c r="R1397" s="273"/>
      <c r="S1397" s="273"/>
      <c r="T1397" s="274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75" t="s">
        <v>186</v>
      </c>
      <c r="AU1397" s="275" t="s">
        <v>92</v>
      </c>
      <c r="AV1397" s="15" t="s">
        <v>184</v>
      </c>
      <c r="AW1397" s="15" t="s">
        <v>36</v>
      </c>
      <c r="AX1397" s="15" t="s">
        <v>90</v>
      </c>
      <c r="AY1397" s="275" t="s">
        <v>177</v>
      </c>
    </row>
    <row r="1398" s="2" customFormat="1" ht="24.15" customHeight="1">
      <c r="A1398" s="39"/>
      <c r="B1398" s="40"/>
      <c r="C1398" s="291" t="s">
        <v>1818</v>
      </c>
      <c r="D1398" s="291" t="s">
        <v>881</v>
      </c>
      <c r="E1398" s="292" t="s">
        <v>1763</v>
      </c>
      <c r="F1398" s="293" t="s">
        <v>1764</v>
      </c>
      <c r="G1398" s="294" t="s">
        <v>200</v>
      </c>
      <c r="H1398" s="295">
        <v>38.060000000000002</v>
      </c>
      <c r="I1398" s="296"/>
      <c r="J1398" s="297">
        <f>ROUND(I1398*H1398,2)</f>
        <v>0</v>
      </c>
      <c r="K1398" s="293" t="s">
        <v>183</v>
      </c>
      <c r="L1398" s="298"/>
      <c r="M1398" s="299" t="s">
        <v>1</v>
      </c>
      <c r="N1398" s="300" t="s">
        <v>48</v>
      </c>
      <c r="O1398" s="92"/>
      <c r="P1398" s="239">
        <f>O1398*H1398</f>
        <v>0</v>
      </c>
      <c r="Q1398" s="239">
        <v>0.0054000000000000003</v>
      </c>
      <c r="R1398" s="239">
        <f>Q1398*H1398</f>
        <v>0.20552400000000001</v>
      </c>
      <c r="S1398" s="239">
        <v>0</v>
      </c>
      <c r="T1398" s="240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41" t="s">
        <v>402</v>
      </c>
      <c r="AT1398" s="241" t="s">
        <v>881</v>
      </c>
      <c r="AU1398" s="241" t="s">
        <v>92</v>
      </c>
      <c r="AY1398" s="18" t="s">
        <v>177</v>
      </c>
      <c r="BE1398" s="242">
        <f>IF(N1398="základní",J1398,0)</f>
        <v>0</v>
      </c>
      <c r="BF1398" s="242">
        <f>IF(N1398="snížená",J1398,0)</f>
        <v>0</v>
      </c>
      <c r="BG1398" s="242">
        <f>IF(N1398="zákl. přenesená",J1398,0)</f>
        <v>0</v>
      </c>
      <c r="BH1398" s="242">
        <f>IF(N1398="sníž. přenesená",J1398,0)</f>
        <v>0</v>
      </c>
      <c r="BI1398" s="242">
        <f>IF(N1398="nulová",J1398,0)</f>
        <v>0</v>
      </c>
      <c r="BJ1398" s="18" t="s">
        <v>90</v>
      </c>
      <c r="BK1398" s="242">
        <f>ROUND(I1398*H1398,2)</f>
        <v>0</v>
      </c>
      <c r="BL1398" s="18" t="s">
        <v>295</v>
      </c>
      <c r="BM1398" s="241" t="s">
        <v>1819</v>
      </c>
    </row>
    <row r="1399" s="14" customFormat="1">
      <c r="A1399" s="14"/>
      <c r="B1399" s="254"/>
      <c r="C1399" s="255"/>
      <c r="D1399" s="245" t="s">
        <v>186</v>
      </c>
      <c r="E1399" s="255"/>
      <c r="F1399" s="257" t="s">
        <v>1820</v>
      </c>
      <c r="G1399" s="255"/>
      <c r="H1399" s="258">
        <v>38.060000000000002</v>
      </c>
      <c r="I1399" s="259"/>
      <c r="J1399" s="255"/>
      <c r="K1399" s="255"/>
      <c r="L1399" s="260"/>
      <c r="M1399" s="261"/>
      <c r="N1399" s="262"/>
      <c r="O1399" s="262"/>
      <c r="P1399" s="262"/>
      <c r="Q1399" s="262"/>
      <c r="R1399" s="262"/>
      <c r="S1399" s="262"/>
      <c r="T1399" s="26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4" t="s">
        <v>186</v>
      </c>
      <c r="AU1399" s="264" t="s">
        <v>92</v>
      </c>
      <c r="AV1399" s="14" t="s">
        <v>92</v>
      </c>
      <c r="AW1399" s="14" t="s">
        <v>4</v>
      </c>
      <c r="AX1399" s="14" t="s">
        <v>90</v>
      </c>
      <c r="AY1399" s="264" t="s">
        <v>177</v>
      </c>
    </row>
    <row r="1400" s="2" customFormat="1" ht="44.25" customHeight="1">
      <c r="A1400" s="39"/>
      <c r="B1400" s="40"/>
      <c r="C1400" s="230" t="s">
        <v>1821</v>
      </c>
      <c r="D1400" s="230" t="s">
        <v>179</v>
      </c>
      <c r="E1400" s="231" t="s">
        <v>1822</v>
      </c>
      <c r="F1400" s="232" t="s">
        <v>1823</v>
      </c>
      <c r="G1400" s="233" t="s">
        <v>200</v>
      </c>
      <c r="H1400" s="234">
        <v>34.600000000000001</v>
      </c>
      <c r="I1400" s="235"/>
      <c r="J1400" s="236">
        <f>ROUND(I1400*H1400,2)</f>
        <v>0</v>
      </c>
      <c r="K1400" s="232" t="s">
        <v>183</v>
      </c>
      <c r="L1400" s="45"/>
      <c r="M1400" s="237" t="s">
        <v>1</v>
      </c>
      <c r="N1400" s="238" t="s">
        <v>48</v>
      </c>
      <c r="O1400" s="92"/>
      <c r="P1400" s="239">
        <f>O1400*H1400</f>
        <v>0</v>
      </c>
      <c r="Q1400" s="239">
        <v>0.00029999999999999997</v>
      </c>
      <c r="R1400" s="239">
        <f>Q1400*H1400</f>
        <v>0.01038</v>
      </c>
      <c r="S1400" s="239">
        <v>0</v>
      </c>
      <c r="T1400" s="240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41" t="s">
        <v>295</v>
      </c>
      <c r="AT1400" s="241" t="s">
        <v>179</v>
      </c>
      <c r="AU1400" s="241" t="s">
        <v>92</v>
      </c>
      <c r="AY1400" s="18" t="s">
        <v>177</v>
      </c>
      <c r="BE1400" s="242">
        <f>IF(N1400="základní",J1400,0)</f>
        <v>0</v>
      </c>
      <c r="BF1400" s="242">
        <f>IF(N1400="snížená",J1400,0)</f>
        <v>0</v>
      </c>
      <c r="BG1400" s="242">
        <f>IF(N1400="zákl. přenesená",J1400,0)</f>
        <v>0</v>
      </c>
      <c r="BH1400" s="242">
        <f>IF(N1400="sníž. přenesená",J1400,0)</f>
        <v>0</v>
      </c>
      <c r="BI1400" s="242">
        <f>IF(N1400="nulová",J1400,0)</f>
        <v>0</v>
      </c>
      <c r="BJ1400" s="18" t="s">
        <v>90</v>
      </c>
      <c r="BK1400" s="242">
        <f>ROUND(I1400*H1400,2)</f>
        <v>0</v>
      </c>
      <c r="BL1400" s="18" t="s">
        <v>295</v>
      </c>
      <c r="BM1400" s="241" t="s">
        <v>1824</v>
      </c>
    </row>
    <row r="1401" s="13" customFormat="1">
      <c r="A1401" s="13"/>
      <c r="B1401" s="243"/>
      <c r="C1401" s="244"/>
      <c r="D1401" s="245" t="s">
        <v>186</v>
      </c>
      <c r="E1401" s="246" t="s">
        <v>1</v>
      </c>
      <c r="F1401" s="247" t="s">
        <v>1814</v>
      </c>
      <c r="G1401" s="244"/>
      <c r="H1401" s="246" t="s">
        <v>1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3" t="s">
        <v>186</v>
      </c>
      <c r="AU1401" s="253" t="s">
        <v>92</v>
      </c>
      <c r="AV1401" s="13" t="s">
        <v>90</v>
      </c>
      <c r="AW1401" s="13" t="s">
        <v>36</v>
      </c>
      <c r="AX1401" s="13" t="s">
        <v>83</v>
      </c>
      <c r="AY1401" s="253" t="s">
        <v>177</v>
      </c>
    </row>
    <row r="1402" s="13" customFormat="1">
      <c r="A1402" s="13"/>
      <c r="B1402" s="243"/>
      <c r="C1402" s="244"/>
      <c r="D1402" s="245" t="s">
        <v>186</v>
      </c>
      <c r="E1402" s="246" t="s">
        <v>1</v>
      </c>
      <c r="F1402" s="247" t="s">
        <v>1815</v>
      </c>
      <c r="G1402" s="244"/>
      <c r="H1402" s="246" t="s">
        <v>1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3" t="s">
        <v>186</v>
      </c>
      <c r="AU1402" s="253" t="s">
        <v>92</v>
      </c>
      <c r="AV1402" s="13" t="s">
        <v>90</v>
      </c>
      <c r="AW1402" s="13" t="s">
        <v>36</v>
      </c>
      <c r="AX1402" s="13" t="s">
        <v>83</v>
      </c>
      <c r="AY1402" s="253" t="s">
        <v>177</v>
      </c>
    </row>
    <row r="1403" s="13" customFormat="1">
      <c r="A1403" s="13"/>
      <c r="B1403" s="243"/>
      <c r="C1403" s="244"/>
      <c r="D1403" s="245" t="s">
        <v>186</v>
      </c>
      <c r="E1403" s="246" t="s">
        <v>1</v>
      </c>
      <c r="F1403" s="247" t="s">
        <v>1816</v>
      </c>
      <c r="G1403" s="244"/>
      <c r="H1403" s="246" t="s">
        <v>1</v>
      </c>
      <c r="I1403" s="248"/>
      <c r="J1403" s="244"/>
      <c r="K1403" s="244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3" t="s">
        <v>186</v>
      </c>
      <c r="AU1403" s="253" t="s">
        <v>92</v>
      </c>
      <c r="AV1403" s="13" t="s">
        <v>90</v>
      </c>
      <c r="AW1403" s="13" t="s">
        <v>36</v>
      </c>
      <c r="AX1403" s="13" t="s">
        <v>83</v>
      </c>
      <c r="AY1403" s="253" t="s">
        <v>177</v>
      </c>
    </row>
    <row r="1404" s="14" customFormat="1">
      <c r="A1404" s="14"/>
      <c r="B1404" s="254"/>
      <c r="C1404" s="255"/>
      <c r="D1404" s="245" t="s">
        <v>186</v>
      </c>
      <c r="E1404" s="256" t="s">
        <v>1</v>
      </c>
      <c r="F1404" s="257" t="s">
        <v>1817</v>
      </c>
      <c r="G1404" s="255"/>
      <c r="H1404" s="258">
        <v>34.600000000000001</v>
      </c>
      <c r="I1404" s="259"/>
      <c r="J1404" s="255"/>
      <c r="K1404" s="255"/>
      <c r="L1404" s="260"/>
      <c r="M1404" s="261"/>
      <c r="N1404" s="262"/>
      <c r="O1404" s="262"/>
      <c r="P1404" s="262"/>
      <c r="Q1404" s="262"/>
      <c r="R1404" s="262"/>
      <c r="S1404" s="262"/>
      <c r="T1404" s="26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4" t="s">
        <v>186</v>
      </c>
      <c r="AU1404" s="264" t="s">
        <v>92</v>
      </c>
      <c r="AV1404" s="14" t="s">
        <v>92</v>
      </c>
      <c r="AW1404" s="14" t="s">
        <v>36</v>
      </c>
      <c r="AX1404" s="14" t="s">
        <v>83</v>
      </c>
      <c r="AY1404" s="264" t="s">
        <v>177</v>
      </c>
    </row>
    <row r="1405" s="15" customFormat="1">
      <c r="A1405" s="15"/>
      <c r="B1405" s="265"/>
      <c r="C1405" s="266"/>
      <c r="D1405" s="245" t="s">
        <v>186</v>
      </c>
      <c r="E1405" s="267" t="s">
        <v>1</v>
      </c>
      <c r="F1405" s="268" t="s">
        <v>190</v>
      </c>
      <c r="G1405" s="266"/>
      <c r="H1405" s="269">
        <v>34.600000000000001</v>
      </c>
      <c r="I1405" s="270"/>
      <c r="J1405" s="266"/>
      <c r="K1405" s="266"/>
      <c r="L1405" s="271"/>
      <c r="M1405" s="272"/>
      <c r="N1405" s="273"/>
      <c r="O1405" s="273"/>
      <c r="P1405" s="273"/>
      <c r="Q1405" s="273"/>
      <c r="R1405" s="273"/>
      <c r="S1405" s="273"/>
      <c r="T1405" s="27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75" t="s">
        <v>186</v>
      </c>
      <c r="AU1405" s="275" t="s">
        <v>92</v>
      </c>
      <c r="AV1405" s="15" t="s">
        <v>184</v>
      </c>
      <c r="AW1405" s="15" t="s">
        <v>36</v>
      </c>
      <c r="AX1405" s="15" t="s">
        <v>90</v>
      </c>
      <c r="AY1405" s="275" t="s">
        <v>177</v>
      </c>
    </row>
    <row r="1406" s="2" customFormat="1" ht="24.15" customHeight="1">
      <c r="A1406" s="39"/>
      <c r="B1406" s="40"/>
      <c r="C1406" s="291" t="s">
        <v>1825</v>
      </c>
      <c r="D1406" s="291" t="s">
        <v>881</v>
      </c>
      <c r="E1406" s="292" t="s">
        <v>1826</v>
      </c>
      <c r="F1406" s="293" t="s">
        <v>1827</v>
      </c>
      <c r="G1406" s="294" t="s">
        <v>200</v>
      </c>
      <c r="H1406" s="295">
        <v>38.060000000000002</v>
      </c>
      <c r="I1406" s="296"/>
      <c r="J1406" s="297">
        <f>ROUND(I1406*H1406,2)</f>
        <v>0</v>
      </c>
      <c r="K1406" s="293" t="s">
        <v>183</v>
      </c>
      <c r="L1406" s="298"/>
      <c r="M1406" s="299" t="s">
        <v>1</v>
      </c>
      <c r="N1406" s="300" t="s">
        <v>48</v>
      </c>
      <c r="O1406" s="92"/>
      <c r="P1406" s="239">
        <f>O1406*H1406</f>
        <v>0</v>
      </c>
      <c r="Q1406" s="239">
        <v>0.0041999999999999997</v>
      </c>
      <c r="R1406" s="239">
        <f>Q1406*H1406</f>
        <v>0.15985199999999999</v>
      </c>
      <c r="S1406" s="239">
        <v>0</v>
      </c>
      <c r="T1406" s="240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41" t="s">
        <v>402</v>
      </c>
      <c r="AT1406" s="241" t="s">
        <v>881</v>
      </c>
      <c r="AU1406" s="241" t="s">
        <v>92</v>
      </c>
      <c r="AY1406" s="18" t="s">
        <v>177</v>
      </c>
      <c r="BE1406" s="242">
        <f>IF(N1406="základní",J1406,0)</f>
        <v>0</v>
      </c>
      <c r="BF1406" s="242">
        <f>IF(N1406="snížená",J1406,0)</f>
        <v>0</v>
      </c>
      <c r="BG1406" s="242">
        <f>IF(N1406="zákl. přenesená",J1406,0)</f>
        <v>0</v>
      </c>
      <c r="BH1406" s="242">
        <f>IF(N1406="sníž. přenesená",J1406,0)</f>
        <v>0</v>
      </c>
      <c r="BI1406" s="242">
        <f>IF(N1406="nulová",J1406,0)</f>
        <v>0</v>
      </c>
      <c r="BJ1406" s="18" t="s">
        <v>90</v>
      </c>
      <c r="BK1406" s="242">
        <f>ROUND(I1406*H1406,2)</f>
        <v>0</v>
      </c>
      <c r="BL1406" s="18" t="s">
        <v>295</v>
      </c>
      <c r="BM1406" s="241" t="s">
        <v>1828</v>
      </c>
    </row>
    <row r="1407" s="14" customFormat="1">
      <c r="A1407" s="14"/>
      <c r="B1407" s="254"/>
      <c r="C1407" s="255"/>
      <c r="D1407" s="245" t="s">
        <v>186</v>
      </c>
      <c r="E1407" s="255"/>
      <c r="F1407" s="257" t="s">
        <v>1820</v>
      </c>
      <c r="G1407" s="255"/>
      <c r="H1407" s="258">
        <v>38.060000000000002</v>
      </c>
      <c r="I1407" s="259"/>
      <c r="J1407" s="255"/>
      <c r="K1407" s="255"/>
      <c r="L1407" s="260"/>
      <c r="M1407" s="261"/>
      <c r="N1407" s="262"/>
      <c r="O1407" s="262"/>
      <c r="P1407" s="262"/>
      <c r="Q1407" s="262"/>
      <c r="R1407" s="262"/>
      <c r="S1407" s="262"/>
      <c r="T1407" s="26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4" t="s">
        <v>186</v>
      </c>
      <c r="AU1407" s="264" t="s">
        <v>92</v>
      </c>
      <c r="AV1407" s="14" t="s">
        <v>92</v>
      </c>
      <c r="AW1407" s="14" t="s">
        <v>4</v>
      </c>
      <c r="AX1407" s="14" t="s">
        <v>90</v>
      </c>
      <c r="AY1407" s="264" t="s">
        <v>177</v>
      </c>
    </row>
    <row r="1408" s="2" customFormat="1" ht="37.8" customHeight="1">
      <c r="A1408" s="39"/>
      <c r="B1408" s="40"/>
      <c r="C1408" s="230" t="s">
        <v>1829</v>
      </c>
      <c r="D1408" s="230" t="s">
        <v>179</v>
      </c>
      <c r="E1408" s="231" t="s">
        <v>1830</v>
      </c>
      <c r="F1408" s="232" t="s">
        <v>1831</v>
      </c>
      <c r="G1408" s="233" t="s">
        <v>200</v>
      </c>
      <c r="H1408" s="234">
        <v>714.29999999999995</v>
      </c>
      <c r="I1408" s="235"/>
      <c r="J1408" s="236">
        <f>ROUND(I1408*H1408,2)</f>
        <v>0</v>
      </c>
      <c r="K1408" s="232" t="s">
        <v>183</v>
      </c>
      <c r="L1408" s="45"/>
      <c r="M1408" s="237" t="s">
        <v>1</v>
      </c>
      <c r="N1408" s="238" t="s">
        <v>48</v>
      </c>
      <c r="O1408" s="92"/>
      <c r="P1408" s="239">
        <f>O1408*H1408</f>
        <v>0</v>
      </c>
      <c r="Q1408" s="239">
        <v>0</v>
      </c>
      <c r="R1408" s="239">
        <f>Q1408*H1408</f>
        <v>0</v>
      </c>
      <c r="S1408" s="239">
        <v>0</v>
      </c>
      <c r="T1408" s="240">
        <f>S1408*H1408</f>
        <v>0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241" t="s">
        <v>295</v>
      </c>
      <c r="AT1408" s="241" t="s">
        <v>179</v>
      </c>
      <c r="AU1408" s="241" t="s">
        <v>92</v>
      </c>
      <c r="AY1408" s="18" t="s">
        <v>177</v>
      </c>
      <c r="BE1408" s="242">
        <f>IF(N1408="základní",J1408,0)</f>
        <v>0</v>
      </c>
      <c r="BF1408" s="242">
        <f>IF(N1408="snížená",J1408,0)</f>
        <v>0</v>
      </c>
      <c r="BG1408" s="242">
        <f>IF(N1408="zákl. přenesená",J1408,0)</f>
        <v>0</v>
      </c>
      <c r="BH1408" s="242">
        <f>IF(N1408="sníž. přenesená",J1408,0)</f>
        <v>0</v>
      </c>
      <c r="BI1408" s="242">
        <f>IF(N1408="nulová",J1408,0)</f>
        <v>0</v>
      </c>
      <c r="BJ1408" s="18" t="s">
        <v>90</v>
      </c>
      <c r="BK1408" s="242">
        <f>ROUND(I1408*H1408,2)</f>
        <v>0</v>
      </c>
      <c r="BL1408" s="18" t="s">
        <v>295</v>
      </c>
      <c r="BM1408" s="241" t="s">
        <v>1832</v>
      </c>
    </row>
    <row r="1409" s="2" customFormat="1" ht="24.15" customHeight="1">
      <c r="A1409" s="39"/>
      <c r="B1409" s="40"/>
      <c r="C1409" s="291" t="s">
        <v>1833</v>
      </c>
      <c r="D1409" s="291" t="s">
        <v>881</v>
      </c>
      <c r="E1409" s="292" t="s">
        <v>1834</v>
      </c>
      <c r="F1409" s="293" t="s">
        <v>1835</v>
      </c>
      <c r="G1409" s="294" t="s">
        <v>200</v>
      </c>
      <c r="H1409" s="295">
        <v>384.33999999999998</v>
      </c>
      <c r="I1409" s="296"/>
      <c r="J1409" s="297">
        <f>ROUND(I1409*H1409,2)</f>
        <v>0</v>
      </c>
      <c r="K1409" s="293" t="s">
        <v>183</v>
      </c>
      <c r="L1409" s="298"/>
      <c r="M1409" s="299" t="s">
        <v>1</v>
      </c>
      <c r="N1409" s="300" t="s">
        <v>48</v>
      </c>
      <c r="O1409" s="92"/>
      <c r="P1409" s="239">
        <f>O1409*H1409</f>
        <v>0</v>
      </c>
      <c r="Q1409" s="239">
        <v>0.0018</v>
      </c>
      <c r="R1409" s="239">
        <f>Q1409*H1409</f>
        <v>0.69181199999999998</v>
      </c>
      <c r="S1409" s="239">
        <v>0</v>
      </c>
      <c r="T1409" s="240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41" t="s">
        <v>402</v>
      </c>
      <c r="AT1409" s="241" t="s">
        <v>881</v>
      </c>
      <c r="AU1409" s="241" t="s">
        <v>92</v>
      </c>
      <c r="AY1409" s="18" t="s">
        <v>177</v>
      </c>
      <c r="BE1409" s="242">
        <f>IF(N1409="základní",J1409,0)</f>
        <v>0</v>
      </c>
      <c r="BF1409" s="242">
        <f>IF(N1409="snížená",J1409,0)</f>
        <v>0</v>
      </c>
      <c r="BG1409" s="242">
        <f>IF(N1409="zákl. přenesená",J1409,0)</f>
        <v>0</v>
      </c>
      <c r="BH1409" s="242">
        <f>IF(N1409="sníž. přenesená",J1409,0)</f>
        <v>0</v>
      </c>
      <c r="BI1409" s="242">
        <f>IF(N1409="nulová",J1409,0)</f>
        <v>0</v>
      </c>
      <c r="BJ1409" s="18" t="s">
        <v>90</v>
      </c>
      <c r="BK1409" s="242">
        <f>ROUND(I1409*H1409,2)</f>
        <v>0</v>
      </c>
      <c r="BL1409" s="18" t="s">
        <v>295</v>
      </c>
      <c r="BM1409" s="241" t="s">
        <v>1836</v>
      </c>
    </row>
    <row r="1410" s="13" customFormat="1">
      <c r="A1410" s="13"/>
      <c r="B1410" s="243"/>
      <c r="C1410" s="244"/>
      <c r="D1410" s="245" t="s">
        <v>186</v>
      </c>
      <c r="E1410" s="246" t="s">
        <v>1</v>
      </c>
      <c r="F1410" s="247" t="s">
        <v>1837</v>
      </c>
      <c r="G1410" s="244"/>
      <c r="H1410" s="246" t="s">
        <v>1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3" t="s">
        <v>186</v>
      </c>
      <c r="AU1410" s="253" t="s">
        <v>92</v>
      </c>
      <c r="AV1410" s="13" t="s">
        <v>90</v>
      </c>
      <c r="AW1410" s="13" t="s">
        <v>36</v>
      </c>
      <c r="AX1410" s="13" t="s">
        <v>83</v>
      </c>
      <c r="AY1410" s="253" t="s">
        <v>177</v>
      </c>
    </row>
    <row r="1411" s="13" customFormat="1">
      <c r="A1411" s="13"/>
      <c r="B1411" s="243"/>
      <c r="C1411" s="244"/>
      <c r="D1411" s="245" t="s">
        <v>186</v>
      </c>
      <c r="E1411" s="246" t="s">
        <v>1</v>
      </c>
      <c r="F1411" s="247" t="s">
        <v>780</v>
      </c>
      <c r="G1411" s="244"/>
      <c r="H1411" s="246" t="s">
        <v>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3" t="s">
        <v>186</v>
      </c>
      <c r="AU1411" s="253" t="s">
        <v>92</v>
      </c>
      <c r="AV1411" s="13" t="s">
        <v>90</v>
      </c>
      <c r="AW1411" s="13" t="s">
        <v>36</v>
      </c>
      <c r="AX1411" s="13" t="s">
        <v>83</v>
      </c>
      <c r="AY1411" s="253" t="s">
        <v>177</v>
      </c>
    </row>
    <row r="1412" s="13" customFormat="1">
      <c r="A1412" s="13"/>
      <c r="B1412" s="243"/>
      <c r="C1412" s="244"/>
      <c r="D1412" s="245" t="s">
        <v>186</v>
      </c>
      <c r="E1412" s="246" t="s">
        <v>1</v>
      </c>
      <c r="F1412" s="247" t="s">
        <v>781</v>
      </c>
      <c r="G1412" s="244"/>
      <c r="H1412" s="246" t="s">
        <v>1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3" t="s">
        <v>186</v>
      </c>
      <c r="AU1412" s="253" t="s">
        <v>92</v>
      </c>
      <c r="AV1412" s="13" t="s">
        <v>90</v>
      </c>
      <c r="AW1412" s="13" t="s">
        <v>36</v>
      </c>
      <c r="AX1412" s="13" t="s">
        <v>83</v>
      </c>
      <c r="AY1412" s="253" t="s">
        <v>177</v>
      </c>
    </row>
    <row r="1413" s="14" customFormat="1">
      <c r="A1413" s="14"/>
      <c r="B1413" s="254"/>
      <c r="C1413" s="255"/>
      <c r="D1413" s="245" t="s">
        <v>186</v>
      </c>
      <c r="E1413" s="256" t="s">
        <v>1</v>
      </c>
      <c r="F1413" s="257" t="s">
        <v>1432</v>
      </c>
      <c r="G1413" s="255"/>
      <c r="H1413" s="258">
        <v>179</v>
      </c>
      <c r="I1413" s="259"/>
      <c r="J1413" s="255"/>
      <c r="K1413" s="255"/>
      <c r="L1413" s="260"/>
      <c r="M1413" s="261"/>
      <c r="N1413" s="262"/>
      <c r="O1413" s="262"/>
      <c r="P1413" s="262"/>
      <c r="Q1413" s="262"/>
      <c r="R1413" s="262"/>
      <c r="S1413" s="262"/>
      <c r="T1413" s="26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4" t="s">
        <v>186</v>
      </c>
      <c r="AU1413" s="264" t="s">
        <v>92</v>
      </c>
      <c r="AV1413" s="14" t="s">
        <v>92</v>
      </c>
      <c r="AW1413" s="14" t="s">
        <v>36</v>
      </c>
      <c r="AX1413" s="14" t="s">
        <v>83</v>
      </c>
      <c r="AY1413" s="264" t="s">
        <v>177</v>
      </c>
    </row>
    <row r="1414" s="13" customFormat="1">
      <c r="A1414" s="13"/>
      <c r="B1414" s="243"/>
      <c r="C1414" s="244"/>
      <c r="D1414" s="245" t="s">
        <v>186</v>
      </c>
      <c r="E1414" s="246" t="s">
        <v>1</v>
      </c>
      <c r="F1414" s="247" t="s">
        <v>783</v>
      </c>
      <c r="G1414" s="244"/>
      <c r="H1414" s="246" t="s">
        <v>1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3" t="s">
        <v>186</v>
      </c>
      <c r="AU1414" s="253" t="s">
        <v>92</v>
      </c>
      <c r="AV1414" s="13" t="s">
        <v>90</v>
      </c>
      <c r="AW1414" s="13" t="s">
        <v>36</v>
      </c>
      <c r="AX1414" s="13" t="s">
        <v>83</v>
      </c>
      <c r="AY1414" s="253" t="s">
        <v>177</v>
      </c>
    </row>
    <row r="1415" s="13" customFormat="1">
      <c r="A1415" s="13"/>
      <c r="B1415" s="243"/>
      <c r="C1415" s="244"/>
      <c r="D1415" s="245" t="s">
        <v>186</v>
      </c>
      <c r="E1415" s="246" t="s">
        <v>1</v>
      </c>
      <c r="F1415" s="247" t="s">
        <v>784</v>
      </c>
      <c r="G1415" s="244"/>
      <c r="H1415" s="246" t="s">
        <v>1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3" t="s">
        <v>186</v>
      </c>
      <c r="AU1415" s="253" t="s">
        <v>92</v>
      </c>
      <c r="AV1415" s="13" t="s">
        <v>90</v>
      </c>
      <c r="AW1415" s="13" t="s">
        <v>36</v>
      </c>
      <c r="AX1415" s="13" t="s">
        <v>83</v>
      </c>
      <c r="AY1415" s="253" t="s">
        <v>177</v>
      </c>
    </row>
    <row r="1416" s="14" customFormat="1">
      <c r="A1416" s="14"/>
      <c r="B1416" s="254"/>
      <c r="C1416" s="255"/>
      <c r="D1416" s="245" t="s">
        <v>186</v>
      </c>
      <c r="E1416" s="256" t="s">
        <v>1</v>
      </c>
      <c r="F1416" s="257" t="s">
        <v>1433</v>
      </c>
      <c r="G1416" s="255"/>
      <c r="H1416" s="258">
        <v>45.399999999999999</v>
      </c>
      <c r="I1416" s="259"/>
      <c r="J1416" s="255"/>
      <c r="K1416" s="255"/>
      <c r="L1416" s="260"/>
      <c r="M1416" s="261"/>
      <c r="N1416" s="262"/>
      <c r="O1416" s="262"/>
      <c r="P1416" s="262"/>
      <c r="Q1416" s="262"/>
      <c r="R1416" s="262"/>
      <c r="S1416" s="262"/>
      <c r="T1416" s="26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4" t="s">
        <v>186</v>
      </c>
      <c r="AU1416" s="264" t="s">
        <v>92</v>
      </c>
      <c r="AV1416" s="14" t="s">
        <v>92</v>
      </c>
      <c r="AW1416" s="14" t="s">
        <v>36</v>
      </c>
      <c r="AX1416" s="14" t="s">
        <v>83</v>
      </c>
      <c r="AY1416" s="264" t="s">
        <v>177</v>
      </c>
    </row>
    <row r="1417" s="13" customFormat="1">
      <c r="A1417" s="13"/>
      <c r="B1417" s="243"/>
      <c r="C1417" s="244"/>
      <c r="D1417" s="245" t="s">
        <v>186</v>
      </c>
      <c r="E1417" s="246" t="s">
        <v>1</v>
      </c>
      <c r="F1417" s="247" t="s">
        <v>786</v>
      </c>
      <c r="G1417" s="244"/>
      <c r="H1417" s="246" t="s">
        <v>1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3" t="s">
        <v>186</v>
      </c>
      <c r="AU1417" s="253" t="s">
        <v>92</v>
      </c>
      <c r="AV1417" s="13" t="s">
        <v>90</v>
      </c>
      <c r="AW1417" s="13" t="s">
        <v>36</v>
      </c>
      <c r="AX1417" s="13" t="s">
        <v>83</v>
      </c>
      <c r="AY1417" s="253" t="s">
        <v>177</v>
      </c>
    </row>
    <row r="1418" s="13" customFormat="1">
      <c r="A1418" s="13"/>
      <c r="B1418" s="243"/>
      <c r="C1418" s="244"/>
      <c r="D1418" s="245" t="s">
        <v>186</v>
      </c>
      <c r="E1418" s="246" t="s">
        <v>1</v>
      </c>
      <c r="F1418" s="247" t="s">
        <v>787</v>
      </c>
      <c r="G1418" s="244"/>
      <c r="H1418" s="246" t="s">
        <v>1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3" t="s">
        <v>186</v>
      </c>
      <c r="AU1418" s="253" t="s">
        <v>92</v>
      </c>
      <c r="AV1418" s="13" t="s">
        <v>90</v>
      </c>
      <c r="AW1418" s="13" t="s">
        <v>36</v>
      </c>
      <c r="AX1418" s="13" t="s">
        <v>83</v>
      </c>
      <c r="AY1418" s="253" t="s">
        <v>177</v>
      </c>
    </row>
    <row r="1419" s="14" customFormat="1">
      <c r="A1419" s="14"/>
      <c r="B1419" s="254"/>
      <c r="C1419" s="255"/>
      <c r="D1419" s="245" t="s">
        <v>186</v>
      </c>
      <c r="E1419" s="256" t="s">
        <v>1</v>
      </c>
      <c r="F1419" s="257" t="s">
        <v>1434</v>
      </c>
      <c r="G1419" s="255"/>
      <c r="H1419" s="258">
        <v>125</v>
      </c>
      <c r="I1419" s="259"/>
      <c r="J1419" s="255"/>
      <c r="K1419" s="255"/>
      <c r="L1419" s="260"/>
      <c r="M1419" s="261"/>
      <c r="N1419" s="262"/>
      <c r="O1419" s="262"/>
      <c r="P1419" s="262"/>
      <c r="Q1419" s="262"/>
      <c r="R1419" s="262"/>
      <c r="S1419" s="262"/>
      <c r="T1419" s="26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4" t="s">
        <v>186</v>
      </c>
      <c r="AU1419" s="264" t="s">
        <v>92</v>
      </c>
      <c r="AV1419" s="14" t="s">
        <v>92</v>
      </c>
      <c r="AW1419" s="14" t="s">
        <v>36</v>
      </c>
      <c r="AX1419" s="14" t="s">
        <v>83</v>
      </c>
      <c r="AY1419" s="264" t="s">
        <v>177</v>
      </c>
    </row>
    <row r="1420" s="15" customFormat="1">
      <c r="A1420" s="15"/>
      <c r="B1420" s="265"/>
      <c r="C1420" s="266"/>
      <c r="D1420" s="245" t="s">
        <v>186</v>
      </c>
      <c r="E1420" s="267" t="s">
        <v>1</v>
      </c>
      <c r="F1420" s="268" t="s">
        <v>190</v>
      </c>
      <c r="G1420" s="266"/>
      <c r="H1420" s="269">
        <v>349.39999999999998</v>
      </c>
      <c r="I1420" s="270"/>
      <c r="J1420" s="266"/>
      <c r="K1420" s="266"/>
      <c r="L1420" s="271"/>
      <c r="M1420" s="272"/>
      <c r="N1420" s="273"/>
      <c r="O1420" s="273"/>
      <c r="P1420" s="273"/>
      <c r="Q1420" s="273"/>
      <c r="R1420" s="273"/>
      <c r="S1420" s="273"/>
      <c r="T1420" s="274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75" t="s">
        <v>186</v>
      </c>
      <c r="AU1420" s="275" t="s">
        <v>92</v>
      </c>
      <c r="AV1420" s="15" t="s">
        <v>184</v>
      </c>
      <c r="AW1420" s="15" t="s">
        <v>36</v>
      </c>
      <c r="AX1420" s="15" t="s">
        <v>90</v>
      </c>
      <c r="AY1420" s="275" t="s">
        <v>177</v>
      </c>
    </row>
    <row r="1421" s="14" customFormat="1">
      <c r="A1421" s="14"/>
      <c r="B1421" s="254"/>
      <c r="C1421" s="255"/>
      <c r="D1421" s="245" t="s">
        <v>186</v>
      </c>
      <c r="E1421" s="255"/>
      <c r="F1421" s="257" t="s">
        <v>1838</v>
      </c>
      <c r="G1421" s="255"/>
      <c r="H1421" s="258">
        <v>384.33999999999998</v>
      </c>
      <c r="I1421" s="259"/>
      <c r="J1421" s="255"/>
      <c r="K1421" s="255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4" t="s">
        <v>186</v>
      </c>
      <c r="AU1421" s="264" t="s">
        <v>92</v>
      </c>
      <c r="AV1421" s="14" t="s">
        <v>92</v>
      </c>
      <c r="AW1421" s="14" t="s">
        <v>4</v>
      </c>
      <c r="AX1421" s="14" t="s">
        <v>90</v>
      </c>
      <c r="AY1421" s="264" t="s">
        <v>177</v>
      </c>
    </row>
    <row r="1422" s="2" customFormat="1" ht="24.15" customHeight="1">
      <c r="A1422" s="39"/>
      <c r="B1422" s="40"/>
      <c r="C1422" s="291" t="s">
        <v>1839</v>
      </c>
      <c r="D1422" s="291" t="s">
        <v>881</v>
      </c>
      <c r="E1422" s="292" t="s">
        <v>1840</v>
      </c>
      <c r="F1422" s="293" t="s">
        <v>1841</v>
      </c>
      <c r="G1422" s="294" t="s">
        <v>200</v>
      </c>
      <c r="H1422" s="295">
        <v>44.329999999999998</v>
      </c>
      <c r="I1422" s="296"/>
      <c r="J1422" s="297">
        <f>ROUND(I1422*H1422,2)</f>
        <v>0</v>
      </c>
      <c r="K1422" s="293" t="s">
        <v>183</v>
      </c>
      <c r="L1422" s="298"/>
      <c r="M1422" s="299" t="s">
        <v>1</v>
      </c>
      <c r="N1422" s="300" t="s">
        <v>48</v>
      </c>
      <c r="O1422" s="92"/>
      <c r="P1422" s="239">
        <f>O1422*H1422</f>
        <v>0</v>
      </c>
      <c r="Q1422" s="239">
        <v>0.0060000000000000001</v>
      </c>
      <c r="R1422" s="239">
        <f>Q1422*H1422</f>
        <v>0.26597999999999999</v>
      </c>
      <c r="S1422" s="239">
        <v>0</v>
      </c>
      <c r="T1422" s="240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41" t="s">
        <v>402</v>
      </c>
      <c r="AT1422" s="241" t="s">
        <v>881</v>
      </c>
      <c r="AU1422" s="241" t="s">
        <v>92</v>
      </c>
      <c r="AY1422" s="18" t="s">
        <v>177</v>
      </c>
      <c r="BE1422" s="242">
        <f>IF(N1422="základní",J1422,0)</f>
        <v>0</v>
      </c>
      <c r="BF1422" s="242">
        <f>IF(N1422="snížená",J1422,0)</f>
        <v>0</v>
      </c>
      <c r="BG1422" s="242">
        <f>IF(N1422="zákl. přenesená",J1422,0)</f>
        <v>0</v>
      </c>
      <c r="BH1422" s="242">
        <f>IF(N1422="sníž. přenesená",J1422,0)</f>
        <v>0</v>
      </c>
      <c r="BI1422" s="242">
        <f>IF(N1422="nulová",J1422,0)</f>
        <v>0</v>
      </c>
      <c r="BJ1422" s="18" t="s">
        <v>90</v>
      </c>
      <c r="BK1422" s="242">
        <f>ROUND(I1422*H1422,2)</f>
        <v>0</v>
      </c>
      <c r="BL1422" s="18" t="s">
        <v>295</v>
      </c>
      <c r="BM1422" s="241" t="s">
        <v>1842</v>
      </c>
    </row>
    <row r="1423" s="13" customFormat="1">
      <c r="A1423" s="13"/>
      <c r="B1423" s="243"/>
      <c r="C1423" s="244"/>
      <c r="D1423" s="245" t="s">
        <v>186</v>
      </c>
      <c r="E1423" s="246" t="s">
        <v>1</v>
      </c>
      <c r="F1423" s="247" t="s">
        <v>1814</v>
      </c>
      <c r="G1423" s="244"/>
      <c r="H1423" s="246" t="s">
        <v>1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3" t="s">
        <v>186</v>
      </c>
      <c r="AU1423" s="253" t="s">
        <v>92</v>
      </c>
      <c r="AV1423" s="13" t="s">
        <v>90</v>
      </c>
      <c r="AW1423" s="13" t="s">
        <v>36</v>
      </c>
      <c r="AX1423" s="13" t="s">
        <v>83</v>
      </c>
      <c r="AY1423" s="253" t="s">
        <v>177</v>
      </c>
    </row>
    <row r="1424" s="13" customFormat="1">
      <c r="A1424" s="13"/>
      <c r="B1424" s="243"/>
      <c r="C1424" s="244"/>
      <c r="D1424" s="245" t="s">
        <v>186</v>
      </c>
      <c r="E1424" s="246" t="s">
        <v>1</v>
      </c>
      <c r="F1424" s="247" t="s">
        <v>1510</v>
      </c>
      <c r="G1424" s="244"/>
      <c r="H1424" s="246" t="s">
        <v>1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3" t="s">
        <v>186</v>
      </c>
      <c r="AU1424" s="253" t="s">
        <v>92</v>
      </c>
      <c r="AV1424" s="13" t="s">
        <v>90</v>
      </c>
      <c r="AW1424" s="13" t="s">
        <v>36</v>
      </c>
      <c r="AX1424" s="13" t="s">
        <v>83</v>
      </c>
      <c r="AY1424" s="253" t="s">
        <v>177</v>
      </c>
    </row>
    <row r="1425" s="13" customFormat="1">
      <c r="A1425" s="13"/>
      <c r="B1425" s="243"/>
      <c r="C1425" s="244"/>
      <c r="D1425" s="245" t="s">
        <v>186</v>
      </c>
      <c r="E1425" s="246" t="s">
        <v>1</v>
      </c>
      <c r="F1425" s="247" t="s">
        <v>1511</v>
      </c>
      <c r="G1425" s="244"/>
      <c r="H1425" s="246" t="s">
        <v>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3" t="s">
        <v>186</v>
      </c>
      <c r="AU1425" s="253" t="s">
        <v>92</v>
      </c>
      <c r="AV1425" s="13" t="s">
        <v>90</v>
      </c>
      <c r="AW1425" s="13" t="s">
        <v>36</v>
      </c>
      <c r="AX1425" s="13" t="s">
        <v>83</v>
      </c>
      <c r="AY1425" s="253" t="s">
        <v>177</v>
      </c>
    </row>
    <row r="1426" s="14" customFormat="1">
      <c r="A1426" s="14"/>
      <c r="B1426" s="254"/>
      <c r="C1426" s="255"/>
      <c r="D1426" s="245" t="s">
        <v>186</v>
      </c>
      <c r="E1426" s="256" t="s">
        <v>1</v>
      </c>
      <c r="F1426" s="257" t="s">
        <v>1843</v>
      </c>
      <c r="G1426" s="255"/>
      <c r="H1426" s="258">
        <v>40.299999999999997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4" t="s">
        <v>186</v>
      </c>
      <c r="AU1426" s="264" t="s">
        <v>92</v>
      </c>
      <c r="AV1426" s="14" t="s">
        <v>92</v>
      </c>
      <c r="AW1426" s="14" t="s">
        <v>36</v>
      </c>
      <c r="AX1426" s="14" t="s">
        <v>83</v>
      </c>
      <c r="AY1426" s="264" t="s">
        <v>177</v>
      </c>
    </row>
    <row r="1427" s="15" customFormat="1">
      <c r="A1427" s="15"/>
      <c r="B1427" s="265"/>
      <c r="C1427" s="266"/>
      <c r="D1427" s="245" t="s">
        <v>186</v>
      </c>
      <c r="E1427" s="267" t="s">
        <v>1</v>
      </c>
      <c r="F1427" s="268" t="s">
        <v>190</v>
      </c>
      <c r="G1427" s="266"/>
      <c r="H1427" s="269">
        <v>40.299999999999997</v>
      </c>
      <c r="I1427" s="270"/>
      <c r="J1427" s="266"/>
      <c r="K1427" s="266"/>
      <c r="L1427" s="271"/>
      <c r="M1427" s="272"/>
      <c r="N1427" s="273"/>
      <c r="O1427" s="273"/>
      <c r="P1427" s="273"/>
      <c r="Q1427" s="273"/>
      <c r="R1427" s="273"/>
      <c r="S1427" s="273"/>
      <c r="T1427" s="274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75" t="s">
        <v>186</v>
      </c>
      <c r="AU1427" s="275" t="s">
        <v>92</v>
      </c>
      <c r="AV1427" s="15" t="s">
        <v>184</v>
      </c>
      <c r="AW1427" s="15" t="s">
        <v>36</v>
      </c>
      <c r="AX1427" s="15" t="s">
        <v>90</v>
      </c>
      <c r="AY1427" s="275" t="s">
        <v>177</v>
      </c>
    </row>
    <row r="1428" s="14" customFormat="1">
      <c r="A1428" s="14"/>
      <c r="B1428" s="254"/>
      <c r="C1428" s="255"/>
      <c r="D1428" s="245" t="s">
        <v>186</v>
      </c>
      <c r="E1428" s="255"/>
      <c r="F1428" s="257" t="s">
        <v>1844</v>
      </c>
      <c r="G1428" s="255"/>
      <c r="H1428" s="258">
        <v>44.329999999999998</v>
      </c>
      <c r="I1428" s="259"/>
      <c r="J1428" s="255"/>
      <c r="K1428" s="255"/>
      <c r="L1428" s="260"/>
      <c r="M1428" s="261"/>
      <c r="N1428" s="262"/>
      <c r="O1428" s="262"/>
      <c r="P1428" s="262"/>
      <c r="Q1428" s="262"/>
      <c r="R1428" s="262"/>
      <c r="S1428" s="262"/>
      <c r="T1428" s="26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4" t="s">
        <v>186</v>
      </c>
      <c r="AU1428" s="264" t="s">
        <v>92</v>
      </c>
      <c r="AV1428" s="14" t="s">
        <v>92</v>
      </c>
      <c r="AW1428" s="14" t="s">
        <v>4</v>
      </c>
      <c r="AX1428" s="14" t="s">
        <v>90</v>
      </c>
      <c r="AY1428" s="264" t="s">
        <v>177</v>
      </c>
    </row>
    <row r="1429" s="2" customFormat="1" ht="24.15" customHeight="1">
      <c r="A1429" s="39"/>
      <c r="B1429" s="40"/>
      <c r="C1429" s="291" t="s">
        <v>1845</v>
      </c>
      <c r="D1429" s="291" t="s">
        <v>881</v>
      </c>
      <c r="E1429" s="292" t="s">
        <v>1846</v>
      </c>
      <c r="F1429" s="293" t="s">
        <v>1847</v>
      </c>
      <c r="G1429" s="294" t="s">
        <v>200</v>
      </c>
      <c r="H1429" s="295">
        <v>357.06</v>
      </c>
      <c r="I1429" s="296"/>
      <c r="J1429" s="297">
        <f>ROUND(I1429*H1429,2)</f>
        <v>0</v>
      </c>
      <c r="K1429" s="293" t="s">
        <v>183</v>
      </c>
      <c r="L1429" s="298"/>
      <c r="M1429" s="299" t="s">
        <v>1</v>
      </c>
      <c r="N1429" s="300" t="s">
        <v>48</v>
      </c>
      <c r="O1429" s="92"/>
      <c r="P1429" s="239">
        <f>O1429*H1429</f>
        <v>0</v>
      </c>
      <c r="Q1429" s="239">
        <v>0.00051999999999999995</v>
      </c>
      <c r="R1429" s="239">
        <f>Q1429*H1429</f>
        <v>0.18567119999999998</v>
      </c>
      <c r="S1429" s="239">
        <v>0</v>
      </c>
      <c r="T1429" s="240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41" t="s">
        <v>402</v>
      </c>
      <c r="AT1429" s="241" t="s">
        <v>881</v>
      </c>
      <c r="AU1429" s="241" t="s">
        <v>92</v>
      </c>
      <c r="AY1429" s="18" t="s">
        <v>177</v>
      </c>
      <c r="BE1429" s="242">
        <f>IF(N1429="základní",J1429,0)</f>
        <v>0</v>
      </c>
      <c r="BF1429" s="242">
        <f>IF(N1429="snížená",J1429,0)</f>
        <v>0</v>
      </c>
      <c r="BG1429" s="242">
        <f>IF(N1429="zákl. přenesená",J1429,0)</f>
        <v>0</v>
      </c>
      <c r="BH1429" s="242">
        <f>IF(N1429="sníž. přenesená",J1429,0)</f>
        <v>0</v>
      </c>
      <c r="BI1429" s="242">
        <f>IF(N1429="nulová",J1429,0)</f>
        <v>0</v>
      </c>
      <c r="BJ1429" s="18" t="s">
        <v>90</v>
      </c>
      <c r="BK1429" s="242">
        <f>ROUND(I1429*H1429,2)</f>
        <v>0</v>
      </c>
      <c r="BL1429" s="18" t="s">
        <v>295</v>
      </c>
      <c r="BM1429" s="241" t="s">
        <v>1848</v>
      </c>
    </row>
    <row r="1430" s="13" customFormat="1">
      <c r="A1430" s="13"/>
      <c r="B1430" s="243"/>
      <c r="C1430" s="244"/>
      <c r="D1430" s="245" t="s">
        <v>186</v>
      </c>
      <c r="E1430" s="246" t="s">
        <v>1</v>
      </c>
      <c r="F1430" s="247" t="s">
        <v>1814</v>
      </c>
      <c r="G1430" s="244"/>
      <c r="H1430" s="246" t="s">
        <v>1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3" t="s">
        <v>186</v>
      </c>
      <c r="AU1430" s="253" t="s">
        <v>92</v>
      </c>
      <c r="AV1430" s="13" t="s">
        <v>90</v>
      </c>
      <c r="AW1430" s="13" t="s">
        <v>36</v>
      </c>
      <c r="AX1430" s="13" t="s">
        <v>83</v>
      </c>
      <c r="AY1430" s="253" t="s">
        <v>177</v>
      </c>
    </row>
    <row r="1431" s="13" customFormat="1">
      <c r="A1431" s="13"/>
      <c r="B1431" s="243"/>
      <c r="C1431" s="244"/>
      <c r="D1431" s="245" t="s">
        <v>186</v>
      </c>
      <c r="E1431" s="246" t="s">
        <v>1</v>
      </c>
      <c r="F1431" s="247" t="s">
        <v>1464</v>
      </c>
      <c r="G1431" s="244"/>
      <c r="H1431" s="246" t="s">
        <v>1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3" t="s">
        <v>186</v>
      </c>
      <c r="AU1431" s="253" t="s">
        <v>92</v>
      </c>
      <c r="AV1431" s="13" t="s">
        <v>90</v>
      </c>
      <c r="AW1431" s="13" t="s">
        <v>36</v>
      </c>
      <c r="AX1431" s="13" t="s">
        <v>83</v>
      </c>
      <c r="AY1431" s="253" t="s">
        <v>177</v>
      </c>
    </row>
    <row r="1432" s="13" customFormat="1">
      <c r="A1432" s="13"/>
      <c r="B1432" s="243"/>
      <c r="C1432" s="244"/>
      <c r="D1432" s="245" t="s">
        <v>186</v>
      </c>
      <c r="E1432" s="246" t="s">
        <v>1</v>
      </c>
      <c r="F1432" s="247" t="s">
        <v>1465</v>
      </c>
      <c r="G1432" s="244"/>
      <c r="H1432" s="246" t="s">
        <v>1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3" t="s">
        <v>186</v>
      </c>
      <c r="AU1432" s="253" t="s">
        <v>92</v>
      </c>
      <c r="AV1432" s="13" t="s">
        <v>90</v>
      </c>
      <c r="AW1432" s="13" t="s">
        <v>36</v>
      </c>
      <c r="AX1432" s="13" t="s">
        <v>83</v>
      </c>
      <c r="AY1432" s="253" t="s">
        <v>177</v>
      </c>
    </row>
    <row r="1433" s="14" customFormat="1">
      <c r="A1433" s="14"/>
      <c r="B1433" s="254"/>
      <c r="C1433" s="255"/>
      <c r="D1433" s="245" t="s">
        <v>186</v>
      </c>
      <c r="E1433" s="256" t="s">
        <v>1</v>
      </c>
      <c r="F1433" s="257" t="s">
        <v>1849</v>
      </c>
      <c r="G1433" s="255"/>
      <c r="H1433" s="258">
        <v>97.5</v>
      </c>
      <c r="I1433" s="259"/>
      <c r="J1433" s="255"/>
      <c r="K1433" s="255"/>
      <c r="L1433" s="260"/>
      <c r="M1433" s="261"/>
      <c r="N1433" s="262"/>
      <c r="O1433" s="262"/>
      <c r="P1433" s="262"/>
      <c r="Q1433" s="262"/>
      <c r="R1433" s="262"/>
      <c r="S1433" s="262"/>
      <c r="T1433" s="26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4" t="s">
        <v>186</v>
      </c>
      <c r="AU1433" s="264" t="s">
        <v>92</v>
      </c>
      <c r="AV1433" s="14" t="s">
        <v>92</v>
      </c>
      <c r="AW1433" s="14" t="s">
        <v>36</v>
      </c>
      <c r="AX1433" s="14" t="s">
        <v>83</v>
      </c>
      <c r="AY1433" s="264" t="s">
        <v>177</v>
      </c>
    </row>
    <row r="1434" s="13" customFormat="1">
      <c r="A1434" s="13"/>
      <c r="B1434" s="243"/>
      <c r="C1434" s="244"/>
      <c r="D1434" s="245" t="s">
        <v>186</v>
      </c>
      <c r="E1434" s="246" t="s">
        <v>1</v>
      </c>
      <c r="F1434" s="247" t="s">
        <v>1471</v>
      </c>
      <c r="G1434" s="244"/>
      <c r="H1434" s="246" t="s">
        <v>1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3" t="s">
        <v>186</v>
      </c>
      <c r="AU1434" s="253" t="s">
        <v>92</v>
      </c>
      <c r="AV1434" s="13" t="s">
        <v>90</v>
      </c>
      <c r="AW1434" s="13" t="s">
        <v>36</v>
      </c>
      <c r="AX1434" s="13" t="s">
        <v>83</v>
      </c>
      <c r="AY1434" s="253" t="s">
        <v>177</v>
      </c>
    </row>
    <row r="1435" s="13" customFormat="1">
      <c r="A1435" s="13"/>
      <c r="B1435" s="243"/>
      <c r="C1435" s="244"/>
      <c r="D1435" s="245" t="s">
        <v>186</v>
      </c>
      <c r="E1435" s="246" t="s">
        <v>1</v>
      </c>
      <c r="F1435" s="247" t="s">
        <v>1472</v>
      </c>
      <c r="G1435" s="244"/>
      <c r="H1435" s="246" t="s">
        <v>1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3" t="s">
        <v>186</v>
      </c>
      <c r="AU1435" s="253" t="s">
        <v>92</v>
      </c>
      <c r="AV1435" s="13" t="s">
        <v>90</v>
      </c>
      <c r="AW1435" s="13" t="s">
        <v>36</v>
      </c>
      <c r="AX1435" s="13" t="s">
        <v>83</v>
      </c>
      <c r="AY1435" s="253" t="s">
        <v>177</v>
      </c>
    </row>
    <row r="1436" s="13" customFormat="1">
      <c r="A1436" s="13"/>
      <c r="B1436" s="243"/>
      <c r="C1436" s="244"/>
      <c r="D1436" s="245" t="s">
        <v>186</v>
      </c>
      <c r="E1436" s="246" t="s">
        <v>1</v>
      </c>
      <c r="F1436" s="247" t="s">
        <v>1473</v>
      </c>
      <c r="G1436" s="244"/>
      <c r="H1436" s="246" t="s">
        <v>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3" t="s">
        <v>186</v>
      </c>
      <c r="AU1436" s="253" t="s">
        <v>92</v>
      </c>
      <c r="AV1436" s="13" t="s">
        <v>90</v>
      </c>
      <c r="AW1436" s="13" t="s">
        <v>36</v>
      </c>
      <c r="AX1436" s="13" t="s">
        <v>83</v>
      </c>
      <c r="AY1436" s="253" t="s">
        <v>177</v>
      </c>
    </row>
    <row r="1437" s="14" customFormat="1">
      <c r="A1437" s="14"/>
      <c r="B1437" s="254"/>
      <c r="C1437" s="255"/>
      <c r="D1437" s="245" t="s">
        <v>186</v>
      </c>
      <c r="E1437" s="256" t="s">
        <v>1</v>
      </c>
      <c r="F1437" s="257" t="s">
        <v>1850</v>
      </c>
      <c r="G1437" s="255"/>
      <c r="H1437" s="258">
        <v>117.5</v>
      </c>
      <c r="I1437" s="259"/>
      <c r="J1437" s="255"/>
      <c r="K1437" s="255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4" t="s">
        <v>186</v>
      </c>
      <c r="AU1437" s="264" t="s">
        <v>92</v>
      </c>
      <c r="AV1437" s="14" t="s">
        <v>92</v>
      </c>
      <c r="AW1437" s="14" t="s">
        <v>36</v>
      </c>
      <c r="AX1437" s="14" t="s">
        <v>83</v>
      </c>
      <c r="AY1437" s="264" t="s">
        <v>177</v>
      </c>
    </row>
    <row r="1438" s="13" customFormat="1">
      <c r="A1438" s="13"/>
      <c r="B1438" s="243"/>
      <c r="C1438" s="244"/>
      <c r="D1438" s="245" t="s">
        <v>186</v>
      </c>
      <c r="E1438" s="246" t="s">
        <v>1</v>
      </c>
      <c r="F1438" s="247" t="s">
        <v>1475</v>
      </c>
      <c r="G1438" s="244"/>
      <c r="H1438" s="246" t="s">
        <v>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3" t="s">
        <v>186</v>
      </c>
      <c r="AU1438" s="253" t="s">
        <v>92</v>
      </c>
      <c r="AV1438" s="13" t="s">
        <v>90</v>
      </c>
      <c r="AW1438" s="13" t="s">
        <v>36</v>
      </c>
      <c r="AX1438" s="13" t="s">
        <v>83</v>
      </c>
      <c r="AY1438" s="253" t="s">
        <v>177</v>
      </c>
    </row>
    <row r="1439" s="14" customFormat="1">
      <c r="A1439" s="14"/>
      <c r="B1439" s="254"/>
      <c r="C1439" s="255"/>
      <c r="D1439" s="245" t="s">
        <v>186</v>
      </c>
      <c r="E1439" s="256" t="s">
        <v>1</v>
      </c>
      <c r="F1439" s="257" t="s">
        <v>1851</v>
      </c>
      <c r="G1439" s="255"/>
      <c r="H1439" s="258">
        <v>3.8999999999999999</v>
      </c>
      <c r="I1439" s="259"/>
      <c r="J1439" s="255"/>
      <c r="K1439" s="255"/>
      <c r="L1439" s="260"/>
      <c r="M1439" s="261"/>
      <c r="N1439" s="262"/>
      <c r="O1439" s="262"/>
      <c r="P1439" s="262"/>
      <c r="Q1439" s="262"/>
      <c r="R1439" s="262"/>
      <c r="S1439" s="262"/>
      <c r="T1439" s="26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4" t="s">
        <v>186</v>
      </c>
      <c r="AU1439" s="264" t="s">
        <v>92</v>
      </c>
      <c r="AV1439" s="14" t="s">
        <v>92</v>
      </c>
      <c r="AW1439" s="14" t="s">
        <v>36</v>
      </c>
      <c r="AX1439" s="14" t="s">
        <v>83</v>
      </c>
      <c r="AY1439" s="264" t="s">
        <v>177</v>
      </c>
    </row>
    <row r="1440" s="13" customFormat="1">
      <c r="A1440" s="13"/>
      <c r="B1440" s="243"/>
      <c r="C1440" s="244"/>
      <c r="D1440" s="245" t="s">
        <v>186</v>
      </c>
      <c r="E1440" s="246" t="s">
        <v>1</v>
      </c>
      <c r="F1440" s="247" t="s">
        <v>1484</v>
      </c>
      <c r="G1440" s="244"/>
      <c r="H1440" s="246" t="s">
        <v>1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3" t="s">
        <v>186</v>
      </c>
      <c r="AU1440" s="253" t="s">
        <v>92</v>
      </c>
      <c r="AV1440" s="13" t="s">
        <v>90</v>
      </c>
      <c r="AW1440" s="13" t="s">
        <v>36</v>
      </c>
      <c r="AX1440" s="13" t="s">
        <v>83</v>
      </c>
      <c r="AY1440" s="253" t="s">
        <v>177</v>
      </c>
    </row>
    <row r="1441" s="13" customFormat="1">
      <c r="A1441" s="13"/>
      <c r="B1441" s="243"/>
      <c r="C1441" s="244"/>
      <c r="D1441" s="245" t="s">
        <v>186</v>
      </c>
      <c r="E1441" s="246" t="s">
        <v>1</v>
      </c>
      <c r="F1441" s="247" t="s">
        <v>1485</v>
      </c>
      <c r="G1441" s="244"/>
      <c r="H1441" s="246" t="s">
        <v>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3" t="s">
        <v>186</v>
      </c>
      <c r="AU1441" s="253" t="s">
        <v>92</v>
      </c>
      <c r="AV1441" s="13" t="s">
        <v>90</v>
      </c>
      <c r="AW1441" s="13" t="s">
        <v>36</v>
      </c>
      <c r="AX1441" s="13" t="s">
        <v>83</v>
      </c>
      <c r="AY1441" s="253" t="s">
        <v>177</v>
      </c>
    </row>
    <row r="1442" s="14" customFormat="1">
      <c r="A1442" s="14"/>
      <c r="B1442" s="254"/>
      <c r="C1442" s="255"/>
      <c r="D1442" s="245" t="s">
        <v>186</v>
      </c>
      <c r="E1442" s="256" t="s">
        <v>1</v>
      </c>
      <c r="F1442" s="257" t="s">
        <v>1852</v>
      </c>
      <c r="G1442" s="255"/>
      <c r="H1442" s="258">
        <v>19.699999999999999</v>
      </c>
      <c r="I1442" s="259"/>
      <c r="J1442" s="255"/>
      <c r="K1442" s="255"/>
      <c r="L1442" s="260"/>
      <c r="M1442" s="261"/>
      <c r="N1442" s="262"/>
      <c r="O1442" s="262"/>
      <c r="P1442" s="262"/>
      <c r="Q1442" s="262"/>
      <c r="R1442" s="262"/>
      <c r="S1442" s="262"/>
      <c r="T1442" s="26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4" t="s">
        <v>186</v>
      </c>
      <c r="AU1442" s="264" t="s">
        <v>92</v>
      </c>
      <c r="AV1442" s="14" t="s">
        <v>92</v>
      </c>
      <c r="AW1442" s="14" t="s">
        <v>36</v>
      </c>
      <c r="AX1442" s="14" t="s">
        <v>83</v>
      </c>
      <c r="AY1442" s="264" t="s">
        <v>177</v>
      </c>
    </row>
    <row r="1443" s="13" customFormat="1">
      <c r="A1443" s="13"/>
      <c r="B1443" s="243"/>
      <c r="C1443" s="244"/>
      <c r="D1443" s="245" t="s">
        <v>186</v>
      </c>
      <c r="E1443" s="246" t="s">
        <v>1</v>
      </c>
      <c r="F1443" s="247" t="s">
        <v>1515</v>
      </c>
      <c r="G1443" s="244"/>
      <c r="H1443" s="246" t="s">
        <v>1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3" t="s">
        <v>186</v>
      </c>
      <c r="AU1443" s="253" t="s">
        <v>92</v>
      </c>
      <c r="AV1443" s="13" t="s">
        <v>90</v>
      </c>
      <c r="AW1443" s="13" t="s">
        <v>36</v>
      </c>
      <c r="AX1443" s="13" t="s">
        <v>83</v>
      </c>
      <c r="AY1443" s="253" t="s">
        <v>177</v>
      </c>
    </row>
    <row r="1444" s="13" customFormat="1">
      <c r="A1444" s="13"/>
      <c r="B1444" s="243"/>
      <c r="C1444" s="244"/>
      <c r="D1444" s="245" t="s">
        <v>186</v>
      </c>
      <c r="E1444" s="246" t="s">
        <v>1</v>
      </c>
      <c r="F1444" s="247" t="s">
        <v>273</v>
      </c>
      <c r="G1444" s="244"/>
      <c r="H1444" s="246" t="s">
        <v>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3" t="s">
        <v>186</v>
      </c>
      <c r="AU1444" s="253" t="s">
        <v>92</v>
      </c>
      <c r="AV1444" s="13" t="s">
        <v>90</v>
      </c>
      <c r="AW1444" s="13" t="s">
        <v>36</v>
      </c>
      <c r="AX1444" s="13" t="s">
        <v>83</v>
      </c>
      <c r="AY1444" s="253" t="s">
        <v>177</v>
      </c>
    </row>
    <row r="1445" s="14" customFormat="1">
      <c r="A1445" s="14"/>
      <c r="B1445" s="254"/>
      <c r="C1445" s="255"/>
      <c r="D1445" s="245" t="s">
        <v>186</v>
      </c>
      <c r="E1445" s="256" t="s">
        <v>1</v>
      </c>
      <c r="F1445" s="257" t="s">
        <v>1853</v>
      </c>
      <c r="G1445" s="255"/>
      <c r="H1445" s="258">
        <v>9.5999999999999996</v>
      </c>
      <c r="I1445" s="259"/>
      <c r="J1445" s="255"/>
      <c r="K1445" s="255"/>
      <c r="L1445" s="260"/>
      <c r="M1445" s="261"/>
      <c r="N1445" s="262"/>
      <c r="O1445" s="262"/>
      <c r="P1445" s="262"/>
      <c r="Q1445" s="262"/>
      <c r="R1445" s="262"/>
      <c r="S1445" s="262"/>
      <c r="T1445" s="26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4" t="s">
        <v>186</v>
      </c>
      <c r="AU1445" s="264" t="s">
        <v>92</v>
      </c>
      <c r="AV1445" s="14" t="s">
        <v>92</v>
      </c>
      <c r="AW1445" s="14" t="s">
        <v>36</v>
      </c>
      <c r="AX1445" s="14" t="s">
        <v>83</v>
      </c>
      <c r="AY1445" s="264" t="s">
        <v>177</v>
      </c>
    </row>
    <row r="1446" s="13" customFormat="1">
      <c r="A1446" s="13"/>
      <c r="B1446" s="243"/>
      <c r="C1446" s="244"/>
      <c r="D1446" s="245" t="s">
        <v>186</v>
      </c>
      <c r="E1446" s="246" t="s">
        <v>1</v>
      </c>
      <c r="F1446" s="247" t="s">
        <v>1487</v>
      </c>
      <c r="G1446" s="244"/>
      <c r="H1446" s="246" t="s">
        <v>1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3" t="s">
        <v>186</v>
      </c>
      <c r="AU1446" s="253" t="s">
        <v>92</v>
      </c>
      <c r="AV1446" s="13" t="s">
        <v>90</v>
      </c>
      <c r="AW1446" s="13" t="s">
        <v>36</v>
      </c>
      <c r="AX1446" s="13" t="s">
        <v>83</v>
      </c>
      <c r="AY1446" s="253" t="s">
        <v>177</v>
      </c>
    </row>
    <row r="1447" s="13" customFormat="1">
      <c r="A1447" s="13"/>
      <c r="B1447" s="243"/>
      <c r="C1447" s="244"/>
      <c r="D1447" s="245" t="s">
        <v>186</v>
      </c>
      <c r="E1447" s="246" t="s">
        <v>1</v>
      </c>
      <c r="F1447" s="247" t="s">
        <v>1488</v>
      </c>
      <c r="G1447" s="244"/>
      <c r="H1447" s="246" t="s">
        <v>1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3" t="s">
        <v>186</v>
      </c>
      <c r="AU1447" s="253" t="s">
        <v>92</v>
      </c>
      <c r="AV1447" s="13" t="s">
        <v>90</v>
      </c>
      <c r="AW1447" s="13" t="s">
        <v>36</v>
      </c>
      <c r="AX1447" s="13" t="s">
        <v>83</v>
      </c>
      <c r="AY1447" s="253" t="s">
        <v>177</v>
      </c>
    </row>
    <row r="1448" s="14" customFormat="1">
      <c r="A1448" s="14"/>
      <c r="B1448" s="254"/>
      <c r="C1448" s="255"/>
      <c r="D1448" s="245" t="s">
        <v>186</v>
      </c>
      <c r="E1448" s="256" t="s">
        <v>1</v>
      </c>
      <c r="F1448" s="257" t="s">
        <v>1854</v>
      </c>
      <c r="G1448" s="255"/>
      <c r="H1448" s="258">
        <v>76.400000000000006</v>
      </c>
      <c r="I1448" s="259"/>
      <c r="J1448" s="255"/>
      <c r="K1448" s="255"/>
      <c r="L1448" s="260"/>
      <c r="M1448" s="261"/>
      <c r="N1448" s="262"/>
      <c r="O1448" s="262"/>
      <c r="P1448" s="262"/>
      <c r="Q1448" s="262"/>
      <c r="R1448" s="262"/>
      <c r="S1448" s="262"/>
      <c r="T1448" s="26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4" t="s">
        <v>186</v>
      </c>
      <c r="AU1448" s="264" t="s">
        <v>92</v>
      </c>
      <c r="AV1448" s="14" t="s">
        <v>92</v>
      </c>
      <c r="AW1448" s="14" t="s">
        <v>36</v>
      </c>
      <c r="AX1448" s="14" t="s">
        <v>83</v>
      </c>
      <c r="AY1448" s="264" t="s">
        <v>177</v>
      </c>
    </row>
    <row r="1449" s="15" customFormat="1">
      <c r="A1449" s="15"/>
      <c r="B1449" s="265"/>
      <c r="C1449" s="266"/>
      <c r="D1449" s="245" t="s">
        <v>186</v>
      </c>
      <c r="E1449" s="267" t="s">
        <v>1</v>
      </c>
      <c r="F1449" s="268" t="s">
        <v>190</v>
      </c>
      <c r="G1449" s="266"/>
      <c r="H1449" s="269">
        <v>324.60000000000002</v>
      </c>
      <c r="I1449" s="270"/>
      <c r="J1449" s="266"/>
      <c r="K1449" s="266"/>
      <c r="L1449" s="271"/>
      <c r="M1449" s="272"/>
      <c r="N1449" s="273"/>
      <c r="O1449" s="273"/>
      <c r="P1449" s="273"/>
      <c r="Q1449" s="273"/>
      <c r="R1449" s="273"/>
      <c r="S1449" s="273"/>
      <c r="T1449" s="27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75" t="s">
        <v>186</v>
      </c>
      <c r="AU1449" s="275" t="s">
        <v>92</v>
      </c>
      <c r="AV1449" s="15" t="s">
        <v>184</v>
      </c>
      <c r="AW1449" s="15" t="s">
        <v>36</v>
      </c>
      <c r="AX1449" s="15" t="s">
        <v>90</v>
      </c>
      <c r="AY1449" s="275" t="s">
        <v>177</v>
      </c>
    </row>
    <row r="1450" s="14" customFormat="1">
      <c r="A1450" s="14"/>
      <c r="B1450" s="254"/>
      <c r="C1450" s="255"/>
      <c r="D1450" s="245" t="s">
        <v>186</v>
      </c>
      <c r="E1450" s="255"/>
      <c r="F1450" s="257" t="s">
        <v>1855</v>
      </c>
      <c r="G1450" s="255"/>
      <c r="H1450" s="258">
        <v>357.06</v>
      </c>
      <c r="I1450" s="259"/>
      <c r="J1450" s="255"/>
      <c r="K1450" s="255"/>
      <c r="L1450" s="260"/>
      <c r="M1450" s="261"/>
      <c r="N1450" s="262"/>
      <c r="O1450" s="262"/>
      <c r="P1450" s="262"/>
      <c r="Q1450" s="262"/>
      <c r="R1450" s="262"/>
      <c r="S1450" s="262"/>
      <c r="T1450" s="26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4" t="s">
        <v>186</v>
      </c>
      <c r="AU1450" s="264" t="s">
        <v>92</v>
      </c>
      <c r="AV1450" s="14" t="s">
        <v>92</v>
      </c>
      <c r="AW1450" s="14" t="s">
        <v>4</v>
      </c>
      <c r="AX1450" s="14" t="s">
        <v>90</v>
      </c>
      <c r="AY1450" s="264" t="s">
        <v>177</v>
      </c>
    </row>
    <row r="1451" s="2" customFormat="1" ht="37.8" customHeight="1">
      <c r="A1451" s="39"/>
      <c r="B1451" s="40"/>
      <c r="C1451" s="230" t="s">
        <v>1856</v>
      </c>
      <c r="D1451" s="230" t="s">
        <v>179</v>
      </c>
      <c r="E1451" s="231" t="s">
        <v>1857</v>
      </c>
      <c r="F1451" s="232" t="s">
        <v>1858</v>
      </c>
      <c r="G1451" s="233" t="s">
        <v>200</v>
      </c>
      <c r="H1451" s="234">
        <v>616</v>
      </c>
      <c r="I1451" s="235"/>
      <c r="J1451" s="236">
        <f>ROUND(I1451*H1451,2)</f>
        <v>0</v>
      </c>
      <c r="K1451" s="232" t="s">
        <v>183</v>
      </c>
      <c r="L1451" s="45"/>
      <c r="M1451" s="237" t="s">
        <v>1</v>
      </c>
      <c r="N1451" s="238" t="s">
        <v>48</v>
      </c>
      <c r="O1451" s="92"/>
      <c r="P1451" s="239">
        <f>O1451*H1451</f>
        <v>0</v>
      </c>
      <c r="Q1451" s="239">
        <v>0</v>
      </c>
      <c r="R1451" s="239">
        <f>Q1451*H1451</f>
        <v>0</v>
      </c>
      <c r="S1451" s="239">
        <v>0</v>
      </c>
      <c r="T1451" s="240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41" t="s">
        <v>295</v>
      </c>
      <c r="AT1451" s="241" t="s">
        <v>179</v>
      </c>
      <c r="AU1451" s="241" t="s">
        <v>92</v>
      </c>
      <c r="AY1451" s="18" t="s">
        <v>177</v>
      </c>
      <c r="BE1451" s="242">
        <f>IF(N1451="základní",J1451,0)</f>
        <v>0</v>
      </c>
      <c r="BF1451" s="242">
        <f>IF(N1451="snížená",J1451,0)</f>
        <v>0</v>
      </c>
      <c r="BG1451" s="242">
        <f>IF(N1451="zákl. přenesená",J1451,0)</f>
        <v>0</v>
      </c>
      <c r="BH1451" s="242">
        <f>IF(N1451="sníž. přenesená",J1451,0)</f>
        <v>0</v>
      </c>
      <c r="BI1451" s="242">
        <f>IF(N1451="nulová",J1451,0)</f>
        <v>0</v>
      </c>
      <c r="BJ1451" s="18" t="s">
        <v>90</v>
      </c>
      <c r="BK1451" s="242">
        <f>ROUND(I1451*H1451,2)</f>
        <v>0</v>
      </c>
      <c r="BL1451" s="18" t="s">
        <v>295</v>
      </c>
      <c r="BM1451" s="241" t="s">
        <v>1859</v>
      </c>
    </row>
    <row r="1452" s="13" customFormat="1">
      <c r="A1452" s="13"/>
      <c r="B1452" s="243"/>
      <c r="C1452" s="244"/>
      <c r="D1452" s="245" t="s">
        <v>186</v>
      </c>
      <c r="E1452" s="246" t="s">
        <v>1</v>
      </c>
      <c r="F1452" s="247" t="s">
        <v>1860</v>
      </c>
      <c r="G1452" s="244"/>
      <c r="H1452" s="246" t="s">
        <v>1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3" t="s">
        <v>186</v>
      </c>
      <c r="AU1452" s="253" t="s">
        <v>92</v>
      </c>
      <c r="AV1452" s="13" t="s">
        <v>90</v>
      </c>
      <c r="AW1452" s="13" t="s">
        <v>36</v>
      </c>
      <c r="AX1452" s="13" t="s">
        <v>83</v>
      </c>
      <c r="AY1452" s="253" t="s">
        <v>177</v>
      </c>
    </row>
    <row r="1453" s="13" customFormat="1">
      <c r="A1453" s="13"/>
      <c r="B1453" s="243"/>
      <c r="C1453" s="244"/>
      <c r="D1453" s="245" t="s">
        <v>186</v>
      </c>
      <c r="E1453" s="246" t="s">
        <v>1</v>
      </c>
      <c r="F1453" s="247" t="s">
        <v>780</v>
      </c>
      <c r="G1453" s="244"/>
      <c r="H1453" s="246" t="s">
        <v>1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3" t="s">
        <v>186</v>
      </c>
      <c r="AU1453" s="253" t="s">
        <v>92</v>
      </c>
      <c r="AV1453" s="13" t="s">
        <v>90</v>
      </c>
      <c r="AW1453" s="13" t="s">
        <v>36</v>
      </c>
      <c r="AX1453" s="13" t="s">
        <v>83</v>
      </c>
      <c r="AY1453" s="253" t="s">
        <v>177</v>
      </c>
    </row>
    <row r="1454" s="13" customFormat="1">
      <c r="A1454" s="13"/>
      <c r="B1454" s="243"/>
      <c r="C1454" s="244"/>
      <c r="D1454" s="245" t="s">
        <v>186</v>
      </c>
      <c r="E1454" s="246" t="s">
        <v>1</v>
      </c>
      <c r="F1454" s="247" t="s">
        <v>781</v>
      </c>
      <c r="G1454" s="244"/>
      <c r="H1454" s="246" t="s">
        <v>1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3" t="s">
        <v>186</v>
      </c>
      <c r="AU1454" s="253" t="s">
        <v>92</v>
      </c>
      <c r="AV1454" s="13" t="s">
        <v>90</v>
      </c>
      <c r="AW1454" s="13" t="s">
        <v>36</v>
      </c>
      <c r="AX1454" s="13" t="s">
        <v>83</v>
      </c>
      <c r="AY1454" s="253" t="s">
        <v>177</v>
      </c>
    </row>
    <row r="1455" s="14" customFormat="1">
      <c r="A1455" s="14"/>
      <c r="B1455" s="254"/>
      <c r="C1455" s="255"/>
      <c r="D1455" s="245" t="s">
        <v>186</v>
      </c>
      <c r="E1455" s="256" t="s">
        <v>1</v>
      </c>
      <c r="F1455" s="257" t="s">
        <v>1694</v>
      </c>
      <c r="G1455" s="255"/>
      <c r="H1455" s="258">
        <v>89.5</v>
      </c>
      <c r="I1455" s="259"/>
      <c r="J1455" s="255"/>
      <c r="K1455" s="255"/>
      <c r="L1455" s="260"/>
      <c r="M1455" s="261"/>
      <c r="N1455" s="262"/>
      <c r="O1455" s="262"/>
      <c r="P1455" s="262"/>
      <c r="Q1455" s="262"/>
      <c r="R1455" s="262"/>
      <c r="S1455" s="262"/>
      <c r="T1455" s="26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4" t="s">
        <v>186</v>
      </c>
      <c r="AU1455" s="264" t="s">
        <v>92</v>
      </c>
      <c r="AV1455" s="14" t="s">
        <v>92</v>
      </c>
      <c r="AW1455" s="14" t="s">
        <v>36</v>
      </c>
      <c r="AX1455" s="14" t="s">
        <v>83</v>
      </c>
      <c r="AY1455" s="264" t="s">
        <v>177</v>
      </c>
    </row>
    <row r="1456" s="13" customFormat="1">
      <c r="A1456" s="13"/>
      <c r="B1456" s="243"/>
      <c r="C1456" s="244"/>
      <c r="D1456" s="245" t="s">
        <v>186</v>
      </c>
      <c r="E1456" s="246" t="s">
        <v>1</v>
      </c>
      <c r="F1456" s="247" t="s">
        <v>783</v>
      </c>
      <c r="G1456" s="244"/>
      <c r="H1456" s="246" t="s">
        <v>1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3" t="s">
        <v>186</v>
      </c>
      <c r="AU1456" s="253" t="s">
        <v>92</v>
      </c>
      <c r="AV1456" s="13" t="s">
        <v>90</v>
      </c>
      <c r="AW1456" s="13" t="s">
        <v>36</v>
      </c>
      <c r="AX1456" s="13" t="s">
        <v>83</v>
      </c>
      <c r="AY1456" s="253" t="s">
        <v>177</v>
      </c>
    </row>
    <row r="1457" s="13" customFormat="1">
      <c r="A1457" s="13"/>
      <c r="B1457" s="243"/>
      <c r="C1457" s="244"/>
      <c r="D1457" s="245" t="s">
        <v>186</v>
      </c>
      <c r="E1457" s="246" t="s">
        <v>1</v>
      </c>
      <c r="F1457" s="247" t="s">
        <v>784</v>
      </c>
      <c r="G1457" s="244"/>
      <c r="H1457" s="246" t="s">
        <v>1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3" t="s">
        <v>186</v>
      </c>
      <c r="AU1457" s="253" t="s">
        <v>92</v>
      </c>
      <c r="AV1457" s="13" t="s">
        <v>90</v>
      </c>
      <c r="AW1457" s="13" t="s">
        <v>36</v>
      </c>
      <c r="AX1457" s="13" t="s">
        <v>83</v>
      </c>
      <c r="AY1457" s="253" t="s">
        <v>177</v>
      </c>
    </row>
    <row r="1458" s="14" customFormat="1">
      <c r="A1458" s="14"/>
      <c r="B1458" s="254"/>
      <c r="C1458" s="255"/>
      <c r="D1458" s="245" t="s">
        <v>186</v>
      </c>
      <c r="E1458" s="256" t="s">
        <v>1</v>
      </c>
      <c r="F1458" s="257" t="s">
        <v>1695</v>
      </c>
      <c r="G1458" s="255"/>
      <c r="H1458" s="258">
        <v>22.699999999999999</v>
      </c>
      <c r="I1458" s="259"/>
      <c r="J1458" s="255"/>
      <c r="K1458" s="255"/>
      <c r="L1458" s="260"/>
      <c r="M1458" s="261"/>
      <c r="N1458" s="262"/>
      <c r="O1458" s="262"/>
      <c r="P1458" s="262"/>
      <c r="Q1458" s="262"/>
      <c r="R1458" s="262"/>
      <c r="S1458" s="262"/>
      <c r="T1458" s="26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4" t="s">
        <v>186</v>
      </c>
      <c r="AU1458" s="264" t="s">
        <v>92</v>
      </c>
      <c r="AV1458" s="14" t="s">
        <v>92</v>
      </c>
      <c r="AW1458" s="14" t="s">
        <v>36</v>
      </c>
      <c r="AX1458" s="14" t="s">
        <v>83</v>
      </c>
      <c r="AY1458" s="264" t="s">
        <v>177</v>
      </c>
    </row>
    <row r="1459" s="13" customFormat="1">
      <c r="A1459" s="13"/>
      <c r="B1459" s="243"/>
      <c r="C1459" s="244"/>
      <c r="D1459" s="245" t="s">
        <v>186</v>
      </c>
      <c r="E1459" s="246" t="s">
        <v>1</v>
      </c>
      <c r="F1459" s="247" t="s">
        <v>786</v>
      </c>
      <c r="G1459" s="244"/>
      <c r="H1459" s="246" t="s">
        <v>1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3" t="s">
        <v>186</v>
      </c>
      <c r="AU1459" s="253" t="s">
        <v>92</v>
      </c>
      <c r="AV1459" s="13" t="s">
        <v>90</v>
      </c>
      <c r="AW1459" s="13" t="s">
        <v>36</v>
      </c>
      <c r="AX1459" s="13" t="s">
        <v>83</v>
      </c>
      <c r="AY1459" s="253" t="s">
        <v>177</v>
      </c>
    </row>
    <row r="1460" s="13" customFormat="1">
      <c r="A1460" s="13"/>
      <c r="B1460" s="243"/>
      <c r="C1460" s="244"/>
      <c r="D1460" s="245" t="s">
        <v>186</v>
      </c>
      <c r="E1460" s="246" t="s">
        <v>1</v>
      </c>
      <c r="F1460" s="247" t="s">
        <v>787</v>
      </c>
      <c r="G1460" s="244"/>
      <c r="H1460" s="246" t="s">
        <v>1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3" t="s">
        <v>186</v>
      </c>
      <c r="AU1460" s="253" t="s">
        <v>92</v>
      </c>
      <c r="AV1460" s="13" t="s">
        <v>90</v>
      </c>
      <c r="AW1460" s="13" t="s">
        <v>36</v>
      </c>
      <c r="AX1460" s="13" t="s">
        <v>83</v>
      </c>
      <c r="AY1460" s="253" t="s">
        <v>177</v>
      </c>
    </row>
    <row r="1461" s="14" customFormat="1">
      <c r="A1461" s="14"/>
      <c r="B1461" s="254"/>
      <c r="C1461" s="255"/>
      <c r="D1461" s="245" t="s">
        <v>186</v>
      </c>
      <c r="E1461" s="256" t="s">
        <v>1</v>
      </c>
      <c r="F1461" s="257" t="s">
        <v>1696</v>
      </c>
      <c r="G1461" s="255"/>
      <c r="H1461" s="258">
        <v>62.5</v>
      </c>
      <c r="I1461" s="259"/>
      <c r="J1461" s="255"/>
      <c r="K1461" s="255"/>
      <c r="L1461" s="260"/>
      <c r="M1461" s="261"/>
      <c r="N1461" s="262"/>
      <c r="O1461" s="262"/>
      <c r="P1461" s="262"/>
      <c r="Q1461" s="262"/>
      <c r="R1461" s="262"/>
      <c r="S1461" s="262"/>
      <c r="T1461" s="26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4" t="s">
        <v>186</v>
      </c>
      <c r="AU1461" s="264" t="s">
        <v>92</v>
      </c>
      <c r="AV1461" s="14" t="s">
        <v>92</v>
      </c>
      <c r="AW1461" s="14" t="s">
        <v>36</v>
      </c>
      <c r="AX1461" s="14" t="s">
        <v>83</v>
      </c>
      <c r="AY1461" s="264" t="s">
        <v>177</v>
      </c>
    </row>
    <row r="1462" s="13" customFormat="1">
      <c r="A1462" s="13"/>
      <c r="B1462" s="243"/>
      <c r="C1462" s="244"/>
      <c r="D1462" s="245" t="s">
        <v>186</v>
      </c>
      <c r="E1462" s="246" t="s">
        <v>1</v>
      </c>
      <c r="F1462" s="247" t="s">
        <v>1464</v>
      </c>
      <c r="G1462" s="244"/>
      <c r="H1462" s="246" t="s">
        <v>1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3" t="s">
        <v>186</v>
      </c>
      <c r="AU1462" s="253" t="s">
        <v>92</v>
      </c>
      <c r="AV1462" s="13" t="s">
        <v>90</v>
      </c>
      <c r="AW1462" s="13" t="s">
        <v>36</v>
      </c>
      <c r="AX1462" s="13" t="s">
        <v>83</v>
      </c>
      <c r="AY1462" s="253" t="s">
        <v>177</v>
      </c>
    </row>
    <row r="1463" s="13" customFormat="1">
      <c r="A1463" s="13"/>
      <c r="B1463" s="243"/>
      <c r="C1463" s="244"/>
      <c r="D1463" s="245" t="s">
        <v>186</v>
      </c>
      <c r="E1463" s="246" t="s">
        <v>1</v>
      </c>
      <c r="F1463" s="247" t="s">
        <v>1465</v>
      </c>
      <c r="G1463" s="244"/>
      <c r="H1463" s="246" t="s">
        <v>1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3" t="s">
        <v>186</v>
      </c>
      <c r="AU1463" s="253" t="s">
        <v>92</v>
      </c>
      <c r="AV1463" s="13" t="s">
        <v>90</v>
      </c>
      <c r="AW1463" s="13" t="s">
        <v>36</v>
      </c>
      <c r="AX1463" s="13" t="s">
        <v>83</v>
      </c>
      <c r="AY1463" s="253" t="s">
        <v>177</v>
      </c>
    </row>
    <row r="1464" s="14" customFormat="1">
      <c r="A1464" s="14"/>
      <c r="B1464" s="254"/>
      <c r="C1464" s="255"/>
      <c r="D1464" s="245" t="s">
        <v>186</v>
      </c>
      <c r="E1464" s="256" t="s">
        <v>1</v>
      </c>
      <c r="F1464" s="257" t="s">
        <v>1849</v>
      </c>
      <c r="G1464" s="255"/>
      <c r="H1464" s="258">
        <v>97.5</v>
      </c>
      <c r="I1464" s="259"/>
      <c r="J1464" s="255"/>
      <c r="K1464" s="255"/>
      <c r="L1464" s="260"/>
      <c r="M1464" s="261"/>
      <c r="N1464" s="262"/>
      <c r="O1464" s="262"/>
      <c r="P1464" s="262"/>
      <c r="Q1464" s="262"/>
      <c r="R1464" s="262"/>
      <c r="S1464" s="262"/>
      <c r="T1464" s="26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4" t="s">
        <v>186</v>
      </c>
      <c r="AU1464" s="264" t="s">
        <v>92</v>
      </c>
      <c r="AV1464" s="14" t="s">
        <v>92</v>
      </c>
      <c r="AW1464" s="14" t="s">
        <v>36</v>
      </c>
      <c r="AX1464" s="14" t="s">
        <v>83</v>
      </c>
      <c r="AY1464" s="264" t="s">
        <v>177</v>
      </c>
    </row>
    <row r="1465" s="13" customFormat="1">
      <c r="A1465" s="13"/>
      <c r="B1465" s="243"/>
      <c r="C1465" s="244"/>
      <c r="D1465" s="245" t="s">
        <v>186</v>
      </c>
      <c r="E1465" s="246" t="s">
        <v>1</v>
      </c>
      <c r="F1465" s="247" t="s">
        <v>1471</v>
      </c>
      <c r="G1465" s="244"/>
      <c r="H1465" s="246" t="s">
        <v>1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3" t="s">
        <v>186</v>
      </c>
      <c r="AU1465" s="253" t="s">
        <v>92</v>
      </c>
      <c r="AV1465" s="13" t="s">
        <v>90</v>
      </c>
      <c r="AW1465" s="13" t="s">
        <v>36</v>
      </c>
      <c r="AX1465" s="13" t="s">
        <v>83</v>
      </c>
      <c r="AY1465" s="253" t="s">
        <v>177</v>
      </c>
    </row>
    <row r="1466" s="13" customFormat="1">
      <c r="A1466" s="13"/>
      <c r="B1466" s="243"/>
      <c r="C1466" s="244"/>
      <c r="D1466" s="245" t="s">
        <v>186</v>
      </c>
      <c r="E1466" s="246" t="s">
        <v>1</v>
      </c>
      <c r="F1466" s="247" t="s">
        <v>1472</v>
      </c>
      <c r="G1466" s="244"/>
      <c r="H1466" s="246" t="s">
        <v>1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3" t="s">
        <v>186</v>
      </c>
      <c r="AU1466" s="253" t="s">
        <v>92</v>
      </c>
      <c r="AV1466" s="13" t="s">
        <v>90</v>
      </c>
      <c r="AW1466" s="13" t="s">
        <v>36</v>
      </c>
      <c r="AX1466" s="13" t="s">
        <v>83</v>
      </c>
      <c r="AY1466" s="253" t="s">
        <v>177</v>
      </c>
    </row>
    <row r="1467" s="13" customFormat="1">
      <c r="A1467" s="13"/>
      <c r="B1467" s="243"/>
      <c r="C1467" s="244"/>
      <c r="D1467" s="245" t="s">
        <v>186</v>
      </c>
      <c r="E1467" s="246" t="s">
        <v>1</v>
      </c>
      <c r="F1467" s="247" t="s">
        <v>1473</v>
      </c>
      <c r="G1467" s="244"/>
      <c r="H1467" s="246" t="s">
        <v>1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3" t="s">
        <v>186</v>
      </c>
      <c r="AU1467" s="253" t="s">
        <v>92</v>
      </c>
      <c r="AV1467" s="13" t="s">
        <v>90</v>
      </c>
      <c r="AW1467" s="13" t="s">
        <v>36</v>
      </c>
      <c r="AX1467" s="13" t="s">
        <v>83</v>
      </c>
      <c r="AY1467" s="253" t="s">
        <v>177</v>
      </c>
    </row>
    <row r="1468" s="14" customFormat="1">
      <c r="A1468" s="14"/>
      <c r="B1468" s="254"/>
      <c r="C1468" s="255"/>
      <c r="D1468" s="245" t="s">
        <v>186</v>
      </c>
      <c r="E1468" s="256" t="s">
        <v>1</v>
      </c>
      <c r="F1468" s="257" t="s">
        <v>1850</v>
      </c>
      <c r="G1468" s="255"/>
      <c r="H1468" s="258">
        <v>117.5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4" t="s">
        <v>186</v>
      </c>
      <c r="AU1468" s="264" t="s">
        <v>92</v>
      </c>
      <c r="AV1468" s="14" t="s">
        <v>92</v>
      </c>
      <c r="AW1468" s="14" t="s">
        <v>36</v>
      </c>
      <c r="AX1468" s="14" t="s">
        <v>83</v>
      </c>
      <c r="AY1468" s="264" t="s">
        <v>177</v>
      </c>
    </row>
    <row r="1469" s="13" customFormat="1">
      <c r="A1469" s="13"/>
      <c r="B1469" s="243"/>
      <c r="C1469" s="244"/>
      <c r="D1469" s="245" t="s">
        <v>186</v>
      </c>
      <c r="E1469" s="246" t="s">
        <v>1</v>
      </c>
      <c r="F1469" s="247" t="s">
        <v>1475</v>
      </c>
      <c r="G1469" s="244"/>
      <c r="H1469" s="246" t="s">
        <v>1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3" t="s">
        <v>186</v>
      </c>
      <c r="AU1469" s="253" t="s">
        <v>92</v>
      </c>
      <c r="AV1469" s="13" t="s">
        <v>90</v>
      </c>
      <c r="AW1469" s="13" t="s">
        <v>36</v>
      </c>
      <c r="AX1469" s="13" t="s">
        <v>83</v>
      </c>
      <c r="AY1469" s="253" t="s">
        <v>177</v>
      </c>
    </row>
    <row r="1470" s="14" customFormat="1">
      <c r="A1470" s="14"/>
      <c r="B1470" s="254"/>
      <c r="C1470" s="255"/>
      <c r="D1470" s="245" t="s">
        <v>186</v>
      </c>
      <c r="E1470" s="256" t="s">
        <v>1</v>
      </c>
      <c r="F1470" s="257" t="s">
        <v>1851</v>
      </c>
      <c r="G1470" s="255"/>
      <c r="H1470" s="258">
        <v>3.8999999999999999</v>
      </c>
      <c r="I1470" s="259"/>
      <c r="J1470" s="255"/>
      <c r="K1470" s="255"/>
      <c r="L1470" s="260"/>
      <c r="M1470" s="261"/>
      <c r="N1470" s="262"/>
      <c r="O1470" s="262"/>
      <c r="P1470" s="262"/>
      <c r="Q1470" s="262"/>
      <c r="R1470" s="262"/>
      <c r="S1470" s="262"/>
      <c r="T1470" s="26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4" t="s">
        <v>186</v>
      </c>
      <c r="AU1470" s="264" t="s">
        <v>92</v>
      </c>
      <c r="AV1470" s="14" t="s">
        <v>92</v>
      </c>
      <c r="AW1470" s="14" t="s">
        <v>36</v>
      </c>
      <c r="AX1470" s="14" t="s">
        <v>83</v>
      </c>
      <c r="AY1470" s="264" t="s">
        <v>177</v>
      </c>
    </row>
    <row r="1471" s="13" customFormat="1">
      <c r="A1471" s="13"/>
      <c r="B1471" s="243"/>
      <c r="C1471" s="244"/>
      <c r="D1471" s="245" t="s">
        <v>186</v>
      </c>
      <c r="E1471" s="246" t="s">
        <v>1</v>
      </c>
      <c r="F1471" s="247" t="s">
        <v>1510</v>
      </c>
      <c r="G1471" s="244"/>
      <c r="H1471" s="246" t="s">
        <v>1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3" t="s">
        <v>186</v>
      </c>
      <c r="AU1471" s="253" t="s">
        <v>92</v>
      </c>
      <c r="AV1471" s="13" t="s">
        <v>90</v>
      </c>
      <c r="AW1471" s="13" t="s">
        <v>36</v>
      </c>
      <c r="AX1471" s="13" t="s">
        <v>83</v>
      </c>
      <c r="AY1471" s="253" t="s">
        <v>177</v>
      </c>
    </row>
    <row r="1472" s="13" customFormat="1">
      <c r="A1472" s="13"/>
      <c r="B1472" s="243"/>
      <c r="C1472" s="244"/>
      <c r="D1472" s="245" t="s">
        <v>186</v>
      </c>
      <c r="E1472" s="246" t="s">
        <v>1</v>
      </c>
      <c r="F1472" s="247" t="s">
        <v>1511</v>
      </c>
      <c r="G1472" s="244"/>
      <c r="H1472" s="246" t="s">
        <v>1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3" t="s">
        <v>186</v>
      </c>
      <c r="AU1472" s="253" t="s">
        <v>92</v>
      </c>
      <c r="AV1472" s="13" t="s">
        <v>90</v>
      </c>
      <c r="AW1472" s="13" t="s">
        <v>36</v>
      </c>
      <c r="AX1472" s="13" t="s">
        <v>83</v>
      </c>
      <c r="AY1472" s="253" t="s">
        <v>177</v>
      </c>
    </row>
    <row r="1473" s="14" customFormat="1">
      <c r="A1473" s="14"/>
      <c r="B1473" s="254"/>
      <c r="C1473" s="255"/>
      <c r="D1473" s="245" t="s">
        <v>186</v>
      </c>
      <c r="E1473" s="256" t="s">
        <v>1</v>
      </c>
      <c r="F1473" s="257" t="s">
        <v>1843</v>
      </c>
      <c r="G1473" s="255"/>
      <c r="H1473" s="258">
        <v>40.299999999999997</v>
      </c>
      <c r="I1473" s="259"/>
      <c r="J1473" s="255"/>
      <c r="K1473" s="255"/>
      <c r="L1473" s="260"/>
      <c r="M1473" s="261"/>
      <c r="N1473" s="262"/>
      <c r="O1473" s="262"/>
      <c r="P1473" s="262"/>
      <c r="Q1473" s="262"/>
      <c r="R1473" s="262"/>
      <c r="S1473" s="262"/>
      <c r="T1473" s="26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4" t="s">
        <v>186</v>
      </c>
      <c r="AU1473" s="264" t="s">
        <v>92</v>
      </c>
      <c r="AV1473" s="14" t="s">
        <v>92</v>
      </c>
      <c r="AW1473" s="14" t="s">
        <v>36</v>
      </c>
      <c r="AX1473" s="14" t="s">
        <v>83</v>
      </c>
      <c r="AY1473" s="264" t="s">
        <v>177</v>
      </c>
    </row>
    <row r="1474" s="13" customFormat="1">
      <c r="A1474" s="13"/>
      <c r="B1474" s="243"/>
      <c r="C1474" s="244"/>
      <c r="D1474" s="245" t="s">
        <v>186</v>
      </c>
      <c r="E1474" s="246" t="s">
        <v>1</v>
      </c>
      <c r="F1474" s="247" t="s">
        <v>1484</v>
      </c>
      <c r="G1474" s="244"/>
      <c r="H1474" s="246" t="s">
        <v>1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3" t="s">
        <v>186</v>
      </c>
      <c r="AU1474" s="253" t="s">
        <v>92</v>
      </c>
      <c r="AV1474" s="13" t="s">
        <v>90</v>
      </c>
      <c r="AW1474" s="13" t="s">
        <v>36</v>
      </c>
      <c r="AX1474" s="13" t="s">
        <v>83</v>
      </c>
      <c r="AY1474" s="253" t="s">
        <v>177</v>
      </c>
    </row>
    <row r="1475" s="13" customFormat="1">
      <c r="A1475" s="13"/>
      <c r="B1475" s="243"/>
      <c r="C1475" s="244"/>
      <c r="D1475" s="245" t="s">
        <v>186</v>
      </c>
      <c r="E1475" s="246" t="s">
        <v>1</v>
      </c>
      <c r="F1475" s="247" t="s">
        <v>1485</v>
      </c>
      <c r="G1475" s="244"/>
      <c r="H1475" s="246" t="s">
        <v>1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3" t="s">
        <v>186</v>
      </c>
      <c r="AU1475" s="253" t="s">
        <v>92</v>
      </c>
      <c r="AV1475" s="13" t="s">
        <v>90</v>
      </c>
      <c r="AW1475" s="13" t="s">
        <v>36</v>
      </c>
      <c r="AX1475" s="13" t="s">
        <v>83</v>
      </c>
      <c r="AY1475" s="253" t="s">
        <v>177</v>
      </c>
    </row>
    <row r="1476" s="14" customFormat="1">
      <c r="A1476" s="14"/>
      <c r="B1476" s="254"/>
      <c r="C1476" s="255"/>
      <c r="D1476" s="245" t="s">
        <v>186</v>
      </c>
      <c r="E1476" s="256" t="s">
        <v>1</v>
      </c>
      <c r="F1476" s="257" t="s">
        <v>1852</v>
      </c>
      <c r="G1476" s="255"/>
      <c r="H1476" s="258">
        <v>19.699999999999999</v>
      </c>
      <c r="I1476" s="259"/>
      <c r="J1476" s="255"/>
      <c r="K1476" s="255"/>
      <c r="L1476" s="260"/>
      <c r="M1476" s="261"/>
      <c r="N1476" s="262"/>
      <c r="O1476" s="262"/>
      <c r="P1476" s="262"/>
      <c r="Q1476" s="262"/>
      <c r="R1476" s="262"/>
      <c r="S1476" s="262"/>
      <c r="T1476" s="26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4" t="s">
        <v>186</v>
      </c>
      <c r="AU1476" s="264" t="s">
        <v>92</v>
      </c>
      <c r="AV1476" s="14" t="s">
        <v>92</v>
      </c>
      <c r="AW1476" s="14" t="s">
        <v>36</v>
      </c>
      <c r="AX1476" s="14" t="s">
        <v>83</v>
      </c>
      <c r="AY1476" s="264" t="s">
        <v>177</v>
      </c>
    </row>
    <row r="1477" s="13" customFormat="1">
      <c r="A1477" s="13"/>
      <c r="B1477" s="243"/>
      <c r="C1477" s="244"/>
      <c r="D1477" s="245" t="s">
        <v>186</v>
      </c>
      <c r="E1477" s="246" t="s">
        <v>1</v>
      </c>
      <c r="F1477" s="247" t="s">
        <v>1515</v>
      </c>
      <c r="G1477" s="244"/>
      <c r="H1477" s="246" t="s">
        <v>1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3" t="s">
        <v>186</v>
      </c>
      <c r="AU1477" s="253" t="s">
        <v>92</v>
      </c>
      <c r="AV1477" s="13" t="s">
        <v>90</v>
      </c>
      <c r="AW1477" s="13" t="s">
        <v>36</v>
      </c>
      <c r="AX1477" s="13" t="s">
        <v>83</v>
      </c>
      <c r="AY1477" s="253" t="s">
        <v>177</v>
      </c>
    </row>
    <row r="1478" s="13" customFormat="1">
      <c r="A1478" s="13"/>
      <c r="B1478" s="243"/>
      <c r="C1478" s="244"/>
      <c r="D1478" s="245" t="s">
        <v>186</v>
      </c>
      <c r="E1478" s="246" t="s">
        <v>1</v>
      </c>
      <c r="F1478" s="247" t="s">
        <v>273</v>
      </c>
      <c r="G1478" s="244"/>
      <c r="H1478" s="246" t="s">
        <v>1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3" t="s">
        <v>186</v>
      </c>
      <c r="AU1478" s="253" t="s">
        <v>92</v>
      </c>
      <c r="AV1478" s="13" t="s">
        <v>90</v>
      </c>
      <c r="AW1478" s="13" t="s">
        <v>36</v>
      </c>
      <c r="AX1478" s="13" t="s">
        <v>83</v>
      </c>
      <c r="AY1478" s="253" t="s">
        <v>177</v>
      </c>
    </row>
    <row r="1479" s="14" customFormat="1">
      <c r="A1479" s="14"/>
      <c r="B1479" s="254"/>
      <c r="C1479" s="255"/>
      <c r="D1479" s="245" t="s">
        <v>186</v>
      </c>
      <c r="E1479" s="256" t="s">
        <v>1</v>
      </c>
      <c r="F1479" s="257" t="s">
        <v>1853</v>
      </c>
      <c r="G1479" s="255"/>
      <c r="H1479" s="258">
        <v>9.5999999999999996</v>
      </c>
      <c r="I1479" s="259"/>
      <c r="J1479" s="255"/>
      <c r="K1479" s="255"/>
      <c r="L1479" s="260"/>
      <c r="M1479" s="261"/>
      <c r="N1479" s="262"/>
      <c r="O1479" s="262"/>
      <c r="P1479" s="262"/>
      <c r="Q1479" s="262"/>
      <c r="R1479" s="262"/>
      <c r="S1479" s="262"/>
      <c r="T1479" s="26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4" t="s">
        <v>186</v>
      </c>
      <c r="AU1479" s="264" t="s">
        <v>92</v>
      </c>
      <c r="AV1479" s="14" t="s">
        <v>92</v>
      </c>
      <c r="AW1479" s="14" t="s">
        <v>36</v>
      </c>
      <c r="AX1479" s="14" t="s">
        <v>83</v>
      </c>
      <c r="AY1479" s="264" t="s">
        <v>177</v>
      </c>
    </row>
    <row r="1480" s="13" customFormat="1">
      <c r="A1480" s="13"/>
      <c r="B1480" s="243"/>
      <c r="C1480" s="244"/>
      <c r="D1480" s="245" t="s">
        <v>186</v>
      </c>
      <c r="E1480" s="246" t="s">
        <v>1</v>
      </c>
      <c r="F1480" s="247" t="s">
        <v>1487</v>
      </c>
      <c r="G1480" s="244"/>
      <c r="H1480" s="246" t="s">
        <v>1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3" t="s">
        <v>186</v>
      </c>
      <c r="AU1480" s="253" t="s">
        <v>92</v>
      </c>
      <c r="AV1480" s="13" t="s">
        <v>90</v>
      </c>
      <c r="AW1480" s="13" t="s">
        <v>36</v>
      </c>
      <c r="AX1480" s="13" t="s">
        <v>83</v>
      </c>
      <c r="AY1480" s="253" t="s">
        <v>177</v>
      </c>
    </row>
    <row r="1481" s="13" customFormat="1">
      <c r="A1481" s="13"/>
      <c r="B1481" s="243"/>
      <c r="C1481" s="244"/>
      <c r="D1481" s="245" t="s">
        <v>186</v>
      </c>
      <c r="E1481" s="246" t="s">
        <v>1</v>
      </c>
      <c r="F1481" s="247" t="s">
        <v>1488</v>
      </c>
      <c r="G1481" s="244"/>
      <c r="H1481" s="246" t="s">
        <v>1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3" t="s">
        <v>186</v>
      </c>
      <c r="AU1481" s="253" t="s">
        <v>92</v>
      </c>
      <c r="AV1481" s="13" t="s">
        <v>90</v>
      </c>
      <c r="AW1481" s="13" t="s">
        <v>36</v>
      </c>
      <c r="AX1481" s="13" t="s">
        <v>83</v>
      </c>
      <c r="AY1481" s="253" t="s">
        <v>177</v>
      </c>
    </row>
    <row r="1482" s="14" customFormat="1">
      <c r="A1482" s="14"/>
      <c r="B1482" s="254"/>
      <c r="C1482" s="255"/>
      <c r="D1482" s="245" t="s">
        <v>186</v>
      </c>
      <c r="E1482" s="256" t="s">
        <v>1</v>
      </c>
      <c r="F1482" s="257" t="s">
        <v>1861</v>
      </c>
      <c r="G1482" s="255"/>
      <c r="H1482" s="258">
        <v>152.80000000000001</v>
      </c>
      <c r="I1482" s="259"/>
      <c r="J1482" s="255"/>
      <c r="K1482" s="255"/>
      <c r="L1482" s="260"/>
      <c r="M1482" s="261"/>
      <c r="N1482" s="262"/>
      <c r="O1482" s="262"/>
      <c r="P1482" s="262"/>
      <c r="Q1482" s="262"/>
      <c r="R1482" s="262"/>
      <c r="S1482" s="262"/>
      <c r="T1482" s="26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4" t="s">
        <v>186</v>
      </c>
      <c r="AU1482" s="264" t="s">
        <v>92</v>
      </c>
      <c r="AV1482" s="14" t="s">
        <v>92</v>
      </c>
      <c r="AW1482" s="14" t="s">
        <v>36</v>
      </c>
      <c r="AX1482" s="14" t="s">
        <v>83</v>
      </c>
      <c r="AY1482" s="264" t="s">
        <v>177</v>
      </c>
    </row>
    <row r="1483" s="15" customFormat="1">
      <c r="A1483" s="15"/>
      <c r="B1483" s="265"/>
      <c r="C1483" s="266"/>
      <c r="D1483" s="245" t="s">
        <v>186</v>
      </c>
      <c r="E1483" s="267" t="s">
        <v>1</v>
      </c>
      <c r="F1483" s="268" t="s">
        <v>190</v>
      </c>
      <c r="G1483" s="266"/>
      <c r="H1483" s="269">
        <v>616</v>
      </c>
      <c r="I1483" s="270"/>
      <c r="J1483" s="266"/>
      <c r="K1483" s="266"/>
      <c r="L1483" s="271"/>
      <c r="M1483" s="272"/>
      <c r="N1483" s="273"/>
      <c r="O1483" s="273"/>
      <c r="P1483" s="273"/>
      <c r="Q1483" s="273"/>
      <c r="R1483" s="273"/>
      <c r="S1483" s="273"/>
      <c r="T1483" s="274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75" t="s">
        <v>186</v>
      </c>
      <c r="AU1483" s="275" t="s">
        <v>92</v>
      </c>
      <c r="AV1483" s="15" t="s">
        <v>184</v>
      </c>
      <c r="AW1483" s="15" t="s">
        <v>36</v>
      </c>
      <c r="AX1483" s="15" t="s">
        <v>90</v>
      </c>
      <c r="AY1483" s="275" t="s">
        <v>177</v>
      </c>
    </row>
    <row r="1484" s="2" customFormat="1" ht="24.15" customHeight="1">
      <c r="A1484" s="39"/>
      <c r="B1484" s="40"/>
      <c r="C1484" s="291" t="s">
        <v>1862</v>
      </c>
      <c r="D1484" s="291" t="s">
        <v>881</v>
      </c>
      <c r="E1484" s="292" t="s">
        <v>1863</v>
      </c>
      <c r="F1484" s="293" t="s">
        <v>1864</v>
      </c>
      <c r="G1484" s="294" t="s">
        <v>200</v>
      </c>
      <c r="H1484" s="295">
        <v>708.39999999999998</v>
      </c>
      <c r="I1484" s="296"/>
      <c r="J1484" s="297">
        <f>ROUND(I1484*H1484,2)</f>
        <v>0</v>
      </c>
      <c r="K1484" s="293" t="s">
        <v>183</v>
      </c>
      <c r="L1484" s="298"/>
      <c r="M1484" s="299" t="s">
        <v>1</v>
      </c>
      <c r="N1484" s="300" t="s">
        <v>48</v>
      </c>
      <c r="O1484" s="92"/>
      <c r="P1484" s="239">
        <f>O1484*H1484</f>
        <v>0</v>
      </c>
      <c r="Q1484" s="239">
        <v>0.00019000000000000001</v>
      </c>
      <c r="R1484" s="239">
        <f>Q1484*H1484</f>
        <v>0.13459599999999999</v>
      </c>
      <c r="S1484" s="239">
        <v>0</v>
      </c>
      <c r="T1484" s="240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41" t="s">
        <v>402</v>
      </c>
      <c r="AT1484" s="241" t="s">
        <v>881</v>
      </c>
      <c r="AU1484" s="241" t="s">
        <v>92</v>
      </c>
      <c r="AY1484" s="18" t="s">
        <v>177</v>
      </c>
      <c r="BE1484" s="242">
        <f>IF(N1484="základní",J1484,0)</f>
        <v>0</v>
      </c>
      <c r="BF1484" s="242">
        <f>IF(N1484="snížená",J1484,0)</f>
        <v>0</v>
      </c>
      <c r="BG1484" s="242">
        <f>IF(N1484="zákl. přenesená",J1484,0)</f>
        <v>0</v>
      </c>
      <c r="BH1484" s="242">
        <f>IF(N1484="sníž. přenesená",J1484,0)</f>
        <v>0</v>
      </c>
      <c r="BI1484" s="242">
        <f>IF(N1484="nulová",J1484,0)</f>
        <v>0</v>
      </c>
      <c r="BJ1484" s="18" t="s">
        <v>90</v>
      </c>
      <c r="BK1484" s="242">
        <f>ROUND(I1484*H1484,2)</f>
        <v>0</v>
      </c>
      <c r="BL1484" s="18" t="s">
        <v>295</v>
      </c>
      <c r="BM1484" s="241" t="s">
        <v>1865</v>
      </c>
    </row>
    <row r="1485" s="14" customFormat="1">
      <c r="A1485" s="14"/>
      <c r="B1485" s="254"/>
      <c r="C1485" s="255"/>
      <c r="D1485" s="245" t="s">
        <v>186</v>
      </c>
      <c r="E1485" s="255"/>
      <c r="F1485" s="257" t="s">
        <v>1866</v>
      </c>
      <c r="G1485" s="255"/>
      <c r="H1485" s="258">
        <v>708.39999999999998</v>
      </c>
      <c r="I1485" s="259"/>
      <c r="J1485" s="255"/>
      <c r="K1485" s="255"/>
      <c r="L1485" s="260"/>
      <c r="M1485" s="261"/>
      <c r="N1485" s="262"/>
      <c r="O1485" s="262"/>
      <c r="P1485" s="262"/>
      <c r="Q1485" s="262"/>
      <c r="R1485" s="262"/>
      <c r="S1485" s="262"/>
      <c r="T1485" s="26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4" t="s">
        <v>186</v>
      </c>
      <c r="AU1485" s="264" t="s">
        <v>92</v>
      </c>
      <c r="AV1485" s="14" t="s">
        <v>92</v>
      </c>
      <c r="AW1485" s="14" t="s">
        <v>4</v>
      </c>
      <c r="AX1485" s="14" t="s">
        <v>90</v>
      </c>
      <c r="AY1485" s="264" t="s">
        <v>177</v>
      </c>
    </row>
    <row r="1486" s="2" customFormat="1" ht="55.5" customHeight="1">
      <c r="A1486" s="39"/>
      <c r="B1486" s="40"/>
      <c r="C1486" s="230" t="s">
        <v>1867</v>
      </c>
      <c r="D1486" s="230" t="s">
        <v>179</v>
      </c>
      <c r="E1486" s="231" t="s">
        <v>1868</v>
      </c>
      <c r="F1486" s="232" t="s">
        <v>1869</v>
      </c>
      <c r="G1486" s="233" t="s">
        <v>509</v>
      </c>
      <c r="H1486" s="234">
        <v>7.0119999999999996</v>
      </c>
      <c r="I1486" s="235"/>
      <c r="J1486" s="236">
        <f>ROUND(I1486*H1486,2)</f>
        <v>0</v>
      </c>
      <c r="K1486" s="232" t="s">
        <v>183</v>
      </c>
      <c r="L1486" s="45"/>
      <c r="M1486" s="237" t="s">
        <v>1</v>
      </c>
      <c r="N1486" s="238" t="s">
        <v>48</v>
      </c>
      <c r="O1486" s="92"/>
      <c r="P1486" s="239">
        <f>O1486*H1486</f>
        <v>0</v>
      </c>
      <c r="Q1486" s="239">
        <v>0</v>
      </c>
      <c r="R1486" s="239">
        <f>Q1486*H1486</f>
        <v>0</v>
      </c>
      <c r="S1486" s="239">
        <v>0</v>
      </c>
      <c r="T1486" s="240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41" t="s">
        <v>295</v>
      </c>
      <c r="AT1486" s="241" t="s">
        <v>179</v>
      </c>
      <c r="AU1486" s="241" t="s">
        <v>92</v>
      </c>
      <c r="AY1486" s="18" t="s">
        <v>177</v>
      </c>
      <c r="BE1486" s="242">
        <f>IF(N1486="základní",J1486,0)</f>
        <v>0</v>
      </c>
      <c r="BF1486" s="242">
        <f>IF(N1486="snížená",J1486,0)</f>
        <v>0</v>
      </c>
      <c r="BG1486" s="242">
        <f>IF(N1486="zákl. přenesená",J1486,0)</f>
        <v>0</v>
      </c>
      <c r="BH1486" s="242">
        <f>IF(N1486="sníž. přenesená",J1486,0)</f>
        <v>0</v>
      </c>
      <c r="BI1486" s="242">
        <f>IF(N1486="nulová",J1486,0)</f>
        <v>0</v>
      </c>
      <c r="BJ1486" s="18" t="s">
        <v>90</v>
      </c>
      <c r="BK1486" s="242">
        <f>ROUND(I1486*H1486,2)</f>
        <v>0</v>
      </c>
      <c r="BL1486" s="18" t="s">
        <v>295</v>
      </c>
      <c r="BM1486" s="241" t="s">
        <v>1870</v>
      </c>
    </row>
    <row r="1487" s="2" customFormat="1" ht="66.75" customHeight="1">
      <c r="A1487" s="39"/>
      <c r="B1487" s="40"/>
      <c r="C1487" s="230" t="s">
        <v>1871</v>
      </c>
      <c r="D1487" s="230" t="s">
        <v>179</v>
      </c>
      <c r="E1487" s="231" t="s">
        <v>1872</v>
      </c>
      <c r="F1487" s="232" t="s">
        <v>1873</v>
      </c>
      <c r="G1487" s="233" t="s">
        <v>509</v>
      </c>
      <c r="H1487" s="234">
        <v>7.0119999999999996</v>
      </c>
      <c r="I1487" s="235"/>
      <c r="J1487" s="236">
        <f>ROUND(I1487*H1487,2)</f>
        <v>0</v>
      </c>
      <c r="K1487" s="232" t="s">
        <v>183</v>
      </c>
      <c r="L1487" s="45"/>
      <c r="M1487" s="237" t="s">
        <v>1</v>
      </c>
      <c r="N1487" s="238" t="s">
        <v>48</v>
      </c>
      <c r="O1487" s="92"/>
      <c r="P1487" s="239">
        <f>O1487*H1487</f>
        <v>0</v>
      </c>
      <c r="Q1487" s="239">
        <v>0</v>
      </c>
      <c r="R1487" s="239">
        <f>Q1487*H1487</f>
        <v>0</v>
      </c>
      <c r="S1487" s="239">
        <v>0</v>
      </c>
      <c r="T1487" s="240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41" t="s">
        <v>295</v>
      </c>
      <c r="AT1487" s="241" t="s">
        <v>179</v>
      </c>
      <c r="AU1487" s="241" t="s">
        <v>92</v>
      </c>
      <c r="AY1487" s="18" t="s">
        <v>177</v>
      </c>
      <c r="BE1487" s="242">
        <f>IF(N1487="základní",J1487,0)</f>
        <v>0</v>
      </c>
      <c r="BF1487" s="242">
        <f>IF(N1487="snížená",J1487,0)</f>
        <v>0</v>
      </c>
      <c r="BG1487" s="242">
        <f>IF(N1487="zákl. přenesená",J1487,0)</f>
        <v>0</v>
      </c>
      <c r="BH1487" s="242">
        <f>IF(N1487="sníž. přenesená",J1487,0)</f>
        <v>0</v>
      </c>
      <c r="BI1487" s="242">
        <f>IF(N1487="nulová",J1487,0)</f>
        <v>0</v>
      </c>
      <c r="BJ1487" s="18" t="s">
        <v>90</v>
      </c>
      <c r="BK1487" s="242">
        <f>ROUND(I1487*H1487,2)</f>
        <v>0</v>
      </c>
      <c r="BL1487" s="18" t="s">
        <v>295</v>
      </c>
      <c r="BM1487" s="241" t="s">
        <v>1874</v>
      </c>
    </row>
    <row r="1488" s="12" customFormat="1" ht="22.8" customHeight="1">
      <c r="A1488" s="12"/>
      <c r="B1488" s="214"/>
      <c r="C1488" s="215"/>
      <c r="D1488" s="216" t="s">
        <v>82</v>
      </c>
      <c r="E1488" s="228" t="s">
        <v>1875</v>
      </c>
      <c r="F1488" s="228" t="s">
        <v>1876</v>
      </c>
      <c r="G1488" s="215"/>
      <c r="H1488" s="215"/>
      <c r="I1488" s="218"/>
      <c r="J1488" s="229">
        <f>BK1488</f>
        <v>0</v>
      </c>
      <c r="K1488" s="215"/>
      <c r="L1488" s="220"/>
      <c r="M1488" s="221"/>
      <c r="N1488" s="222"/>
      <c r="O1488" s="222"/>
      <c r="P1488" s="223">
        <f>SUM(P1489:P1508)</f>
        <v>0</v>
      </c>
      <c r="Q1488" s="222"/>
      <c r="R1488" s="223">
        <f>SUM(R1489:R1508)</f>
        <v>0.040004999999999999</v>
      </c>
      <c r="S1488" s="222"/>
      <c r="T1488" s="224">
        <f>SUM(T1489:T1508)</f>
        <v>0</v>
      </c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R1488" s="225" t="s">
        <v>92</v>
      </c>
      <c r="AT1488" s="226" t="s">
        <v>82</v>
      </c>
      <c r="AU1488" s="226" t="s">
        <v>90</v>
      </c>
      <c r="AY1488" s="225" t="s">
        <v>177</v>
      </c>
      <c r="BK1488" s="227">
        <f>SUM(BK1489:BK1508)</f>
        <v>0</v>
      </c>
    </row>
    <row r="1489" s="2" customFormat="1" ht="37.8" customHeight="1">
      <c r="A1489" s="39"/>
      <c r="B1489" s="40"/>
      <c r="C1489" s="230" t="s">
        <v>1877</v>
      </c>
      <c r="D1489" s="230" t="s">
        <v>179</v>
      </c>
      <c r="E1489" s="231" t="s">
        <v>1878</v>
      </c>
      <c r="F1489" s="232" t="s">
        <v>1879</v>
      </c>
      <c r="G1489" s="233" t="s">
        <v>200</v>
      </c>
      <c r="H1489" s="234">
        <v>3.1499999999999999</v>
      </c>
      <c r="I1489" s="235"/>
      <c r="J1489" s="236">
        <f>ROUND(I1489*H1489,2)</f>
        <v>0</v>
      </c>
      <c r="K1489" s="232" t="s">
        <v>183</v>
      </c>
      <c r="L1489" s="45"/>
      <c r="M1489" s="237" t="s">
        <v>1</v>
      </c>
      <c r="N1489" s="238" t="s">
        <v>48</v>
      </c>
      <c r="O1489" s="92"/>
      <c r="P1489" s="239">
        <f>O1489*H1489</f>
        <v>0</v>
      </c>
      <c r="Q1489" s="239">
        <v>0.0010200000000000001</v>
      </c>
      <c r="R1489" s="239">
        <f>Q1489*H1489</f>
        <v>0.0032130000000000001</v>
      </c>
      <c r="S1489" s="239">
        <v>0</v>
      </c>
      <c r="T1489" s="240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41" t="s">
        <v>295</v>
      </c>
      <c r="AT1489" s="241" t="s">
        <v>179</v>
      </c>
      <c r="AU1489" s="241" t="s">
        <v>92</v>
      </c>
      <c r="AY1489" s="18" t="s">
        <v>177</v>
      </c>
      <c r="BE1489" s="242">
        <f>IF(N1489="základní",J1489,0)</f>
        <v>0</v>
      </c>
      <c r="BF1489" s="242">
        <f>IF(N1489="snížená",J1489,0)</f>
        <v>0</v>
      </c>
      <c r="BG1489" s="242">
        <f>IF(N1489="zákl. přenesená",J1489,0)</f>
        <v>0</v>
      </c>
      <c r="BH1489" s="242">
        <f>IF(N1489="sníž. přenesená",J1489,0)</f>
        <v>0</v>
      </c>
      <c r="BI1489" s="242">
        <f>IF(N1489="nulová",J1489,0)</f>
        <v>0</v>
      </c>
      <c r="BJ1489" s="18" t="s">
        <v>90</v>
      </c>
      <c r="BK1489" s="242">
        <f>ROUND(I1489*H1489,2)</f>
        <v>0</v>
      </c>
      <c r="BL1489" s="18" t="s">
        <v>295</v>
      </c>
      <c r="BM1489" s="241" t="s">
        <v>1880</v>
      </c>
    </row>
    <row r="1490" s="13" customFormat="1">
      <c r="A1490" s="13"/>
      <c r="B1490" s="243"/>
      <c r="C1490" s="244"/>
      <c r="D1490" s="245" t="s">
        <v>186</v>
      </c>
      <c r="E1490" s="246" t="s">
        <v>1</v>
      </c>
      <c r="F1490" s="247" t="s">
        <v>1881</v>
      </c>
      <c r="G1490" s="244"/>
      <c r="H1490" s="246" t="s">
        <v>1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3" t="s">
        <v>186</v>
      </c>
      <c r="AU1490" s="253" t="s">
        <v>92</v>
      </c>
      <c r="AV1490" s="13" t="s">
        <v>90</v>
      </c>
      <c r="AW1490" s="13" t="s">
        <v>36</v>
      </c>
      <c r="AX1490" s="13" t="s">
        <v>83</v>
      </c>
      <c r="AY1490" s="253" t="s">
        <v>177</v>
      </c>
    </row>
    <row r="1491" s="13" customFormat="1">
      <c r="A1491" s="13"/>
      <c r="B1491" s="243"/>
      <c r="C1491" s="244"/>
      <c r="D1491" s="245" t="s">
        <v>186</v>
      </c>
      <c r="E1491" s="246" t="s">
        <v>1</v>
      </c>
      <c r="F1491" s="247" t="s">
        <v>1882</v>
      </c>
      <c r="G1491" s="244"/>
      <c r="H1491" s="246" t="s">
        <v>1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3" t="s">
        <v>186</v>
      </c>
      <c r="AU1491" s="253" t="s">
        <v>92</v>
      </c>
      <c r="AV1491" s="13" t="s">
        <v>90</v>
      </c>
      <c r="AW1491" s="13" t="s">
        <v>36</v>
      </c>
      <c r="AX1491" s="13" t="s">
        <v>83</v>
      </c>
      <c r="AY1491" s="253" t="s">
        <v>177</v>
      </c>
    </row>
    <row r="1492" s="13" customFormat="1">
      <c r="A1492" s="13"/>
      <c r="B1492" s="243"/>
      <c r="C1492" s="244"/>
      <c r="D1492" s="245" t="s">
        <v>186</v>
      </c>
      <c r="E1492" s="246" t="s">
        <v>1</v>
      </c>
      <c r="F1492" s="247" t="s">
        <v>387</v>
      </c>
      <c r="G1492" s="244"/>
      <c r="H1492" s="246" t="s">
        <v>1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3" t="s">
        <v>186</v>
      </c>
      <c r="AU1492" s="253" t="s">
        <v>92</v>
      </c>
      <c r="AV1492" s="13" t="s">
        <v>90</v>
      </c>
      <c r="AW1492" s="13" t="s">
        <v>36</v>
      </c>
      <c r="AX1492" s="13" t="s">
        <v>83</v>
      </c>
      <c r="AY1492" s="253" t="s">
        <v>177</v>
      </c>
    </row>
    <row r="1493" s="14" customFormat="1">
      <c r="A1493" s="14"/>
      <c r="B1493" s="254"/>
      <c r="C1493" s="255"/>
      <c r="D1493" s="245" t="s">
        <v>186</v>
      </c>
      <c r="E1493" s="256" t="s">
        <v>1</v>
      </c>
      <c r="F1493" s="257" t="s">
        <v>1883</v>
      </c>
      <c r="G1493" s="255"/>
      <c r="H1493" s="258">
        <v>0.90000000000000002</v>
      </c>
      <c r="I1493" s="259"/>
      <c r="J1493" s="255"/>
      <c r="K1493" s="255"/>
      <c r="L1493" s="260"/>
      <c r="M1493" s="261"/>
      <c r="N1493" s="262"/>
      <c r="O1493" s="262"/>
      <c r="P1493" s="262"/>
      <c r="Q1493" s="262"/>
      <c r="R1493" s="262"/>
      <c r="S1493" s="262"/>
      <c r="T1493" s="26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4" t="s">
        <v>186</v>
      </c>
      <c r="AU1493" s="264" t="s">
        <v>92</v>
      </c>
      <c r="AV1493" s="14" t="s">
        <v>92</v>
      </c>
      <c r="AW1493" s="14" t="s">
        <v>36</v>
      </c>
      <c r="AX1493" s="14" t="s">
        <v>83</v>
      </c>
      <c r="AY1493" s="264" t="s">
        <v>177</v>
      </c>
    </row>
    <row r="1494" s="13" customFormat="1">
      <c r="A1494" s="13"/>
      <c r="B1494" s="243"/>
      <c r="C1494" s="244"/>
      <c r="D1494" s="245" t="s">
        <v>186</v>
      </c>
      <c r="E1494" s="246" t="s">
        <v>1</v>
      </c>
      <c r="F1494" s="247" t="s">
        <v>388</v>
      </c>
      <c r="G1494" s="244"/>
      <c r="H1494" s="246" t="s">
        <v>1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3" t="s">
        <v>186</v>
      </c>
      <c r="AU1494" s="253" t="s">
        <v>92</v>
      </c>
      <c r="AV1494" s="13" t="s">
        <v>90</v>
      </c>
      <c r="AW1494" s="13" t="s">
        <v>36</v>
      </c>
      <c r="AX1494" s="13" t="s">
        <v>83</v>
      </c>
      <c r="AY1494" s="253" t="s">
        <v>177</v>
      </c>
    </row>
    <row r="1495" s="14" customFormat="1">
      <c r="A1495" s="14"/>
      <c r="B1495" s="254"/>
      <c r="C1495" s="255"/>
      <c r="D1495" s="245" t="s">
        <v>186</v>
      </c>
      <c r="E1495" s="256" t="s">
        <v>1</v>
      </c>
      <c r="F1495" s="257" t="s">
        <v>1884</v>
      </c>
      <c r="G1495" s="255"/>
      <c r="H1495" s="258">
        <v>2.25</v>
      </c>
      <c r="I1495" s="259"/>
      <c r="J1495" s="255"/>
      <c r="K1495" s="255"/>
      <c r="L1495" s="260"/>
      <c r="M1495" s="261"/>
      <c r="N1495" s="262"/>
      <c r="O1495" s="262"/>
      <c r="P1495" s="262"/>
      <c r="Q1495" s="262"/>
      <c r="R1495" s="262"/>
      <c r="S1495" s="262"/>
      <c r="T1495" s="26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4" t="s">
        <v>186</v>
      </c>
      <c r="AU1495" s="264" t="s">
        <v>92</v>
      </c>
      <c r="AV1495" s="14" t="s">
        <v>92</v>
      </c>
      <c r="AW1495" s="14" t="s">
        <v>36</v>
      </c>
      <c r="AX1495" s="14" t="s">
        <v>83</v>
      </c>
      <c r="AY1495" s="264" t="s">
        <v>177</v>
      </c>
    </row>
    <row r="1496" s="15" customFormat="1">
      <c r="A1496" s="15"/>
      <c r="B1496" s="265"/>
      <c r="C1496" s="266"/>
      <c r="D1496" s="245" t="s">
        <v>186</v>
      </c>
      <c r="E1496" s="267" t="s">
        <v>1</v>
      </c>
      <c r="F1496" s="268" t="s">
        <v>190</v>
      </c>
      <c r="G1496" s="266"/>
      <c r="H1496" s="269">
        <v>3.1499999999999999</v>
      </c>
      <c r="I1496" s="270"/>
      <c r="J1496" s="266"/>
      <c r="K1496" s="266"/>
      <c r="L1496" s="271"/>
      <c r="M1496" s="272"/>
      <c r="N1496" s="273"/>
      <c r="O1496" s="273"/>
      <c r="P1496" s="273"/>
      <c r="Q1496" s="273"/>
      <c r="R1496" s="273"/>
      <c r="S1496" s="273"/>
      <c r="T1496" s="274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75" t="s">
        <v>186</v>
      </c>
      <c r="AU1496" s="275" t="s">
        <v>92</v>
      </c>
      <c r="AV1496" s="15" t="s">
        <v>184</v>
      </c>
      <c r="AW1496" s="15" t="s">
        <v>36</v>
      </c>
      <c r="AX1496" s="15" t="s">
        <v>90</v>
      </c>
      <c r="AY1496" s="275" t="s">
        <v>177</v>
      </c>
    </row>
    <row r="1497" s="2" customFormat="1" ht="37.8" customHeight="1">
      <c r="A1497" s="39"/>
      <c r="B1497" s="40"/>
      <c r="C1497" s="230" t="s">
        <v>1885</v>
      </c>
      <c r="D1497" s="230" t="s">
        <v>179</v>
      </c>
      <c r="E1497" s="231" t="s">
        <v>1886</v>
      </c>
      <c r="F1497" s="232" t="s">
        <v>1887</v>
      </c>
      <c r="G1497" s="233" t="s">
        <v>200</v>
      </c>
      <c r="H1497" s="234">
        <v>2.1000000000000001</v>
      </c>
      <c r="I1497" s="235"/>
      <c r="J1497" s="236">
        <f>ROUND(I1497*H1497,2)</f>
        <v>0</v>
      </c>
      <c r="K1497" s="232" t="s">
        <v>183</v>
      </c>
      <c r="L1497" s="45"/>
      <c r="M1497" s="237" t="s">
        <v>1</v>
      </c>
      <c r="N1497" s="238" t="s">
        <v>48</v>
      </c>
      <c r="O1497" s="92"/>
      <c r="P1497" s="239">
        <f>O1497*H1497</f>
        <v>0</v>
      </c>
      <c r="Q1497" s="239">
        <v>0.0010200000000000001</v>
      </c>
      <c r="R1497" s="239">
        <f>Q1497*H1497</f>
        <v>0.0021420000000000002</v>
      </c>
      <c r="S1497" s="239">
        <v>0</v>
      </c>
      <c r="T1497" s="240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41" t="s">
        <v>295</v>
      </c>
      <c r="AT1497" s="241" t="s">
        <v>179</v>
      </c>
      <c r="AU1497" s="241" t="s">
        <v>92</v>
      </c>
      <c r="AY1497" s="18" t="s">
        <v>177</v>
      </c>
      <c r="BE1497" s="242">
        <f>IF(N1497="základní",J1497,0)</f>
        <v>0</v>
      </c>
      <c r="BF1497" s="242">
        <f>IF(N1497="snížená",J1497,0)</f>
        <v>0</v>
      </c>
      <c r="BG1497" s="242">
        <f>IF(N1497="zákl. přenesená",J1497,0)</f>
        <v>0</v>
      </c>
      <c r="BH1497" s="242">
        <f>IF(N1497="sníž. přenesená",J1497,0)</f>
        <v>0</v>
      </c>
      <c r="BI1497" s="242">
        <f>IF(N1497="nulová",J1497,0)</f>
        <v>0</v>
      </c>
      <c r="BJ1497" s="18" t="s">
        <v>90</v>
      </c>
      <c r="BK1497" s="242">
        <f>ROUND(I1497*H1497,2)</f>
        <v>0</v>
      </c>
      <c r="BL1497" s="18" t="s">
        <v>295</v>
      </c>
      <c r="BM1497" s="241" t="s">
        <v>1888</v>
      </c>
    </row>
    <row r="1498" s="13" customFormat="1">
      <c r="A1498" s="13"/>
      <c r="B1498" s="243"/>
      <c r="C1498" s="244"/>
      <c r="D1498" s="245" t="s">
        <v>186</v>
      </c>
      <c r="E1498" s="246" t="s">
        <v>1</v>
      </c>
      <c r="F1498" s="247" t="s">
        <v>1881</v>
      </c>
      <c r="G1498" s="244"/>
      <c r="H1498" s="246" t="s">
        <v>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3" t="s">
        <v>186</v>
      </c>
      <c r="AU1498" s="253" t="s">
        <v>92</v>
      </c>
      <c r="AV1498" s="13" t="s">
        <v>90</v>
      </c>
      <c r="AW1498" s="13" t="s">
        <v>36</v>
      </c>
      <c r="AX1498" s="13" t="s">
        <v>83</v>
      </c>
      <c r="AY1498" s="253" t="s">
        <v>177</v>
      </c>
    </row>
    <row r="1499" s="13" customFormat="1">
      <c r="A1499" s="13"/>
      <c r="B1499" s="243"/>
      <c r="C1499" s="244"/>
      <c r="D1499" s="245" t="s">
        <v>186</v>
      </c>
      <c r="E1499" s="246" t="s">
        <v>1</v>
      </c>
      <c r="F1499" s="247" t="s">
        <v>1882</v>
      </c>
      <c r="G1499" s="244"/>
      <c r="H1499" s="246" t="s">
        <v>1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3" t="s">
        <v>186</v>
      </c>
      <c r="AU1499" s="253" t="s">
        <v>92</v>
      </c>
      <c r="AV1499" s="13" t="s">
        <v>90</v>
      </c>
      <c r="AW1499" s="13" t="s">
        <v>36</v>
      </c>
      <c r="AX1499" s="13" t="s">
        <v>83</v>
      </c>
      <c r="AY1499" s="253" t="s">
        <v>177</v>
      </c>
    </row>
    <row r="1500" s="13" customFormat="1">
      <c r="A1500" s="13"/>
      <c r="B1500" s="243"/>
      <c r="C1500" s="244"/>
      <c r="D1500" s="245" t="s">
        <v>186</v>
      </c>
      <c r="E1500" s="246" t="s">
        <v>1</v>
      </c>
      <c r="F1500" s="247" t="s">
        <v>387</v>
      </c>
      <c r="G1500" s="244"/>
      <c r="H1500" s="246" t="s">
        <v>1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3" t="s">
        <v>186</v>
      </c>
      <c r="AU1500" s="253" t="s">
        <v>92</v>
      </c>
      <c r="AV1500" s="13" t="s">
        <v>90</v>
      </c>
      <c r="AW1500" s="13" t="s">
        <v>36</v>
      </c>
      <c r="AX1500" s="13" t="s">
        <v>83</v>
      </c>
      <c r="AY1500" s="253" t="s">
        <v>177</v>
      </c>
    </row>
    <row r="1501" s="14" customFormat="1">
      <c r="A1501" s="14"/>
      <c r="B1501" s="254"/>
      <c r="C1501" s="255"/>
      <c r="D1501" s="245" t="s">
        <v>186</v>
      </c>
      <c r="E1501" s="256" t="s">
        <v>1</v>
      </c>
      <c r="F1501" s="257" t="s">
        <v>1889</v>
      </c>
      <c r="G1501" s="255"/>
      <c r="H1501" s="258">
        <v>0.59999999999999998</v>
      </c>
      <c r="I1501" s="259"/>
      <c r="J1501" s="255"/>
      <c r="K1501" s="255"/>
      <c r="L1501" s="260"/>
      <c r="M1501" s="261"/>
      <c r="N1501" s="262"/>
      <c r="O1501" s="262"/>
      <c r="P1501" s="262"/>
      <c r="Q1501" s="262"/>
      <c r="R1501" s="262"/>
      <c r="S1501" s="262"/>
      <c r="T1501" s="26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4" t="s">
        <v>186</v>
      </c>
      <c r="AU1501" s="264" t="s">
        <v>92</v>
      </c>
      <c r="AV1501" s="14" t="s">
        <v>92</v>
      </c>
      <c r="AW1501" s="14" t="s">
        <v>36</v>
      </c>
      <c r="AX1501" s="14" t="s">
        <v>83</v>
      </c>
      <c r="AY1501" s="264" t="s">
        <v>177</v>
      </c>
    </row>
    <row r="1502" s="13" customFormat="1">
      <c r="A1502" s="13"/>
      <c r="B1502" s="243"/>
      <c r="C1502" s="244"/>
      <c r="D1502" s="245" t="s">
        <v>186</v>
      </c>
      <c r="E1502" s="246" t="s">
        <v>1</v>
      </c>
      <c r="F1502" s="247" t="s">
        <v>388</v>
      </c>
      <c r="G1502" s="244"/>
      <c r="H1502" s="246" t="s">
        <v>1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3" t="s">
        <v>186</v>
      </c>
      <c r="AU1502" s="253" t="s">
        <v>92</v>
      </c>
      <c r="AV1502" s="13" t="s">
        <v>90</v>
      </c>
      <c r="AW1502" s="13" t="s">
        <v>36</v>
      </c>
      <c r="AX1502" s="13" t="s">
        <v>83</v>
      </c>
      <c r="AY1502" s="253" t="s">
        <v>177</v>
      </c>
    </row>
    <row r="1503" s="14" customFormat="1">
      <c r="A1503" s="14"/>
      <c r="B1503" s="254"/>
      <c r="C1503" s="255"/>
      <c r="D1503" s="245" t="s">
        <v>186</v>
      </c>
      <c r="E1503" s="256" t="s">
        <v>1</v>
      </c>
      <c r="F1503" s="257" t="s">
        <v>1890</v>
      </c>
      <c r="G1503" s="255"/>
      <c r="H1503" s="258">
        <v>1.5</v>
      </c>
      <c r="I1503" s="259"/>
      <c r="J1503" s="255"/>
      <c r="K1503" s="255"/>
      <c r="L1503" s="260"/>
      <c r="M1503" s="261"/>
      <c r="N1503" s="262"/>
      <c r="O1503" s="262"/>
      <c r="P1503" s="262"/>
      <c r="Q1503" s="262"/>
      <c r="R1503" s="262"/>
      <c r="S1503" s="262"/>
      <c r="T1503" s="26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4" t="s">
        <v>186</v>
      </c>
      <c r="AU1503" s="264" t="s">
        <v>92</v>
      </c>
      <c r="AV1503" s="14" t="s">
        <v>92</v>
      </c>
      <c r="AW1503" s="14" t="s">
        <v>36</v>
      </c>
      <c r="AX1503" s="14" t="s">
        <v>83</v>
      </c>
      <c r="AY1503" s="264" t="s">
        <v>177</v>
      </c>
    </row>
    <row r="1504" s="15" customFormat="1">
      <c r="A1504" s="15"/>
      <c r="B1504" s="265"/>
      <c r="C1504" s="266"/>
      <c r="D1504" s="245" t="s">
        <v>186</v>
      </c>
      <c r="E1504" s="267" t="s">
        <v>1</v>
      </c>
      <c r="F1504" s="268" t="s">
        <v>190</v>
      </c>
      <c r="G1504" s="266"/>
      <c r="H1504" s="269">
        <v>2.1000000000000001</v>
      </c>
      <c r="I1504" s="270"/>
      <c r="J1504" s="266"/>
      <c r="K1504" s="266"/>
      <c r="L1504" s="271"/>
      <c r="M1504" s="272"/>
      <c r="N1504" s="273"/>
      <c r="O1504" s="273"/>
      <c r="P1504" s="273"/>
      <c r="Q1504" s="273"/>
      <c r="R1504" s="273"/>
      <c r="S1504" s="273"/>
      <c r="T1504" s="274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75" t="s">
        <v>186</v>
      </c>
      <c r="AU1504" s="275" t="s">
        <v>92</v>
      </c>
      <c r="AV1504" s="15" t="s">
        <v>184</v>
      </c>
      <c r="AW1504" s="15" t="s">
        <v>36</v>
      </c>
      <c r="AX1504" s="15" t="s">
        <v>90</v>
      </c>
      <c r="AY1504" s="275" t="s">
        <v>177</v>
      </c>
    </row>
    <row r="1505" s="2" customFormat="1" ht="16.5" customHeight="1">
      <c r="A1505" s="39"/>
      <c r="B1505" s="40"/>
      <c r="C1505" s="291" t="s">
        <v>1891</v>
      </c>
      <c r="D1505" s="291" t="s">
        <v>881</v>
      </c>
      <c r="E1505" s="292" t="s">
        <v>1892</v>
      </c>
      <c r="F1505" s="293" t="s">
        <v>1893</v>
      </c>
      <c r="G1505" s="294" t="s">
        <v>200</v>
      </c>
      <c r="H1505" s="295">
        <v>5.7750000000000004</v>
      </c>
      <c r="I1505" s="296"/>
      <c r="J1505" s="297">
        <f>ROUND(I1505*H1505,2)</f>
        <v>0</v>
      </c>
      <c r="K1505" s="293" t="s">
        <v>183</v>
      </c>
      <c r="L1505" s="298"/>
      <c r="M1505" s="299" t="s">
        <v>1</v>
      </c>
      <c r="N1505" s="300" t="s">
        <v>48</v>
      </c>
      <c r="O1505" s="92"/>
      <c r="P1505" s="239">
        <f>O1505*H1505</f>
        <v>0</v>
      </c>
      <c r="Q1505" s="239">
        <v>0.0060000000000000001</v>
      </c>
      <c r="R1505" s="239">
        <f>Q1505*H1505</f>
        <v>0.03465</v>
      </c>
      <c r="S1505" s="239">
        <v>0</v>
      </c>
      <c r="T1505" s="240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41" t="s">
        <v>402</v>
      </c>
      <c r="AT1505" s="241" t="s">
        <v>881</v>
      </c>
      <c r="AU1505" s="241" t="s">
        <v>92</v>
      </c>
      <c r="AY1505" s="18" t="s">
        <v>177</v>
      </c>
      <c r="BE1505" s="242">
        <f>IF(N1505="základní",J1505,0)</f>
        <v>0</v>
      </c>
      <c r="BF1505" s="242">
        <f>IF(N1505="snížená",J1505,0)</f>
        <v>0</v>
      </c>
      <c r="BG1505" s="242">
        <f>IF(N1505="zákl. přenesená",J1505,0)</f>
        <v>0</v>
      </c>
      <c r="BH1505" s="242">
        <f>IF(N1505="sníž. přenesená",J1505,0)</f>
        <v>0</v>
      </c>
      <c r="BI1505" s="242">
        <f>IF(N1505="nulová",J1505,0)</f>
        <v>0</v>
      </c>
      <c r="BJ1505" s="18" t="s">
        <v>90</v>
      </c>
      <c r="BK1505" s="242">
        <f>ROUND(I1505*H1505,2)</f>
        <v>0</v>
      </c>
      <c r="BL1505" s="18" t="s">
        <v>295</v>
      </c>
      <c r="BM1505" s="241" t="s">
        <v>1894</v>
      </c>
    </row>
    <row r="1506" s="14" customFormat="1">
      <c r="A1506" s="14"/>
      <c r="B1506" s="254"/>
      <c r="C1506" s="255"/>
      <c r="D1506" s="245" t="s">
        <v>186</v>
      </c>
      <c r="E1506" s="255"/>
      <c r="F1506" s="257" t="s">
        <v>1895</v>
      </c>
      <c r="G1506" s="255"/>
      <c r="H1506" s="258">
        <v>5.7750000000000004</v>
      </c>
      <c r="I1506" s="259"/>
      <c r="J1506" s="255"/>
      <c r="K1506" s="255"/>
      <c r="L1506" s="260"/>
      <c r="M1506" s="261"/>
      <c r="N1506" s="262"/>
      <c r="O1506" s="262"/>
      <c r="P1506" s="262"/>
      <c r="Q1506" s="262"/>
      <c r="R1506" s="262"/>
      <c r="S1506" s="262"/>
      <c r="T1506" s="26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4" t="s">
        <v>186</v>
      </c>
      <c r="AU1506" s="264" t="s">
        <v>92</v>
      </c>
      <c r="AV1506" s="14" t="s">
        <v>92</v>
      </c>
      <c r="AW1506" s="14" t="s">
        <v>4</v>
      </c>
      <c r="AX1506" s="14" t="s">
        <v>90</v>
      </c>
      <c r="AY1506" s="264" t="s">
        <v>177</v>
      </c>
    </row>
    <row r="1507" s="2" customFormat="1" ht="55.5" customHeight="1">
      <c r="A1507" s="39"/>
      <c r="B1507" s="40"/>
      <c r="C1507" s="230" t="s">
        <v>1896</v>
      </c>
      <c r="D1507" s="230" t="s">
        <v>179</v>
      </c>
      <c r="E1507" s="231" t="s">
        <v>1897</v>
      </c>
      <c r="F1507" s="232" t="s">
        <v>1898</v>
      </c>
      <c r="G1507" s="233" t="s">
        <v>509</v>
      </c>
      <c r="H1507" s="234">
        <v>0.040000000000000001</v>
      </c>
      <c r="I1507" s="235"/>
      <c r="J1507" s="236">
        <f>ROUND(I1507*H1507,2)</f>
        <v>0</v>
      </c>
      <c r="K1507" s="232" t="s">
        <v>183</v>
      </c>
      <c r="L1507" s="45"/>
      <c r="M1507" s="237" t="s">
        <v>1</v>
      </c>
      <c r="N1507" s="238" t="s">
        <v>48</v>
      </c>
      <c r="O1507" s="92"/>
      <c r="P1507" s="239">
        <f>O1507*H1507</f>
        <v>0</v>
      </c>
      <c r="Q1507" s="239">
        <v>0</v>
      </c>
      <c r="R1507" s="239">
        <f>Q1507*H1507</f>
        <v>0</v>
      </c>
      <c r="S1507" s="239">
        <v>0</v>
      </c>
      <c r="T1507" s="240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41" t="s">
        <v>295</v>
      </c>
      <c r="AT1507" s="241" t="s">
        <v>179</v>
      </c>
      <c r="AU1507" s="241" t="s">
        <v>92</v>
      </c>
      <c r="AY1507" s="18" t="s">
        <v>177</v>
      </c>
      <c r="BE1507" s="242">
        <f>IF(N1507="základní",J1507,0)</f>
        <v>0</v>
      </c>
      <c r="BF1507" s="242">
        <f>IF(N1507="snížená",J1507,0)</f>
        <v>0</v>
      </c>
      <c r="BG1507" s="242">
        <f>IF(N1507="zákl. přenesená",J1507,0)</f>
        <v>0</v>
      </c>
      <c r="BH1507" s="242">
        <f>IF(N1507="sníž. přenesená",J1507,0)</f>
        <v>0</v>
      </c>
      <c r="BI1507" s="242">
        <f>IF(N1507="nulová",J1507,0)</f>
        <v>0</v>
      </c>
      <c r="BJ1507" s="18" t="s">
        <v>90</v>
      </c>
      <c r="BK1507" s="242">
        <f>ROUND(I1507*H1507,2)</f>
        <v>0</v>
      </c>
      <c r="BL1507" s="18" t="s">
        <v>295</v>
      </c>
      <c r="BM1507" s="241" t="s">
        <v>1899</v>
      </c>
    </row>
    <row r="1508" s="2" customFormat="1" ht="76.35" customHeight="1">
      <c r="A1508" s="39"/>
      <c r="B1508" s="40"/>
      <c r="C1508" s="230" t="s">
        <v>1900</v>
      </c>
      <c r="D1508" s="230" t="s">
        <v>179</v>
      </c>
      <c r="E1508" s="231" t="s">
        <v>1901</v>
      </c>
      <c r="F1508" s="232" t="s">
        <v>1902</v>
      </c>
      <c r="G1508" s="233" t="s">
        <v>509</v>
      </c>
      <c r="H1508" s="234">
        <v>0.040000000000000001</v>
      </c>
      <c r="I1508" s="235"/>
      <c r="J1508" s="236">
        <f>ROUND(I1508*H1508,2)</f>
        <v>0</v>
      </c>
      <c r="K1508" s="232" t="s">
        <v>183</v>
      </c>
      <c r="L1508" s="45"/>
      <c r="M1508" s="237" t="s">
        <v>1</v>
      </c>
      <c r="N1508" s="238" t="s">
        <v>48</v>
      </c>
      <c r="O1508" s="92"/>
      <c r="P1508" s="239">
        <f>O1508*H1508</f>
        <v>0</v>
      </c>
      <c r="Q1508" s="239">
        <v>0</v>
      </c>
      <c r="R1508" s="239">
        <f>Q1508*H1508</f>
        <v>0</v>
      </c>
      <c r="S1508" s="239">
        <v>0</v>
      </c>
      <c r="T1508" s="240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41" t="s">
        <v>295</v>
      </c>
      <c r="AT1508" s="241" t="s">
        <v>179</v>
      </c>
      <c r="AU1508" s="241" t="s">
        <v>92</v>
      </c>
      <c r="AY1508" s="18" t="s">
        <v>177</v>
      </c>
      <c r="BE1508" s="242">
        <f>IF(N1508="základní",J1508,0)</f>
        <v>0</v>
      </c>
      <c r="BF1508" s="242">
        <f>IF(N1508="snížená",J1508,0)</f>
        <v>0</v>
      </c>
      <c r="BG1508" s="242">
        <f>IF(N1508="zákl. přenesená",J1508,0)</f>
        <v>0</v>
      </c>
      <c r="BH1508" s="242">
        <f>IF(N1508="sníž. přenesená",J1508,0)</f>
        <v>0</v>
      </c>
      <c r="BI1508" s="242">
        <f>IF(N1508="nulová",J1508,0)</f>
        <v>0</v>
      </c>
      <c r="BJ1508" s="18" t="s">
        <v>90</v>
      </c>
      <c r="BK1508" s="242">
        <f>ROUND(I1508*H1508,2)</f>
        <v>0</v>
      </c>
      <c r="BL1508" s="18" t="s">
        <v>295</v>
      </c>
      <c r="BM1508" s="241" t="s">
        <v>1903</v>
      </c>
    </row>
    <row r="1509" s="12" customFormat="1" ht="22.8" customHeight="1">
      <c r="A1509" s="12"/>
      <c r="B1509" s="214"/>
      <c r="C1509" s="215"/>
      <c r="D1509" s="216" t="s">
        <v>82</v>
      </c>
      <c r="E1509" s="228" t="s">
        <v>554</v>
      </c>
      <c r="F1509" s="228" t="s">
        <v>555</v>
      </c>
      <c r="G1509" s="215"/>
      <c r="H1509" s="215"/>
      <c r="I1509" s="218"/>
      <c r="J1509" s="229">
        <f>BK1509</f>
        <v>0</v>
      </c>
      <c r="K1509" s="215"/>
      <c r="L1509" s="220"/>
      <c r="M1509" s="221"/>
      <c r="N1509" s="222"/>
      <c r="O1509" s="222"/>
      <c r="P1509" s="223">
        <f>SUM(P1510:P1777)</f>
        <v>0</v>
      </c>
      <c r="Q1509" s="222"/>
      <c r="R1509" s="223">
        <f>SUM(R1510:R1777)</f>
        <v>25.184203960000001</v>
      </c>
      <c r="S1509" s="222"/>
      <c r="T1509" s="224">
        <f>SUM(T1510:T1777)</f>
        <v>0</v>
      </c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R1509" s="225" t="s">
        <v>92</v>
      </c>
      <c r="AT1509" s="226" t="s">
        <v>82</v>
      </c>
      <c r="AU1509" s="226" t="s">
        <v>90</v>
      </c>
      <c r="AY1509" s="225" t="s">
        <v>177</v>
      </c>
      <c r="BK1509" s="227">
        <f>SUM(BK1510:BK1777)</f>
        <v>0</v>
      </c>
    </row>
    <row r="1510" s="2" customFormat="1" ht="37.8" customHeight="1">
      <c r="A1510" s="39"/>
      <c r="B1510" s="40"/>
      <c r="C1510" s="230" t="s">
        <v>1904</v>
      </c>
      <c r="D1510" s="230" t="s">
        <v>179</v>
      </c>
      <c r="E1510" s="231" t="s">
        <v>1905</v>
      </c>
      <c r="F1510" s="232" t="s">
        <v>1906</v>
      </c>
      <c r="G1510" s="233" t="s">
        <v>182</v>
      </c>
      <c r="H1510" s="234">
        <v>12.166</v>
      </c>
      <c r="I1510" s="235"/>
      <c r="J1510" s="236">
        <f>ROUND(I1510*H1510,2)</f>
        <v>0</v>
      </c>
      <c r="K1510" s="232" t="s">
        <v>183</v>
      </c>
      <c r="L1510" s="45"/>
      <c r="M1510" s="237" t="s">
        <v>1</v>
      </c>
      <c r="N1510" s="238" t="s">
        <v>48</v>
      </c>
      <c r="O1510" s="92"/>
      <c r="P1510" s="239">
        <f>O1510*H1510</f>
        <v>0</v>
      </c>
      <c r="Q1510" s="239">
        <v>0.00122</v>
      </c>
      <c r="R1510" s="239">
        <f>Q1510*H1510</f>
        <v>0.01484252</v>
      </c>
      <c r="S1510" s="239">
        <v>0</v>
      </c>
      <c r="T1510" s="240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41" t="s">
        <v>295</v>
      </c>
      <c r="AT1510" s="241" t="s">
        <v>179</v>
      </c>
      <c r="AU1510" s="241" t="s">
        <v>92</v>
      </c>
      <c r="AY1510" s="18" t="s">
        <v>177</v>
      </c>
      <c r="BE1510" s="242">
        <f>IF(N1510="základní",J1510,0)</f>
        <v>0</v>
      </c>
      <c r="BF1510" s="242">
        <f>IF(N1510="snížená",J1510,0)</f>
        <v>0</v>
      </c>
      <c r="BG1510" s="242">
        <f>IF(N1510="zákl. přenesená",J1510,0)</f>
        <v>0</v>
      </c>
      <c r="BH1510" s="242">
        <f>IF(N1510="sníž. přenesená",J1510,0)</f>
        <v>0</v>
      </c>
      <c r="BI1510" s="242">
        <f>IF(N1510="nulová",J1510,0)</f>
        <v>0</v>
      </c>
      <c r="BJ1510" s="18" t="s">
        <v>90</v>
      </c>
      <c r="BK1510" s="242">
        <f>ROUND(I1510*H1510,2)</f>
        <v>0</v>
      </c>
      <c r="BL1510" s="18" t="s">
        <v>295</v>
      </c>
      <c r="BM1510" s="241" t="s">
        <v>1907</v>
      </c>
    </row>
    <row r="1511" s="2" customFormat="1" ht="66.75" customHeight="1">
      <c r="A1511" s="39"/>
      <c r="B1511" s="40"/>
      <c r="C1511" s="230" t="s">
        <v>1908</v>
      </c>
      <c r="D1511" s="230" t="s">
        <v>179</v>
      </c>
      <c r="E1511" s="231" t="s">
        <v>1909</v>
      </c>
      <c r="F1511" s="232" t="s">
        <v>1910</v>
      </c>
      <c r="G1511" s="233" t="s">
        <v>398</v>
      </c>
      <c r="H1511" s="234">
        <v>15.960000000000001</v>
      </c>
      <c r="I1511" s="235"/>
      <c r="J1511" s="236">
        <f>ROUND(I1511*H1511,2)</f>
        <v>0</v>
      </c>
      <c r="K1511" s="232" t="s">
        <v>183</v>
      </c>
      <c r="L1511" s="45"/>
      <c r="M1511" s="237" t="s">
        <v>1</v>
      </c>
      <c r="N1511" s="238" t="s">
        <v>48</v>
      </c>
      <c r="O1511" s="92"/>
      <c r="P1511" s="239">
        <f>O1511*H1511</f>
        <v>0</v>
      </c>
      <c r="Q1511" s="239">
        <v>0</v>
      </c>
      <c r="R1511" s="239">
        <f>Q1511*H1511</f>
        <v>0</v>
      </c>
      <c r="S1511" s="239">
        <v>0</v>
      </c>
      <c r="T1511" s="240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41" t="s">
        <v>295</v>
      </c>
      <c r="AT1511" s="241" t="s">
        <v>179</v>
      </c>
      <c r="AU1511" s="241" t="s">
        <v>92</v>
      </c>
      <c r="AY1511" s="18" t="s">
        <v>177</v>
      </c>
      <c r="BE1511" s="242">
        <f>IF(N1511="základní",J1511,0)</f>
        <v>0</v>
      </c>
      <c r="BF1511" s="242">
        <f>IF(N1511="snížená",J1511,0)</f>
        <v>0</v>
      </c>
      <c r="BG1511" s="242">
        <f>IF(N1511="zákl. přenesená",J1511,0)</f>
        <v>0</v>
      </c>
      <c r="BH1511" s="242">
        <f>IF(N1511="sníž. přenesená",J1511,0)</f>
        <v>0</v>
      </c>
      <c r="BI1511" s="242">
        <f>IF(N1511="nulová",J1511,0)</f>
        <v>0</v>
      </c>
      <c r="BJ1511" s="18" t="s">
        <v>90</v>
      </c>
      <c r="BK1511" s="242">
        <f>ROUND(I1511*H1511,2)</f>
        <v>0</v>
      </c>
      <c r="BL1511" s="18" t="s">
        <v>295</v>
      </c>
      <c r="BM1511" s="241" t="s">
        <v>1911</v>
      </c>
    </row>
    <row r="1512" s="13" customFormat="1">
      <c r="A1512" s="13"/>
      <c r="B1512" s="243"/>
      <c r="C1512" s="244"/>
      <c r="D1512" s="245" t="s">
        <v>186</v>
      </c>
      <c r="E1512" s="246" t="s">
        <v>1</v>
      </c>
      <c r="F1512" s="247" t="s">
        <v>1912</v>
      </c>
      <c r="G1512" s="244"/>
      <c r="H1512" s="246" t="s">
        <v>1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3" t="s">
        <v>186</v>
      </c>
      <c r="AU1512" s="253" t="s">
        <v>92</v>
      </c>
      <c r="AV1512" s="13" t="s">
        <v>90</v>
      </c>
      <c r="AW1512" s="13" t="s">
        <v>36</v>
      </c>
      <c r="AX1512" s="13" t="s">
        <v>83</v>
      </c>
      <c r="AY1512" s="253" t="s">
        <v>177</v>
      </c>
    </row>
    <row r="1513" s="13" customFormat="1">
      <c r="A1513" s="13"/>
      <c r="B1513" s="243"/>
      <c r="C1513" s="244"/>
      <c r="D1513" s="245" t="s">
        <v>186</v>
      </c>
      <c r="E1513" s="246" t="s">
        <v>1</v>
      </c>
      <c r="F1513" s="247" t="s">
        <v>490</v>
      </c>
      <c r="G1513" s="244"/>
      <c r="H1513" s="246" t="s">
        <v>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3" t="s">
        <v>186</v>
      </c>
      <c r="AU1513" s="253" t="s">
        <v>92</v>
      </c>
      <c r="AV1513" s="13" t="s">
        <v>90</v>
      </c>
      <c r="AW1513" s="13" t="s">
        <v>36</v>
      </c>
      <c r="AX1513" s="13" t="s">
        <v>83</v>
      </c>
      <c r="AY1513" s="253" t="s">
        <v>177</v>
      </c>
    </row>
    <row r="1514" s="14" customFormat="1">
      <c r="A1514" s="14"/>
      <c r="B1514" s="254"/>
      <c r="C1514" s="255"/>
      <c r="D1514" s="245" t="s">
        <v>186</v>
      </c>
      <c r="E1514" s="256" t="s">
        <v>1</v>
      </c>
      <c r="F1514" s="257" t="s">
        <v>1913</v>
      </c>
      <c r="G1514" s="255"/>
      <c r="H1514" s="258">
        <v>1.98</v>
      </c>
      <c r="I1514" s="259"/>
      <c r="J1514" s="255"/>
      <c r="K1514" s="255"/>
      <c r="L1514" s="260"/>
      <c r="M1514" s="261"/>
      <c r="N1514" s="262"/>
      <c r="O1514" s="262"/>
      <c r="P1514" s="262"/>
      <c r="Q1514" s="262"/>
      <c r="R1514" s="262"/>
      <c r="S1514" s="262"/>
      <c r="T1514" s="26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4" t="s">
        <v>186</v>
      </c>
      <c r="AU1514" s="264" t="s">
        <v>92</v>
      </c>
      <c r="AV1514" s="14" t="s">
        <v>92</v>
      </c>
      <c r="AW1514" s="14" t="s">
        <v>36</v>
      </c>
      <c r="AX1514" s="14" t="s">
        <v>83</v>
      </c>
      <c r="AY1514" s="264" t="s">
        <v>177</v>
      </c>
    </row>
    <row r="1515" s="14" customFormat="1">
      <c r="A1515" s="14"/>
      <c r="B1515" s="254"/>
      <c r="C1515" s="255"/>
      <c r="D1515" s="245" t="s">
        <v>186</v>
      </c>
      <c r="E1515" s="256" t="s">
        <v>1</v>
      </c>
      <c r="F1515" s="257" t="s">
        <v>1914</v>
      </c>
      <c r="G1515" s="255"/>
      <c r="H1515" s="258">
        <v>4.1600000000000001</v>
      </c>
      <c r="I1515" s="259"/>
      <c r="J1515" s="255"/>
      <c r="K1515" s="255"/>
      <c r="L1515" s="260"/>
      <c r="M1515" s="261"/>
      <c r="N1515" s="262"/>
      <c r="O1515" s="262"/>
      <c r="P1515" s="262"/>
      <c r="Q1515" s="262"/>
      <c r="R1515" s="262"/>
      <c r="S1515" s="262"/>
      <c r="T1515" s="26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4" t="s">
        <v>186</v>
      </c>
      <c r="AU1515" s="264" t="s">
        <v>92</v>
      </c>
      <c r="AV1515" s="14" t="s">
        <v>92</v>
      </c>
      <c r="AW1515" s="14" t="s">
        <v>36</v>
      </c>
      <c r="AX1515" s="14" t="s">
        <v>83</v>
      </c>
      <c r="AY1515" s="264" t="s">
        <v>177</v>
      </c>
    </row>
    <row r="1516" s="14" customFormat="1">
      <c r="A1516" s="14"/>
      <c r="B1516" s="254"/>
      <c r="C1516" s="255"/>
      <c r="D1516" s="245" t="s">
        <v>186</v>
      </c>
      <c r="E1516" s="256" t="s">
        <v>1</v>
      </c>
      <c r="F1516" s="257" t="s">
        <v>1915</v>
      </c>
      <c r="G1516" s="255"/>
      <c r="H1516" s="258">
        <v>3.6800000000000002</v>
      </c>
      <c r="I1516" s="259"/>
      <c r="J1516" s="255"/>
      <c r="K1516" s="255"/>
      <c r="L1516" s="260"/>
      <c r="M1516" s="261"/>
      <c r="N1516" s="262"/>
      <c r="O1516" s="262"/>
      <c r="P1516" s="262"/>
      <c r="Q1516" s="262"/>
      <c r="R1516" s="262"/>
      <c r="S1516" s="262"/>
      <c r="T1516" s="26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4" t="s">
        <v>186</v>
      </c>
      <c r="AU1516" s="264" t="s">
        <v>92</v>
      </c>
      <c r="AV1516" s="14" t="s">
        <v>92</v>
      </c>
      <c r="AW1516" s="14" t="s">
        <v>36</v>
      </c>
      <c r="AX1516" s="14" t="s">
        <v>83</v>
      </c>
      <c r="AY1516" s="264" t="s">
        <v>177</v>
      </c>
    </row>
    <row r="1517" s="14" customFormat="1">
      <c r="A1517" s="14"/>
      <c r="B1517" s="254"/>
      <c r="C1517" s="255"/>
      <c r="D1517" s="245" t="s">
        <v>186</v>
      </c>
      <c r="E1517" s="256" t="s">
        <v>1</v>
      </c>
      <c r="F1517" s="257" t="s">
        <v>1916</v>
      </c>
      <c r="G1517" s="255"/>
      <c r="H1517" s="258">
        <v>3.2200000000000002</v>
      </c>
      <c r="I1517" s="259"/>
      <c r="J1517" s="255"/>
      <c r="K1517" s="255"/>
      <c r="L1517" s="260"/>
      <c r="M1517" s="261"/>
      <c r="N1517" s="262"/>
      <c r="O1517" s="262"/>
      <c r="P1517" s="262"/>
      <c r="Q1517" s="262"/>
      <c r="R1517" s="262"/>
      <c r="S1517" s="262"/>
      <c r="T1517" s="26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4" t="s">
        <v>186</v>
      </c>
      <c r="AU1517" s="264" t="s">
        <v>92</v>
      </c>
      <c r="AV1517" s="14" t="s">
        <v>92</v>
      </c>
      <c r="AW1517" s="14" t="s">
        <v>36</v>
      </c>
      <c r="AX1517" s="14" t="s">
        <v>83</v>
      </c>
      <c r="AY1517" s="264" t="s">
        <v>177</v>
      </c>
    </row>
    <row r="1518" s="14" customFormat="1">
      <c r="A1518" s="14"/>
      <c r="B1518" s="254"/>
      <c r="C1518" s="255"/>
      <c r="D1518" s="245" t="s">
        <v>186</v>
      </c>
      <c r="E1518" s="256" t="s">
        <v>1</v>
      </c>
      <c r="F1518" s="257" t="s">
        <v>1917</v>
      </c>
      <c r="G1518" s="255"/>
      <c r="H1518" s="258">
        <v>2.9199999999999999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4" t="s">
        <v>186</v>
      </c>
      <c r="AU1518" s="264" t="s">
        <v>92</v>
      </c>
      <c r="AV1518" s="14" t="s">
        <v>92</v>
      </c>
      <c r="AW1518" s="14" t="s">
        <v>36</v>
      </c>
      <c r="AX1518" s="14" t="s">
        <v>83</v>
      </c>
      <c r="AY1518" s="264" t="s">
        <v>177</v>
      </c>
    </row>
    <row r="1519" s="15" customFormat="1">
      <c r="A1519" s="15"/>
      <c r="B1519" s="265"/>
      <c r="C1519" s="266"/>
      <c r="D1519" s="245" t="s">
        <v>186</v>
      </c>
      <c r="E1519" s="267" t="s">
        <v>1</v>
      </c>
      <c r="F1519" s="268" t="s">
        <v>190</v>
      </c>
      <c r="G1519" s="266"/>
      <c r="H1519" s="269">
        <v>15.960000000000001</v>
      </c>
      <c r="I1519" s="270"/>
      <c r="J1519" s="266"/>
      <c r="K1519" s="266"/>
      <c r="L1519" s="271"/>
      <c r="M1519" s="272"/>
      <c r="N1519" s="273"/>
      <c r="O1519" s="273"/>
      <c r="P1519" s="273"/>
      <c r="Q1519" s="273"/>
      <c r="R1519" s="273"/>
      <c r="S1519" s="273"/>
      <c r="T1519" s="274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75" t="s">
        <v>186</v>
      </c>
      <c r="AU1519" s="275" t="s">
        <v>92</v>
      </c>
      <c r="AV1519" s="15" t="s">
        <v>184</v>
      </c>
      <c r="AW1519" s="15" t="s">
        <v>36</v>
      </c>
      <c r="AX1519" s="15" t="s">
        <v>90</v>
      </c>
      <c r="AY1519" s="275" t="s">
        <v>177</v>
      </c>
    </row>
    <row r="1520" s="2" customFormat="1" ht="66.75" customHeight="1">
      <c r="A1520" s="39"/>
      <c r="B1520" s="40"/>
      <c r="C1520" s="230" t="s">
        <v>1918</v>
      </c>
      <c r="D1520" s="230" t="s">
        <v>179</v>
      </c>
      <c r="E1520" s="231" t="s">
        <v>1919</v>
      </c>
      <c r="F1520" s="232" t="s">
        <v>1920</v>
      </c>
      <c r="G1520" s="233" t="s">
        <v>398</v>
      </c>
      <c r="H1520" s="234">
        <v>148.13999999999999</v>
      </c>
      <c r="I1520" s="235"/>
      <c r="J1520" s="236">
        <f>ROUND(I1520*H1520,2)</f>
        <v>0</v>
      </c>
      <c r="K1520" s="232" t="s">
        <v>183</v>
      </c>
      <c r="L1520" s="45"/>
      <c r="M1520" s="237" t="s">
        <v>1</v>
      </c>
      <c r="N1520" s="238" t="s">
        <v>48</v>
      </c>
      <c r="O1520" s="92"/>
      <c r="P1520" s="239">
        <f>O1520*H1520</f>
        <v>0</v>
      </c>
      <c r="Q1520" s="239">
        <v>0</v>
      </c>
      <c r="R1520" s="239">
        <f>Q1520*H1520</f>
        <v>0</v>
      </c>
      <c r="S1520" s="239">
        <v>0</v>
      </c>
      <c r="T1520" s="240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41" t="s">
        <v>295</v>
      </c>
      <c r="AT1520" s="241" t="s">
        <v>179</v>
      </c>
      <c r="AU1520" s="241" t="s">
        <v>92</v>
      </c>
      <c r="AY1520" s="18" t="s">
        <v>177</v>
      </c>
      <c r="BE1520" s="242">
        <f>IF(N1520="základní",J1520,0)</f>
        <v>0</v>
      </c>
      <c r="BF1520" s="242">
        <f>IF(N1520="snížená",J1520,0)</f>
        <v>0</v>
      </c>
      <c r="BG1520" s="242">
        <f>IF(N1520="zákl. přenesená",J1520,0)</f>
        <v>0</v>
      </c>
      <c r="BH1520" s="242">
        <f>IF(N1520="sníž. přenesená",J1520,0)</f>
        <v>0</v>
      </c>
      <c r="BI1520" s="242">
        <f>IF(N1520="nulová",J1520,0)</f>
        <v>0</v>
      </c>
      <c r="BJ1520" s="18" t="s">
        <v>90</v>
      </c>
      <c r="BK1520" s="242">
        <f>ROUND(I1520*H1520,2)</f>
        <v>0</v>
      </c>
      <c r="BL1520" s="18" t="s">
        <v>295</v>
      </c>
      <c r="BM1520" s="241" t="s">
        <v>1921</v>
      </c>
    </row>
    <row r="1521" s="13" customFormat="1">
      <c r="A1521" s="13"/>
      <c r="B1521" s="243"/>
      <c r="C1521" s="244"/>
      <c r="D1521" s="245" t="s">
        <v>186</v>
      </c>
      <c r="E1521" s="246" t="s">
        <v>1</v>
      </c>
      <c r="F1521" s="247" t="s">
        <v>1912</v>
      </c>
      <c r="G1521" s="244"/>
      <c r="H1521" s="246" t="s">
        <v>1</v>
      </c>
      <c r="I1521" s="248"/>
      <c r="J1521" s="244"/>
      <c r="K1521" s="244"/>
      <c r="L1521" s="249"/>
      <c r="M1521" s="250"/>
      <c r="N1521" s="251"/>
      <c r="O1521" s="251"/>
      <c r="P1521" s="251"/>
      <c r="Q1521" s="251"/>
      <c r="R1521" s="251"/>
      <c r="S1521" s="251"/>
      <c r="T1521" s="25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3" t="s">
        <v>186</v>
      </c>
      <c r="AU1521" s="253" t="s">
        <v>92</v>
      </c>
      <c r="AV1521" s="13" t="s">
        <v>90</v>
      </c>
      <c r="AW1521" s="13" t="s">
        <v>36</v>
      </c>
      <c r="AX1521" s="13" t="s">
        <v>83</v>
      </c>
      <c r="AY1521" s="253" t="s">
        <v>177</v>
      </c>
    </row>
    <row r="1522" s="13" customFormat="1">
      <c r="A1522" s="13"/>
      <c r="B1522" s="243"/>
      <c r="C1522" s="244"/>
      <c r="D1522" s="245" t="s">
        <v>186</v>
      </c>
      <c r="E1522" s="246" t="s">
        <v>1</v>
      </c>
      <c r="F1522" s="247" t="s">
        <v>387</v>
      </c>
      <c r="G1522" s="244"/>
      <c r="H1522" s="246" t="s">
        <v>1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3" t="s">
        <v>186</v>
      </c>
      <c r="AU1522" s="253" t="s">
        <v>92</v>
      </c>
      <c r="AV1522" s="13" t="s">
        <v>90</v>
      </c>
      <c r="AW1522" s="13" t="s">
        <v>36</v>
      </c>
      <c r="AX1522" s="13" t="s">
        <v>83</v>
      </c>
      <c r="AY1522" s="253" t="s">
        <v>177</v>
      </c>
    </row>
    <row r="1523" s="14" customFormat="1">
      <c r="A1523" s="14"/>
      <c r="B1523" s="254"/>
      <c r="C1523" s="255"/>
      <c r="D1523" s="245" t="s">
        <v>186</v>
      </c>
      <c r="E1523" s="256" t="s">
        <v>1</v>
      </c>
      <c r="F1523" s="257" t="s">
        <v>1922</v>
      </c>
      <c r="G1523" s="255"/>
      <c r="H1523" s="258">
        <v>13.69</v>
      </c>
      <c r="I1523" s="259"/>
      <c r="J1523" s="255"/>
      <c r="K1523" s="255"/>
      <c r="L1523" s="260"/>
      <c r="M1523" s="261"/>
      <c r="N1523" s="262"/>
      <c r="O1523" s="262"/>
      <c r="P1523" s="262"/>
      <c r="Q1523" s="262"/>
      <c r="R1523" s="262"/>
      <c r="S1523" s="262"/>
      <c r="T1523" s="26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4" t="s">
        <v>186</v>
      </c>
      <c r="AU1523" s="264" t="s">
        <v>92</v>
      </c>
      <c r="AV1523" s="14" t="s">
        <v>92</v>
      </c>
      <c r="AW1523" s="14" t="s">
        <v>36</v>
      </c>
      <c r="AX1523" s="14" t="s">
        <v>83</v>
      </c>
      <c r="AY1523" s="264" t="s">
        <v>177</v>
      </c>
    </row>
    <row r="1524" s="14" customFormat="1">
      <c r="A1524" s="14"/>
      <c r="B1524" s="254"/>
      <c r="C1524" s="255"/>
      <c r="D1524" s="245" t="s">
        <v>186</v>
      </c>
      <c r="E1524" s="256" t="s">
        <v>1</v>
      </c>
      <c r="F1524" s="257" t="s">
        <v>1923</v>
      </c>
      <c r="G1524" s="255"/>
      <c r="H1524" s="258">
        <v>27.68</v>
      </c>
      <c r="I1524" s="259"/>
      <c r="J1524" s="255"/>
      <c r="K1524" s="255"/>
      <c r="L1524" s="260"/>
      <c r="M1524" s="261"/>
      <c r="N1524" s="262"/>
      <c r="O1524" s="262"/>
      <c r="P1524" s="262"/>
      <c r="Q1524" s="262"/>
      <c r="R1524" s="262"/>
      <c r="S1524" s="262"/>
      <c r="T1524" s="26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4" t="s">
        <v>186</v>
      </c>
      <c r="AU1524" s="264" t="s">
        <v>92</v>
      </c>
      <c r="AV1524" s="14" t="s">
        <v>92</v>
      </c>
      <c r="AW1524" s="14" t="s">
        <v>36</v>
      </c>
      <c r="AX1524" s="14" t="s">
        <v>83</v>
      </c>
      <c r="AY1524" s="264" t="s">
        <v>177</v>
      </c>
    </row>
    <row r="1525" s="14" customFormat="1">
      <c r="A1525" s="14"/>
      <c r="B1525" s="254"/>
      <c r="C1525" s="255"/>
      <c r="D1525" s="245" t="s">
        <v>186</v>
      </c>
      <c r="E1525" s="256" t="s">
        <v>1</v>
      </c>
      <c r="F1525" s="257" t="s">
        <v>1924</v>
      </c>
      <c r="G1525" s="255"/>
      <c r="H1525" s="258">
        <v>4.4000000000000004</v>
      </c>
      <c r="I1525" s="259"/>
      <c r="J1525" s="255"/>
      <c r="K1525" s="255"/>
      <c r="L1525" s="260"/>
      <c r="M1525" s="261"/>
      <c r="N1525" s="262"/>
      <c r="O1525" s="262"/>
      <c r="P1525" s="262"/>
      <c r="Q1525" s="262"/>
      <c r="R1525" s="262"/>
      <c r="S1525" s="262"/>
      <c r="T1525" s="26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4" t="s">
        <v>186</v>
      </c>
      <c r="AU1525" s="264" t="s">
        <v>92</v>
      </c>
      <c r="AV1525" s="14" t="s">
        <v>92</v>
      </c>
      <c r="AW1525" s="14" t="s">
        <v>36</v>
      </c>
      <c r="AX1525" s="14" t="s">
        <v>83</v>
      </c>
      <c r="AY1525" s="264" t="s">
        <v>177</v>
      </c>
    </row>
    <row r="1526" s="14" customFormat="1">
      <c r="A1526" s="14"/>
      <c r="B1526" s="254"/>
      <c r="C1526" s="255"/>
      <c r="D1526" s="245" t="s">
        <v>186</v>
      </c>
      <c r="E1526" s="256" t="s">
        <v>1</v>
      </c>
      <c r="F1526" s="257" t="s">
        <v>1925</v>
      </c>
      <c r="G1526" s="255"/>
      <c r="H1526" s="258">
        <v>39.600000000000001</v>
      </c>
      <c r="I1526" s="259"/>
      <c r="J1526" s="255"/>
      <c r="K1526" s="255"/>
      <c r="L1526" s="260"/>
      <c r="M1526" s="261"/>
      <c r="N1526" s="262"/>
      <c r="O1526" s="262"/>
      <c r="P1526" s="262"/>
      <c r="Q1526" s="262"/>
      <c r="R1526" s="262"/>
      <c r="S1526" s="262"/>
      <c r="T1526" s="26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4" t="s">
        <v>186</v>
      </c>
      <c r="AU1526" s="264" t="s">
        <v>92</v>
      </c>
      <c r="AV1526" s="14" t="s">
        <v>92</v>
      </c>
      <c r="AW1526" s="14" t="s">
        <v>36</v>
      </c>
      <c r="AX1526" s="14" t="s">
        <v>83</v>
      </c>
      <c r="AY1526" s="264" t="s">
        <v>177</v>
      </c>
    </row>
    <row r="1527" s="16" customFormat="1">
      <c r="A1527" s="16"/>
      <c r="B1527" s="276"/>
      <c r="C1527" s="277"/>
      <c r="D1527" s="245" t="s">
        <v>186</v>
      </c>
      <c r="E1527" s="278" t="s">
        <v>1</v>
      </c>
      <c r="F1527" s="279" t="s">
        <v>492</v>
      </c>
      <c r="G1527" s="277"/>
      <c r="H1527" s="280">
        <v>85.370000000000005</v>
      </c>
      <c r="I1527" s="281"/>
      <c r="J1527" s="277"/>
      <c r="K1527" s="277"/>
      <c r="L1527" s="282"/>
      <c r="M1527" s="283"/>
      <c r="N1527" s="284"/>
      <c r="O1527" s="284"/>
      <c r="P1527" s="284"/>
      <c r="Q1527" s="284"/>
      <c r="R1527" s="284"/>
      <c r="S1527" s="284"/>
      <c r="T1527" s="285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86" t="s">
        <v>186</v>
      </c>
      <c r="AU1527" s="286" t="s">
        <v>92</v>
      </c>
      <c r="AV1527" s="16" t="s">
        <v>100</v>
      </c>
      <c r="AW1527" s="16" t="s">
        <v>36</v>
      </c>
      <c r="AX1527" s="16" t="s">
        <v>83</v>
      </c>
      <c r="AY1527" s="286" t="s">
        <v>177</v>
      </c>
    </row>
    <row r="1528" s="13" customFormat="1">
      <c r="A1528" s="13"/>
      <c r="B1528" s="243"/>
      <c r="C1528" s="244"/>
      <c r="D1528" s="245" t="s">
        <v>186</v>
      </c>
      <c r="E1528" s="246" t="s">
        <v>1</v>
      </c>
      <c r="F1528" s="247" t="s">
        <v>490</v>
      </c>
      <c r="G1528" s="244"/>
      <c r="H1528" s="246" t="s">
        <v>1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3" t="s">
        <v>186</v>
      </c>
      <c r="AU1528" s="253" t="s">
        <v>92</v>
      </c>
      <c r="AV1528" s="13" t="s">
        <v>90</v>
      </c>
      <c r="AW1528" s="13" t="s">
        <v>36</v>
      </c>
      <c r="AX1528" s="13" t="s">
        <v>83</v>
      </c>
      <c r="AY1528" s="253" t="s">
        <v>177</v>
      </c>
    </row>
    <row r="1529" s="14" customFormat="1">
      <c r="A1529" s="14"/>
      <c r="B1529" s="254"/>
      <c r="C1529" s="255"/>
      <c r="D1529" s="245" t="s">
        <v>186</v>
      </c>
      <c r="E1529" s="256" t="s">
        <v>1</v>
      </c>
      <c r="F1529" s="257" t="s">
        <v>1926</v>
      </c>
      <c r="G1529" s="255"/>
      <c r="H1529" s="258">
        <v>6.5999999999999996</v>
      </c>
      <c r="I1529" s="259"/>
      <c r="J1529" s="255"/>
      <c r="K1529" s="255"/>
      <c r="L1529" s="260"/>
      <c r="M1529" s="261"/>
      <c r="N1529" s="262"/>
      <c r="O1529" s="262"/>
      <c r="P1529" s="262"/>
      <c r="Q1529" s="262"/>
      <c r="R1529" s="262"/>
      <c r="S1529" s="262"/>
      <c r="T1529" s="26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4" t="s">
        <v>186</v>
      </c>
      <c r="AU1529" s="264" t="s">
        <v>92</v>
      </c>
      <c r="AV1529" s="14" t="s">
        <v>92</v>
      </c>
      <c r="AW1529" s="14" t="s">
        <v>36</v>
      </c>
      <c r="AX1529" s="14" t="s">
        <v>83</v>
      </c>
      <c r="AY1529" s="264" t="s">
        <v>177</v>
      </c>
    </row>
    <row r="1530" s="16" customFormat="1">
      <c r="A1530" s="16"/>
      <c r="B1530" s="276"/>
      <c r="C1530" s="277"/>
      <c r="D1530" s="245" t="s">
        <v>186</v>
      </c>
      <c r="E1530" s="278" t="s">
        <v>1</v>
      </c>
      <c r="F1530" s="279" t="s">
        <v>492</v>
      </c>
      <c r="G1530" s="277"/>
      <c r="H1530" s="280">
        <v>6.5999999999999996</v>
      </c>
      <c r="I1530" s="281"/>
      <c r="J1530" s="277"/>
      <c r="K1530" s="277"/>
      <c r="L1530" s="282"/>
      <c r="M1530" s="283"/>
      <c r="N1530" s="284"/>
      <c r="O1530" s="284"/>
      <c r="P1530" s="284"/>
      <c r="Q1530" s="284"/>
      <c r="R1530" s="284"/>
      <c r="S1530" s="284"/>
      <c r="T1530" s="285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T1530" s="286" t="s">
        <v>186</v>
      </c>
      <c r="AU1530" s="286" t="s">
        <v>92</v>
      </c>
      <c r="AV1530" s="16" t="s">
        <v>100</v>
      </c>
      <c r="AW1530" s="16" t="s">
        <v>36</v>
      </c>
      <c r="AX1530" s="16" t="s">
        <v>83</v>
      </c>
      <c r="AY1530" s="286" t="s">
        <v>177</v>
      </c>
    </row>
    <row r="1531" s="13" customFormat="1">
      <c r="A1531" s="13"/>
      <c r="B1531" s="243"/>
      <c r="C1531" s="244"/>
      <c r="D1531" s="245" t="s">
        <v>186</v>
      </c>
      <c r="E1531" s="246" t="s">
        <v>1</v>
      </c>
      <c r="F1531" s="247" t="s">
        <v>388</v>
      </c>
      <c r="G1531" s="244"/>
      <c r="H1531" s="246" t="s">
        <v>1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3" t="s">
        <v>186</v>
      </c>
      <c r="AU1531" s="253" t="s">
        <v>92</v>
      </c>
      <c r="AV1531" s="13" t="s">
        <v>90</v>
      </c>
      <c r="AW1531" s="13" t="s">
        <v>36</v>
      </c>
      <c r="AX1531" s="13" t="s">
        <v>83</v>
      </c>
      <c r="AY1531" s="253" t="s">
        <v>177</v>
      </c>
    </row>
    <row r="1532" s="14" customFormat="1">
      <c r="A1532" s="14"/>
      <c r="B1532" s="254"/>
      <c r="C1532" s="255"/>
      <c r="D1532" s="245" t="s">
        <v>186</v>
      </c>
      <c r="E1532" s="256" t="s">
        <v>1</v>
      </c>
      <c r="F1532" s="257" t="s">
        <v>1927</v>
      </c>
      <c r="G1532" s="255"/>
      <c r="H1532" s="258">
        <v>7.04</v>
      </c>
      <c r="I1532" s="259"/>
      <c r="J1532" s="255"/>
      <c r="K1532" s="255"/>
      <c r="L1532" s="260"/>
      <c r="M1532" s="261"/>
      <c r="N1532" s="262"/>
      <c r="O1532" s="262"/>
      <c r="P1532" s="262"/>
      <c r="Q1532" s="262"/>
      <c r="R1532" s="262"/>
      <c r="S1532" s="262"/>
      <c r="T1532" s="26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4" t="s">
        <v>186</v>
      </c>
      <c r="AU1532" s="264" t="s">
        <v>92</v>
      </c>
      <c r="AV1532" s="14" t="s">
        <v>92</v>
      </c>
      <c r="AW1532" s="14" t="s">
        <v>36</v>
      </c>
      <c r="AX1532" s="14" t="s">
        <v>83</v>
      </c>
      <c r="AY1532" s="264" t="s">
        <v>177</v>
      </c>
    </row>
    <row r="1533" s="14" customFormat="1">
      <c r="A1533" s="14"/>
      <c r="B1533" s="254"/>
      <c r="C1533" s="255"/>
      <c r="D1533" s="245" t="s">
        <v>186</v>
      </c>
      <c r="E1533" s="256" t="s">
        <v>1</v>
      </c>
      <c r="F1533" s="257" t="s">
        <v>1928</v>
      </c>
      <c r="G1533" s="255"/>
      <c r="H1533" s="258">
        <v>11.699999999999999</v>
      </c>
      <c r="I1533" s="259"/>
      <c r="J1533" s="255"/>
      <c r="K1533" s="255"/>
      <c r="L1533" s="260"/>
      <c r="M1533" s="261"/>
      <c r="N1533" s="262"/>
      <c r="O1533" s="262"/>
      <c r="P1533" s="262"/>
      <c r="Q1533" s="262"/>
      <c r="R1533" s="262"/>
      <c r="S1533" s="262"/>
      <c r="T1533" s="26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4" t="s">
        <v>186</v>
      </c>
      <c r="AU1533" s="264" t="s">
        <v>92</v>
      </c>
      <c r="AV1533" s="14" t="s">
        <v>92</v>
      </c>
      <c r="AW1533" s="14" t="s">
        <v>36</v>
      </c>
      <c r="AX1533" s="14" t="s">
        <v>83</v>
      </c>
      <c r="AY1533" s="264" t="s">
        <v>177</v>
      </c>
    </row>
    <row r="1534" s="14" customFormat="1">
      <c r="A1534" s="14"/>
      <c r="B1534" s="254"/>
      <c r="C1534" s="255"/>
      <c r="D1534" s="245" t="s">
        <v>186</v>
      </c>
      <c r="E1534" s="256" t="s">
        <v>1</v>
      </c>
      <c r="F1534" s="257" t="s">
        <v>1929</v>
      </c>
      <c r="G1534" s="255"/>
      <c r="H1534" s="258">
        <v>14.630000000000001</v>
      </c>
      <c r="I1534" s="259"/>
      <c r="J1534" s="255"/>
      <c r="K1534" s="255"/>
      <c r="L1534" s="260"/>
      <c r="M1534" s="261"/>
      <c r="N1534" s="262"/>
      <c r="O1534" s="262"/>
      <c r="P1534" s="262"/>
      <c r="Q1534" s="262"/>
      <c r="R1534" s="262"/>
      <c r="S1534" s="262"/>
      <c r="T1534" s="26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4" t="s">
        <v>186</v>
      </c>
      <c r="AU1534" s="264" t="s">
        <v>92</v>
      </c>
      <c r="AV1534" s="14" t="s">
        <v>92</v>
      </c>
      <c r="AW1534" s="14" t="s">
        <v>36</v>
      </c>
      <c r="AX1534" s="14" t="s">
        <v>83</v>
      </c>
      <c r="AY1534" s="264" t="s">
        <v>177</v>
      </c>
    </row>
    <row r="1535" s="14" customFormat="1">
      <c r="A1535" s="14"/>
      <c r="B1535" s="254"/>
      <c r="C1535" s="255"/>
      <c r="D1535" s="245" t="s">
        <v>186</v>
      </c>
      <c r="E1535" s="256" t="s">
        <v>1</v>
      </c>
      <c r="F1535" s="257" t="s">
        <v>1930</v>
      </c>
      <c r="G1535" s="255"/>
      <c r="H1535" s="258">
        <v>7.2000000000000002</v>
      </c>
      <c r="I1535" s="259"/>
      <c r="J1535" s="255"/>
      <c r="K1535" s="255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4" t="s">
        <v>186</v>
      </c>
      <c r="AU1535" s="264" t="s">
        <v>92</v>
      </c>
      <c r="AV1535" s="14" t="s">
        <v>92</v>
      </c>
      <c r="AW1535" s="14" t="s">
        <v>36</v>
      </c>
      <c r="AX1535" s="14" t="s">
        <v>83</v>
      </c>
      <c r="AY1535" s="264" t="s">
        <v>177</v>
      </c>
    </row>
    <row r="1536" s="14" customFormat="1">
      <c r="A1536" s="14"/>
      <c r="B1536" s="254"/>
      <c r="C1536" s="255"/>
      <c r="D1536" s="245" t="s">
        <v>186</v>
      </c>
      <c r="E1536" s="256" t="s">
        <v>1</v>
      </c>
      <c r="F1536" s="257" t="s">
        <v>1931</v>
      </c>
      <c r="G1536" s="255"/>
      <c r="H1536" s="258">
        <v>15.6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4" t="s">
        <v>186</v>
      </c>
      <c r="AU1536" s="264" t="s">
        <v>92</v>
      </c>
      <c r="AV1536" s="14" t="s">
        <v>92</v>
      </c>
      <c r="AW1536" s="14" t="s">
        <v>36</v>
      </c>
      <c r="AX1536" s="14" t="s">
        <v>83</v>
      </c>
      <c r="AY1536" s="264" t="s">
        <v>177</v>
      </c>
    </row>
    <row r="1537" s="16" customFormat="1">
      <c r="A1537" s="16"/>
      <c r="B1537" s="276"/>
      <c r="C1537" s="277"/>
      <c r="D1537" s="245" t="s">
        <v>186</v>
      </c>
      <c r="E1537" s="278" t="s">
        <v>1</v>
      </c>
      <c r="F1537" s="279" t="s">
        <v>492</v>
      </c>
      <c r="G1537" s="277"/>
      <c r="H1537" s="280">
        <v>56.170000000000002</v>
      </c>
      <c r="I1537" s="281"/>
      <c r="J1537" s="277"/>
      <c r="K1537" s="277"/>
      <c r="L1537" s="282"/>
      <c r="M1537" s="283"/>
      <c r="N1537" s="284"/>
      <c r="O1537" s="284"/>
      <c r="P1537" s="284"/>
      <c r="Q1537" s="284"/>
      <c r="R1537" s="284"/>
      <c r="S1537" s="284"/>
      <c r="T1537" s="285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86" t="s">
        <v>186</v>
      </c>
      <c r="AU1537" s="286" t="s">
        <v>92</v>
      </c>
      <c r="AV1537" s="16" t="s">
        <v>100</v>
      </c>
      <c r="AW1537" s="16" t="s">
        <v>36</v>
      </c>
      <c r="AX1537" s="16" t="s">
        <v>83</v>
      </c>
      <c r="AY1537" s="286" t="s">
        <v>177</v>
      </c>
    </row>
    <row r="1538" s="15" customFormat="1">
      <c r="A1538" s="15"/>
      <c r="B1538" s="265"/>
      <c r="C1538" s="266"/>
      <c r="D1538" s="245" t="s">
        <v>186</v>
      </c>
      <c r="E1538" s="267" t="s">
        <v>1</v>
      </c>
      <c r="F1538" s="268" t="s">
        <v>190</v>
      </c>
      <c r="G1538" s="266"/>
      <c r="H1538" s="269">
        <v>148.13999999999999</v>
      </c>
      <c r="I1538" s="270"/>
      <c r="J1538" s="266"/>
      <c r="K1538" s="266"/>
      <c r="L1538" s="271"/>
      <c r="M1538" s="272"/>
      <c r="N1538" s="273"/>
      <c r="O1538" s="273"/>
      <c r="P1538" s="273"/>
      <c r="Q1538" s="273"/>
      <c r="R1538" s="273"/>
      <c r="S1538" s="273"/>
      <c r="T1538" s="274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75" t="s">
        <v>186</v>
      </c>
      <c r="AU1538" s="275" t="s">
        <v>92</v>
      </c>
      <c r="AV1538" s="15" t="s">
        <v>184</v>
      </c>
      <c r="AW1538" s="15" t="s">
        <v>36</v>
      </c>
      <c r="AX1538" s="15" t="s">
        <v>90</v>
      </c>
      <c r="AY1538" s="275" t="s">
        <v>177</v>
      </c>
    </row>
    <row r="1539" s="2" customFormat="1" ht="21.75" customHeight="1">
      <c r="A1539" s="39"/>
      <c r="B1539" s="40"/>
      <c r="C1539" s="291" t="s">
        <v>1932</v>
      </c>
      <c r="D1539" s="291" t="s">
        <v>881</v>
      </c>
      <c r="E1539" s="292" t="s">
        <v>1933</v>
      </c>
      <c r="F1539" s="293" t="s">
        <v>1934</v>
      </c>
      <c r="G1539" s="294" t="s">
        <v>182</v>
      </c>
      <c r="H1539" s="295">
        <v>1.639</v>
      </c>
      <c r="I1539" s="296"/>
      <c r="J1539" s="297">
        <f>ROUND(I1539*H1539,2)</f>
        <v>0</v>
      </c>
      <c r="K1539" s="293" t="s">
        <v>183</v>
      </c>
      <c r="L1539" s="298"/>
      <c r="M1539" s="299" t="s">
        <v>1</v>
      </c>
      <c r="N1539" s="300" t="s">
        <v>48</v>
      </c>
      <c r="O1539" s="92"/>
      <c r="P1539" s="239">
        <f>O1539*H1539</f>
        <v>0</v>
      </c>
      <c r="Q1539" s="239">
        <v>0.55000000000000004</v>
      </c>
      <c r="R1539" s="239">
        <f>Q1539*H1539</f>
        <v>0.90145000000000008</v>
      </c>
      <c r="S1539" s="239">
        <v>0</v>
      </c>
      <c r="T1539" s="240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41" t="s">
        <v>402</v>
      </c>
      <c r="AT1539" s="241" t="s">
        <v>881</v>
      </c>
      <c r="AU1539" s="241" t="s">
        <v>92</v>
      </c>
      <c r="AY1539" s="18" t="s">
        <v>177</v>
      </c>
      <c r="BE1539" s="242">
        <f>IF(N1539="základní",J1539,0)</f>
        <v>0</v>
      </c>
      <c r="BF1539" s="242">
        <f>IF(N1539="snížená",J1539,0)</f>
        <v>0</v>
      </c>
      <c r="BG1539" s="242">
        <f>IF(N1539="zákl. přenesená",J1539,0)</f>
        <v>0</v>
      </c>
      <c r="BH1539" s="242">
        <f>IF(N1539="sníž. přenesená",J1539,0)</f>
        <v>0</v>
      </c>
      <c r="BI1539" s="242">
        <f>IF(N1539="nulová",J1539,0)</f>
        <v>0</v>
      </c>
      <c r="BJ1539" s="18" t="s">
        <v>90</v>
      </c>
      <c r="BK1539" s="242">
        <f>ROUND(I1539*H1539,2)</f>
        <v>0</v>
      </c>
      <c r="BL1539" s="18" t="s">
        <v>295</v>
      </c>
      <c r="BM1539" s="241" t="s">
        <v>1935</v>
      </c>
    </row>
    <row r="1540" s="13" customFormat="1">
      <c r="A1540" s="13"/>
      <c r="B1540" s="243"/>
      <c r="C1540" s="244"/>
      <c r="D1540" s="245" t="s">
        <v>186</v>
      </c>
      <c r="E1540" s="246" t="s">
        <v>1</v>
      </c>
      <c r="F1540" s="247" t="s">
        <v>1936</v>
      </c>
      <c r="G1540" s="244"/>
      <c r="H1540" s="246" t="s">
        <v>1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3" t="s">
        <v>186</v>
      </c>
      <c r="AU1540" s="253" t="s">
        <v>92</v>
      </c>
      <c r="AV1540" s="13" t="s">
        <v>90</v>
      </c>
      <c r="AW1540" s="13" t="s">
        <v>36</v>
      </c>
      <c r="AX1540" s="13" t="s">
        <v>83</v>
      </c>
      <c r="AY1540" s="253" t="s">
        <v>177</v>
      </c>
    </row>
    <row r="1541" s="13" customFormat="1">
      <c r="A1541" s="13"/>
      <c r="B1541" s="243"/>
      <c r="C1541" s="244"/>
      <c r="D1541" s="245" t="s">
        <v>186</v>
      </c>
      <c r="E1541" s="246" t="s">
        <v>1</v>
      </c>
      <c r="F1541" s="247" t="s">
        <v>387</v>
      </c>
      <c r="G1541" s="244"/>
      <c r="H1541" s="246" t="s">
        <v>1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3" t="s">
        <v>186</v>
      </c>
      <c r="AU1541" s="253" t="s">
        <v>92</v>
      </c>
      <c r="AV1541" s="13" t="s">
        <v>90</v>
      </c>
      <c r="AW1541" s="13" t="s">
        <v>36</v>
      </c>
      <c r="AX1541" s="13" t="s">
        <v>83</v>
      </c>
      <c r="AY1541" s="253" t="s">
        <v>177</v>
      </c>
    </row>
    <row r="1542" s="14" customFormat="1">
      <c r="A1542" s="14"/>
      <c r="B1542" s="254"/>
      <c r="C1542" s="255"/>
      <c r="D1542" s="245" t="s">
        <v>186</v>
      </c>
      <c r="E1542" s="256" t="s">
        <v>1</v>
      </c>
      <c r="F1542" s="257" t="s">
        <v>1937</v>
      </c>
      <c r="G1542" s="255"/>
      <c r="H1542" s="258">
        <v>0.066000000000000003</v>
      </c>
      <c r="I1542" s="259"/>
      <c r="J1542" s="255"/>
      <c r="K1542" s="255"/>
      <c r="L1542" s="260"/>
      <c r="M1542" s="261"/>
      <c r="N1542" s="262"/>
      <c r="O1542" s="262"/>
      <c r="P1542" s="262"/>
      <c r="Q1542" s="262"/>
      <c r="R1542" s="262"/>
      <c r="S1542" s="262"/>
      <c r="T1542" s="26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4" t="s">
        <v>186</v>
      </c>
      <c r="AU1542" s="264" t="s">
        <v>92</v>
      </c>
      <c r="AV1542" s="14" t="s">
        <v>92</v>
      </c>
      <c r="AW1542" s="14" t="s">
        <v>36</v>
      </c>
      <c r="AX1542" s="14" t="s">
        <v>83</v>
      </c>
      <c r="AY1542" s="264" t="s">
        <v>177</v>
      </c>
    </row>
    <row r="1543" s="16" customFormat="1">
      <c r="A1543" s="16"/>
      <c r="B1543" s="276"/>
      <c r="C1543" s="277"/>
      <c r="D1543" s="245" t="s">
        <v>186</v>
      </c>
      <c r="E1543" s="278" t="s">
        <v>1</v>
      </c>
      <c r="F1543" s="279" t="s">
        <v>492</v>
      </c>
      <c r="G1543" s="277"/>
      <c r="H1543" s="280">
        <v>0.066000000000000003</v>
      </c>
      <c r="I1543" s="281"/>
      <c r="J1543" s="277"/>
      <c r="K1543" s="277"/>
      <c r="L1543" s="282"/>
      <c r="M1543" s="283"/>
      <c r="N1543" s="284"/>
      <c r="O1543" s="284"/>
      <c r="P1543" s="284"/>
      <c r="Q1543" s="284"/>
      <c r="R1543" s="284"/>
      <c r="S1543" s="284"/>
      <c r="T1543" s="285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86" t="s">
        <v>186</v>
      </c>
      <c r="AU1543" s="286" t="s">
        <v>92</v>
      </c>
      <c r="AV1543" s="16" t="s">
        <v>100</v>
      </c>
      <c r="AW1543" s="16" t="s">
        <v>36</v>
      </c>
      <c r="AX1543" s="16" t="s">
        <v>83</v>
      </c>
      <c r="AY1543" s="286" t="s">
        <v>177</v>
      </c>
    </row>
    <row r="1544" s="13" customFormat="1">
      <c r="A1544" s="13"/>
      <c r="B1544" s="243"/>
      <c r="C1544" s="244"/>
      <c r="D1544" s="245" t="s">
        <v>186</v>
      </c>
      <c r="E1544" s="246" t="s">
        <v>1</v>
      </c>
      <c r="F1544" s="247" t="s">
        <v>490</v>
      </c>
      <c r="G1544" s="244"/>
      <c r="H1544" s="246" t="s">
        <v>1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3" t="s">
        <v>186</v>
      </c>
      <c r="AU1544" s="253" t="s">
        <v>92</v>
      </c>
      <c r="AV1544" s="13" t="s">
        <v>90</v>
      </c>
      <c r="AW1544" s="13" t="s">
        <v>36</v>
      </c>
      <c r="AX1544" s="13" t="s">
        <v>83</v>
      </c>
      <c r="AY1544" s="253" t="s">
        <v>177</v>
      </c>
    </row>
    <row r="1545" s="14" customFormat="1">
      <c r="A1545" s="14"/>
      <c r="B1545" s="254"/>
      <c r="C1545" s="255"/>
      <c r="D1545" s="245" t="s">
        <v>186</v>
      </c>
      <c r="E1545" s="256" t="s">
        <v>1</v>
      </c>
      <c r="F1545" s="257" t="s">
        <v>1938</v>
      </c>
      <c r="G1545" s="255"/>
      <c r="H1545" s="258">
        <v>0.13700000000000001</v>
      </c>
      <c r="I1545" s="259"/>
      <c r="J1545" s="255"/>
      <c r="K1545" s="255"/>
      <c r="L1545" s="260"/>
      <c r="M1545" s="261"/>
      <c r="N1545" s="262"/>
      <c r="O1545" s="262"/>
      <c r="P1545" s="262"/>
      <c r="Q1545" s="262"/>
      <c r="R1545" s="262"/>
      <c r="S1545" s="262"/>
      <c r="T1545" s="26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4" t="s">
        <v>186</v>
      </c>
      <c r="AU1545" s="264" t="s">
        <v>92</v>
      </c>
      <c r="AV1545" s="14" t="s">
        <v>92</v>
      </c>
      <c r="AW1545" s="14" t="s">
        <v>36</v>
      </c>
      <c r="AX1545" s="14" t="s">
        <v>83</v>
      </c>
      <c r="AY1545" s="264" t="s">
        <v>177</v>
      </c>
    </row>
    <row r="1546" s="14" customFormat="1">
      <c r="A1546" s="14"/>
      <c r="B1546" s="254"/>
      <c r="C1546" s="255"/>
      <c r="D1546" s="245" t="s">
        <v>186</v>
      </c>
      <c r="E1546" s="256" t="s">
        <v>1</v>
      </c>
      <c r="F1546" s="257" t="s">
        <v>1939</v>
      </c>
      <c r="G1546" s="255"/>
      <c r="H1546" s="258">
        <v>0.27700000000000002</v>
      </c>
      <c r="I1546" s="259"/>
      <c r="J1546" s="255"/>
      <c r="K1546" s="255"/>
      <c r="L1546" s="260"/>
      <c r="M1546" s="261"/>
      <c r="N1546" s="262"/>
      <c r="O1546" s="262"/>
      <c r="P1546" s="262"/>
      <c r="Q1546" s="262"/>
      <c r="R1546" s="262"/>
      <c r="S1546" s="262"/>
      <c r="T1546" s="26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4" t="s">
        <v>186</v>
      </c>
      <c r="AU1546" s="264" t="s">
        <v>92</v>
      </c>
      <c r="AV1546" s="14" t="s">
        <v>92</v>
      </c>
      <c r="AW1546" s="14" t="s">
        <v>36</v>
      </c>
      <c r="AX1546" s="14" t="s">
        <v>83</v>
      </c>
      <c r="AY1546" s="264" t="s">
        <v>177</v>
      </c>
    </row>
    <row r="1547" s="14" customFormat="1">
      <c r="A1547" s="14"/>
      <c r="B1547" s="254"/>
      <c r="C1547" s="255"/>
      <c r="D1547" s="245" t="s">
        <v>186</v>
      </c>
      <c r="E1547" s="256" t="s">
        <v>1</v>
      </c>
      <c r="F1547" s="257" t="s">
        <v>1940</v>
      </c>
      <c r="G1547" s="255"/>
      <c r="H1547" s="258">
        <v>0.043999999999999997</v>
      </c>
      <c r="I1547" s="259"/>
      <c r="J1547" s="255"/>
      <c r="K1547" s="255"/>
      <c r="L1547" s="260"/>
      <c r="M1547" s="261"/>
      <c r="N1547" s="262"/>
      <c r="O1547" s="262"/>
      <c r="P1547" s="262"/>
      <c r="Q1547" s="262"/>
      <c r="R1547" s="262"/>
      <c r="S1547" s="262"/>
      <c r="T1547" s="26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4" t="s">
        <v>186</v>
      </c>
      <c r="AU1547" s="264" t="s">
        <v>92</v>
      </c>
      <c r="AV1547" s="14" t="s">
        <v>92</v>
      </c>
      <c r="AW1547" s="14" t="s">
        <v>36</v>
      </c>
      <c r="AX1547" s="14" t="s">
        <v>83</v>
      </c>
      <c r="AY1547" s="264" t="s">
        <v>177</v>
      </c>
    </row>
    <row r="1548" s="14" customFormat="1">
      <c r="A1548" s="14"/>
      <c r="B1548" s="254"/>
      <c r="C1548" s="255"/>
      <c r="D1548" s="245" t="s">
        <v>186</v>
      </c>
      <c r="E1548" s="256" t="s">
        <v>1</v>
      </c>
      <c r="F1548" s="257" t="s">
        <v>1941</v>
      </c>
      <c r="G1548" s="255"/>
      <c r="H1548" s="258">
        <v>0.0080000000000000002</v>
      </c>
      <c r="I1548" s="259"/>
      <c r="J1548" s="255"/>
      <c r="K1548" s="255"/>
      <c r="L1548" s="260"/>
      <c r="M1548" s="261"/>
      <c r="N1548" s="262"/>
      <c r="O1548" s="262"/>
      <c r="P1548" s="262"/>
      <c r="Q1548" s="262"/>
      <c r="R1548" s="262"/>
      <c r="S1548" s="262"/>
      <c r="T1548" s="26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4" t="s">
        <v>186</v>
      </c>
      <c r="AU1548" s="264" t="s">
        <v>92</v>
      </c>
      <c r="AV1548" s="14" t="s">
        <v>92</v>
      </c>
      <c r="AW1548" s="14" t="s">
        <v>36</v>
      </c>
      <c r="AX1548" s="14" t="s">
        <v>83</v>
      </c>
      <c r="AY1548" s="264" t="s">
        <v>177</v>
      </c>
    </row>
    <row r="1549" s="14" customFormat="1">
      <c r="A1549" s="14"/>
      <c r="B1549" s="254"/>
      <c r="C1549" s="255"/>
      <c r="D1549" s="245" t="s">
        <v>186</v>
      </c>
      <c r="E1549" s="256" t="s">
        <v>1</v>
      </c>
      <c r="F1549" s="257" t="s">
        <v>1942</v>
      </c>
      <c r="G1549" s="255"/>
      <c r="H1549" s="258">
        <v>0.017000000000000001</v>
      </c>
      <c r="I1549" s="259"/>
      <c r="J1549" s="255"/>
      <c r="K1549" s="255"/>
      <c r="L1549" s="260"/>
      <c r="M1549" s="261"/>
      <c r="N1549" s="262"/>
      <c r="O1549" s="262"/>
      <c r="P1549" s="262"/>
      <c r="Q1549" s="262"/>
      <c r="R1549" s="262"/>
      <c r="S1549" s="262"/>
      <c r="T1549" s="26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4" t="s">
        <v>186</v>
      </c>
      <c r="AU1549" s="264" t="s">
        <v>92</v>
      </c>
      <c r="AV1549" s="14" t="s">
        <v>92</v>
      </c>
      <c r="AW1549" s="14" t="s">
        <v>36</v>
      </c>
      <c r="AX1549" s="14" t="s">
        <v>83</v>
      </c>
      <c r="AY1549" s="264" t="s">
        <v>177</v>
      </c>
    </row>
    <row r="1550" s="14" customFormat="1">
      <c r="A1550" s="14"/>
      <c r="B1550" s="254"/>
      <c r="C1550" s="255"/>
      <c r="D1550" s="245" t="s">
        <v>186</v>
      </c>
      <c r="E1550" s="256" t="s">
        <v>1</v>
      </c>
      <c r="F1550" s="257" t="s">
        <v>1943</v>
      </c>
      <c r="G1550" s="255"/>
      <c r="H1550" s="258">
        <v>0.014999999999999999</v>
      </c>
      <c r="I1550" s="259"/>
      <c r="J1550" s="255"/>
      <c r="K1550" s="255"/>
      <c r="L1550" s="260"/>
      <c r="M1550" s="261"/>
      <c r="N1550" s="262"/>
      <c r="O1550" s="262"/>
      <c r="P1550" s="262"/>
      <c r="Q1550" s="262"/>
      <c r="R1550" s="262"/>
      <c r="S1550" s="262"/>
      <c r="T1550" s="26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4" t="s">
        <v>186</v>
      </c>
      <c r="AU1550" s="264" t="s">
        <v>92</v>
      </c>
      <c r="AV1550" s="14" t="s">
        <v>92</v>
      </c>
      <c r="AW1550" s="14" t="s">
        <v>36</v>
      </c>
      <c r="AX1550" s="14" t="s">
        <v>83</v>
      </c>
      <c r="AY1550" s="264" t="s">
        <v>177</v>
      </c>
    </row>
    <row r="1551" s="14" customFormat="1">
      <c r="A1551" s="14"/>
      <c r="B1551" s="254"/>
      <c r="C1551" s="255"/>
      <c r="D1551" s="245" t="s">
        <v>186</v>
      </c>
      <c r="E1551" s="256" t="s">
        <v>1</v>
      </c>
      <c r="F1551" s="257" t="s">
        <v>1944</v>
      </c>
      <c r="G1551" s="255"/>
      <c r="H1551" s="258">
        <v>0.012999999999999999</v>
      </c>
      <c r="I1551" s="259"/>
      <c r="J1551" s="255"/>
      <c r="K1551" s="255"/>
      <c r="L1551" s="260"/>
      <c r="M1551" s="261"/>
      <c r="N1551" s="262"/>
      <c r="O1551" s="262"/>
      <c r="P1551" s="262"/>
      <c r="Q1551" s="262"/>
      <c r="R1551" s="262"/>
      <c r="S1551" s="262"/>
      <c r="T1551" s="26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4" t="s">
        <v>186</v>
      </c>
      <c r="AU1551" s="264" t="s">
        <v>92</v>
      </c>
      <c r="AV1551" s="14" t="s">
        <v>92</v>
      </c>
      <c r="AW1551" s="14" t="s">
        <v>36</v>
      </c>
      <c r="AX1551" s="14" t="s">
        <v>83</v>
      </c>
      <c r="AY1551" s="264" t="s">
        <v>177</v>
      </c>
    </row>
    <row r="1552" s="14" customFormat="1">
      <c r="A1552" s="14"/>
      <c r="B1552" s="254"/>
      <c r="C1552" s="255"/>
      <c r="D1552" s="245" t="s">
        <v>186</v>
      </c>
      <c r="E1552" s="256" t="s">
        <v>1</v>
      </c>
      <c r="F1552" s="257" t="s">
        <v>1945</v>
      </c>
      <c r="G1552" s="255"/>
      <c r="H1552" s="258">
        <v>0.012</v>
      </c>
      <c r="I1552" s="259"/>
      <c r="J1552" s="255"/>
      <c r="K1552" s="255"/>
      <c r="L1552" s="260"/>
      <c r="M1552" s="261"/>
      <c r="N1552" s="262"/>
      <c r="O1552" s="262"/>
      <c r="P1552" s="262"/>
      <c r="Q1552" s="262"/>
      <c r="R1552" s="262"/>
      <c r="S1552" s="262"/>
      <c r="T1552" s="26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4" t="s">
        <v>186</v>
      </c>
      <c r="AU1552" s="264" t="s">
        <v>92</v>
      </c>
      <c r="AV1552" s="14" t="s">
        <v>92</v>
      </c>
      <c r="AW1552" s="14" t="s">
        <v>36</v>
      </c>
      <c r="AX1552" s="14" t="s">
        <v>83</v>
      </c>
      <c r="AY1552" s="264" t="s">
        <v>177</v>
      </c>
    </row>
    <row r="1553" s="14" customFormat="1">
      <c r="A1553" s="14"/>
      <c r="B1553" s="254"/>
      <c r="C1553" s="255"/>
      <c r="D1553" s="245" t="s">
        <v>186</v>
      </c>
      <c r="E1553" s="256" t="s">
        <v>1</v>
      </c>
      <c r="F1553" s="257" t="s">
        <v>1946</v>
      </c>
      <c r="G1553" s="255"/>
      <c r="H1553" s="258">
        <v>0.39600000000000002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4" t="s">
        <v>186</v>
      </c>
      <c r="AU1553" s="264" t="s">
        <v>92</v>
      </c>
      <c r="AV1553" s="14" t="s">
        <v>92</v>
      </c>
      <c r="AW1553" s="14" t="s">
        <v>36</v>
      </c>
      <c r="AX1553" s="14" t="s">
        <v>83</v>
      </c>
      <c r="AY1553" s="264" t="s">
        <v>177</v>
      </c>
    </row>
    <row r="1554" s="16" customFormat="1">
      <c r="A1554" s="16"/>
      <c r="B1554" s="276"/>
      <c r="C1554" s="277"/>
      <c r="D1554" s="245" t="s">
        <v>186</v>
      </c>
      <c r="E1554" s="278" t="s">
        <v>1</v>
      </c>
      <c r="F1554" s="279" t="s">
        <v>492</v>
      </c>
      <c r="G1554" s="277"/>
      <c r="H1554" s="280">
        <v>0.91900000000000004</v>
      </c>
      <c r="I1554" s="281"/>
      <c r="J1554" s="277"/>
      <c r="K1554" s="277"/>
      <c r="L1554" s="282"/>
      <c r="M1554" s="283"/>
      <c r="N1554" s="284"/>
      <c r="O1554" s="284"/>
      <c r="P1554" s="284"/>
      <c r="Q1554" s="284"/>
      <c r="R1554" s="284"/>
      <c r="S1554" s="284"/>
      <c r="T1554" s="285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T1554" s="286" t="s">
        <v>186</v>
      </c>
      <c r="AU1554" s="286" t="s">
        <v>92</v>
      </c>
      <c r="AV1554" s="16" t="s">
        <v>100</v>
      </c>
      <c r="AW1554" s="16" t="s">
        <v>36</v>
      </c>
      <c r="AX1554" s="16" t="s">
        <v>83</v>
      </c>
      <c r="AY1554" s="286" t="s">
        <v>177</v>
      </c>
    </row>
    <row r="1555" s="13" customFormat="1">
      <c r="A1555" s="13"/>
      <c r="B1555" s="243"/>
      <c r="C1555" s="244"/>
      <c r="D1555" s="245" t="s">
        <v>186</v>
      </c>
      <c r="E1555" s="246" t="s">
        <v>1</v>
      </c>
      <c r="F1555" s="247" t="s">
        <v>388</v>
      </c>
      <c r="G1555" s="244"/>
      <c r="H1555" s="246" t="s">
        <v>1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3" t="s">
        <v>186</v>
      </c>
      <c r="AU1555" s="253" t="s">
        <v>92</v>
      </c>
      <c r="AV1555" s="13" t="s">
        <v>90</v>
      </c>
      <c r="AW1555" s="13" t="s">
        <v>36</v>
      </c>
      <c r="AX1555" s="13" t="s">
        <v>83</v>
      </c>
      <c r="AY1555" s="253" t="s">
        <v>177</v>
      </c>
    </row>
    <row r="1556" s="14" customFormat="1">
      <c r="A1556" s="14"/>
      <c r="B1556" s="254"/>
      <c r="C1556" s="255"/>
      <c r="D1556" s="245" t="s">
        <v>186</v>
      </c>
      <c r="E1556" s="256" t="s">
        <v>1</v>
      </c>
      <c r="F1556" s="257" t="s">
        <v>1947</v>
      </c>
      <c r="G1556" s="255"/>
      <c r="H1556" s="258">
        <v>0.070000000000000007</v>
      </c>
      <c r="I1556" s="259"/>
      <c r="J1556" s="255"/>
      <c r="K1556" s="255"/>
      <c r="L1556" s="260"/>
      <c r="M1556" s="261"/>
      <c r="N1556" s="262"/>
      <c r="O1556" s="262"/>
      <c r="P1556" s="262"/>
      <c r="Q1556" s="262"/>
      <c r="R1556" s="262"/>
      <c r="S1556" s="262"/>
      <c r="T1556" s="26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4" t="s">
        <v>186</v>
      </c>
      <c r="AU1556" s="264" t="s">
        <v>92</v>
      </c>
      <c r="AV1556" s="14" t="s">
        <v>92</v>
      </c>
      <c r="AW1556" s="14" t="s">
        <v>36</v>
      </c>
      <c r="AX1556" s="14" t="s">
        <v>83</v>
      </c>
      <c r="AY1556" s="264" t="s">
        <v>177</v>
      </c>
    </row>
    <row r="1557" s="14" customFormat="1">
      <c r="A1557" s="14"/>
      <c r="B1557" s="254"/>
      <c r="C1557" s="255"/>
      <c r="D1557" s="245" t="s">
        <v>186</v>
      </c>
      <c r="E1557" s="256" t="s">
        <v>1</v>
      </c>
      <c r="F1557" s="257" t="s">
        <v>1948</v>
      </c>
      <c r="G1557" s="255"/>
      <c r="H1557" s="258">
        <v>0.11700000000000001</v>
      </c>
      <c r="I1557" s="259"/>
      <c r="J1557" s="255"/>
      <c r="K1557" s="255"/>
      <c r="L1557" s="260"/>
      <c r="M1557" s="261"/>
      <c r="N1557" s="262"/>
      <c r="O1557" s="262"/>
      <c r="P1557" s="262"/>
      <c r="Q1557" s="262"/>
      <c r="R1557" s="262"/>
      <c r="S1557" s="262"/>
      <c r="T1557" s="26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4" t="s">
        <v>186</v>
      </c>
      <c r="AU1557" s="264" t="s">
        <v>92</v>
      </c>
      <c r="AV1557" s="14" t="s">
        <v>92</v>
      </c>
      <c r="AW1557" s="14" t="s">
        <v>36</v>
      </c>
      <c r="AX1557" s="14" t="s">
        <v>83</v>
      </c>
      <c r="AY1557" s="264" t="s">
        <v>177</v>
      </c>
    </row>
    <row r="1558" s="14" customFormat="1">
      <c r="A1558" s="14"/>
      <c r="B1558" s="254"/>
      <c r="C1558" s="255"/>
      <c r="D1558" s="245" t="s">
        <v>186</v>
      </c>
      <c r="E1558" s="256" t="s">
        <v>1</v>
      </c>
      <c r="F1558" s="257" t="s">
        <v>1949</v>
      </c>
      <c r="G1558" s="255"/>
      <c r="H1558" s="258">
        <v>0.14599999999999999</v>
      </c>
      <c r="I1558" s="259"/>
      <c r="J1558" s="255"/>
      <c r="K1558" s="255"/>
      <c r="L1558" s="260"/>
      <c r="M1558" s="261"/>
      <c r="N1558" s="262"/>
      <c r="O1558" s="262"/>
      <c r="P1558" s="262"/>
      <c r="Q1558" s="262"/>
      <c r="R1558" s="262"/>
      <c r="S1558" s="262"/>
      <c r="T1558" s="26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4" t="s">
        <v>186</v>
      </c>
      <c r="AU1558" s="264" t="s">
        <v>92</v>
      </c>
      <c r="AV1558" s="14" t="s">
        <v>92</v>
      </c>
      <c r="AW1558" s="14" t="s">
        <v>36</v>
      </c>
      <c r="AX1558" s="14" t="s">
        <v>83</v>
      </c>
      <c r="AY1558" s="264" t="s">
        <v>177</v>
      </c>
    </row>
    <row r="1559" s="14" customFormat="1">
      <c r="A1559" s="14"/>
      <c r="B1559" s="254"/>
      <c r="C1559" s="255"/>
      <c r="D1559" s="245" t="s">
        <v>186</v>
      </c>
      <c r="E1559" s="256" t="s">
        <v>1</v>
      </c>
      <c r="F1559" s="257" t="s">
        <v>1950</v>
      </c>
      <c r="G1559" s="255"/>
      <c r="H1559" s="258">
        <v>0.071999999999999995</v>
      </c>
      <c r="I1559" s="259"/>
      <c r="J1559" s="255"/>
      <c r="K1559" s="255"/>
      <c r="L1559" s="260"/>
      <c r="M1559" s="261"/>
      <c r="N1559" s="262"/>
      <c r="O1559" s="262"/>
      <c r="P1559" s="262"/>
      <c r="Q1559" s="262"/>
      <c r="R1559" s="262"/>
      <c r="S1559" s="262"/>
      <c r="T1559" s="26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4" t="s">
        <v>186</v>
      </c>
      <c r="AU1559" s="264" t="s">
        <v>92</v>
      </c>
      <c r="AV1559" s="14" t="s">
        <v>92</v>
      </c>
      <c r="AW1559" s="14" t="s">
        <v>36</v>
      </c>
      <c r="AX1559" s="14" t="s">
        <v>83</v>
      </c>
      <c r="AY1559" s="264" t="s">
        <v>177</v>
      </c>
    </row>
    <row r="1560" s="14" customFormat="1">
      <c r="A1560" s="14"/>
      <c r="B1560" s="254"/>
      <c r="C1560" s="255"/>
      <c r="D1560" s="245" t="s">
        <v>186</v>
      </c>
      <c r="E1560" s="256" t="s">
        <v>1</v>
      </c>
      <c r="F1560" s="257" t="s">
        <v>1951</v>
      </c>
      <c r="G1560" s="255"/>
      <c r="H1560" s="258">
        <v>0.10000000000000001</v>
      </c>
      <c r="I1560" s="259"/>
      <c r="J1560" s="255"/>
      <c r="K1560" s="255"/>
      <c r="L1560" s="260"/>
      <c r="M1560" s="261"/>
      <c r="N1560" s="262"/>
      <c r="O1560" s="262"/>
      <c r="P1560" s="262"/>
      <c r="Q1560" s="262"/>
      <c r="R1560" s="262"/>
      <c r="S1560" s="262"/>
      <c r="T1560" s="26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4" t="s">
        <v>186</v>
      </c>
      <c r="AU1560" s="264" t="s">
        <v>92</v>
      </c>
      <c r="AV1560" s="14" t="s">
        <v>92</v>
      </c>
      <c r="AW1560" s="14" t="s">
        <v>36</v>
      </c>
      <c r="AX1560" s="14" t="s">
        <v>83</v>
      </c>
      <c r="AY1560" s="264" t="s">
        <v>177</v>
      </c>
    </row>
    <row r="1561" s="16" customFormat="1">
      <c r="A1561" s="16"/>
      <c r="B1561" s="276"/>
      <c r="C1561" s="277"/>
      <c r="D1561" s="245" t="s">
        <v>186</v>
      </c>
      <c r="E1561" s="278" t="s">
        <v>1</v>
      </c>
      <c r="F1561" s="279" t="s">
        <v>492</v>
      </c>
      <c r="G1561" s="277"/>
      <c r="H1561" s="280">
        <v>0.505</v>
      </c>
      <c r="I1561" s="281"/>
      <c r="J1561" s="277"/>
      <c r="K1561" s="277"/>
      <c r="L1561" s="282"/>
      <c r="M1561" s="283"/>
      <c r="N1561" s="284"/>
      <c r="O1561" s="284"/>
      <c r="P1561" s="284"/>
      <c r="Q1561" s="284"/>
      <c r="R1561" s="284"/>
      <c r="S1561" s="284"/>
      <c r="T1561" s="285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86" t="s">
        <v>186</v>
      </c>
      <c r="AU1561" s="286" t="s">
        <v>92</v>
      </c>
      <c r="AV1561" s="16" t="s">
        <v>100</v>
      </c>
      <c r="AW1561" s="16" t="s">
        <v>36</v>
      </c>
      <c r="AX1561" s="16" t="s">
        <v>83</v>
      </c>
      <c r="AY1561" s="286" t="s">
        <v>177</v>
      </c>
    </row>
    <row r="1562" s="15" customFormat="1">
      <c r="A1562" s="15"/>
      <c r="B1562" s="265"/>
      <c r="C1562" s="266"/>
      <c r="D1562" s="245" t="s">
        <v>186</v>
      </c>
      <c r="E1562" s="267" t="s">
        <v>1</v>
      </c>
      <c r="F1562" s="268" t="s">
        <v>190</v>
      </c>
      <c r="G1562" s="266"/>
      <c r="H1562" s="269">
        <v>1.49</v>
      </c>
      <c r="I1562" s="270"/>
      <c r="J1562" s="266"/>
      <c r="K1562" s="266"/>
      <c r="L1562" s="271"/>
      <c r="M1562" s="272"/>
      <c r="N1562" s="273"/>
      <c r="O1562" s="273"/>
      <c r="P1562" s="273"/>
      <c r="Q1562" s="273"/>
      <c r="R1562" s="273"/>
      <c r="S1562" s="273"/>
      <c r="T1562" s="274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75" t="s">
        <v>186</v>
      </c>
      <c r="AU1562" s="275" t="s">
        <v>92</v>
      </c>
      <c r="AV1562" s="15" t="s">
        <v>184</v>
      </c>
      <c r="AW1562" s="15" t="s">
        <v>36</v>
      </c>
      <c r="AX1562" s="15" t="s">
        <v>90</v>
      </c>
      <c r="AY1562" s="275" t="s">
        <v>177</v>
      </c>
    </row>
    <row r="1563" s="14" customFormat="1">
      <c r="A1563" s="14"/>
      <c r="B1563" s="254"/>
      <c r="C1563" s="255"/>
      <c r="D1563" s="245" t="s">
        <v>186</v>
      </c>
      <c r="E1563" s="255"/>
      <c r="F1563" s="257" t="s">
        <v>1952</v>
      </c>
      <c r="G1563" s="255"/>
      <c r="H1563" s="258">
        <v>1.639</v>
      </c>
      <c r="I1563" s="259"/>
      <c r="J1563" s="255"/>
      <c r="K1563" s="255"/>
      <c r="L1563" s="260"/>
      <c r="M1563" s="261"/>
      <c r="N1563" s="262"/>
      <c r="O1563" s="262"/>
      <c r="P1563" s="262"/>
      <c r="Q1563" s="262"/>
      <c r="R1563" s="262"/>
      <c r="S1563" s="262"/>
      <c r="T1563" s="26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4" t="s">
        <v>186</v>
      </c>
      <c r="AU1563" s="264" t="s">
        <v>92</v>
      </c>
      <c r="AV1563" s="14" t="s">
        <v>92</v>
      </c>
      <c r="AW1563" s="14" t="s">
        <v>4</v>
      </c>
      <c r="AX1563" s="14" t="s">
        <v>90</v>
      </c>
      <c r="AY1563" s="264" t="s">
        <v>177</v>
      </c>
    </row>
    <row r="1564" s="2" customFormat="1" ht="66.75" customHeight="1">
      <c r="A1564" s="39"/>
      <c r="B1564" s="40"/>
      <c r="C1564" s="230" t="s">
        <v>1953</v>
      </c>
      <c r="D1564" s="230" t="s">
        <v>179</v>
      </c>
      <c r="E1564" s="231" t="s">
        <v>1954</v>
      </c>
      <c r="F1564" s="232" t="s">
        <v>1955</v>
      </c>
      <c r="G1564" s="233" t="s">
        <v>398</v>
      </c>
      <c r="H1564" s="234">
        <v>10.49</v>
      </c>
      <c r="I1564" s="235"/>
      <c r="J1564" s="236">
        <f>ROUND(I1564*H1564,2)</f>
        <v>0</v>
      </c>
      <c r="K1564" s="232" t="s">
        <v>183</v>
      </c>
      <c r="L1564" s="45"/>
      <c r="M1564" s="237" t="s">
        <v>1</v>
      </c>
      <c r="N1564" s="238" t="s">
        <v>48</v>
      </c>
      <c r="O1564" s="92"/>
      <c r="P1564" s="239">
        <f>O1564*H1564</f>
        <v>0</v>
      </c>
      <c r="Q1564" s="239">
        <v>0</v>
      </c>
      <c r="R1564" s="239">
        <f>Q1564*H1564</f>
        <v>0</v>
      </c>
      <c r="S1564" s="239">
        <v>0</v>
      </c>
      <c r="T1564" s="240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41" t="s">
        <v>295</v>
      </c>
      <c r="AT1564" s="241" t="s">
        <v>179</v>
      </c>
      <c r="AU1564" s="241" t="s">
        <v>92</v>
      </c>
      <c r="AY1564" s="18" t="s">
        <v>177</v>
      </c>
      <c r="BE1564" s="242">
        <f>IF(N1564="základní",J1564,0)</f>
        <v>0</v>
      </c>
      <c r="BF1564" s="242">
        <f>IF(N1564="snížená",J1564,0)</f>
        <v>0</v>
      </c>
      <c r="BG1564" s="242">
        <f>IF(N1564="zákl. přenesená",J1564,0)</f>
        <v>0</v>
      </c>
      <c r="BH1564" s="242">
        <f>IF(N1564="sníž. přenesená",J1564,0)</f>
        <v>0</v>
      </c>
      <c r="BI1564" s="242">
        <f>IF(N1564="nulová",J1564,0)</f>
        <v>0</v>
      </c>
      <c r="BJ1564" s="18" t="s">
        <v>90</v>
      </c>
      <c r="BK1564" s="242">
        <f>ROUND(I1564*H1564,2)</f>
        <v>0</v>
      </c>
      <c r="BL1564" s="18" t="s">
        <v>295</v>
      </c>
      <c r="BM1564" s="241" t="s">
        <v>1956</v>
      </c>
    </row>
    <row r="1565" s="13" customFormat="1">
      <c r="A1565" s="13"/>
      <c r="B1565" s="243"/>
      <c r="C1565" s="244"/>
      <c r="D1565" s="245" t="s">
        <v>186</v>
      </c>
      <c r="E1565" s="246" t="s">
        <v>1</v>
      </c>
      <c r="F1565" s="247" t="s">
        <v>1912</v>
      </c>
      <c r="G1565" s="244"/>
      <c r="H1565" s="246" t="s">
        <v>1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3" t="s">
        <v>186</v>
      </c>
      <c r="AU1565" s="253" t="s">
        <v>92</v>
      </c>
      <c r="AV1565" s="13" t="s">
        <v>90</v>
      </c>
      <c r="AW1565" s="13" t="s">
        <v>36</v>
      </c>
      <c r="AX1565" s="13" t="s">
        <v>83</v>
      </c>
      <c r="AY1565" s="253" t="s">
        <v>177</v>
      </c>
    </row>
    <row r="1566" s="13" customFormat="1">
      <c r="A1566" s="13"/>
      <c r="B1566" s="243"/>
      <c r="C1566" s="244"/>
      <c r="D1566" s="245" t="s">
        <v>186</v>
      </c>
      <c r="E1566" s="246" t="s">
        <v>1</v>
      </c>
      <c r="F1566" s="247" t="s">
        <v>388</v>
      </c>
      <c r="G1566" s="244"/>
      <c r="H1566" s="246" t="s">
        <v>1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3" t="s">
        <v>186</v>
      </c>
      <c r="AU1566" s="253" t="s">
        <v>92</v>
      </c>
      <c r="AV1566" s="13" t="s">
        <v>90</v>
      </c>
      <c r="AW1566" s="13" t="s">
        <v>36</v>
      </c>
      <c r="AX1566" s="13" t="s">
        <v>83</v>
      </c>
      <c r="AY1566" s="253" t="s">
        <v>177</v>
      </c>
    </row>
    <row r="1567" s="14" customFormat="1">
      <c r="A1567" s="14"/>
      <c r="B1567" s="254"/>
      <c r="C1567" s="255"/>
      <c r="D1567" s="245" t="s">
        <v>186</v>
      </c>
      <c r="E1567" s="256" t="s">
        <v>1</v>
      </c>
      <c r="F1567" s="257" t="s">
        <v>1957</v>
      </c>
      <c r="G1567" s="255"/>
      <c r="H1567" s="258">
        <v>1.5</v>
      </c>
      <c r="I1567" s="259"/>
      <c r="J1567" s="255"/>
      <c r="K1567" s="255"/>
      <c r="L1567" s="260"/>
      <c r="M1567" s="261"/>
      <c r="N1567" s="262"/>
      <c r="O1567" s="262"/>
      <c r="P1567" s="262"/>
      <c r="Q1567" s="262"/>
      <c r="R1567" s="262"/>
      <c r="S1567" s="262"/>
      <c r="T1567" s="26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4" t="s">
        <v>186</v>
      </c>
      <c r="AU1567" s="264" t="s">
        <v>92</v>
      </c>
      <c r="AV1567" s="14" t="s">
        <v>92</v>
      </c>
      <c r="AW1567" s="14" t="s">
        <v>36</v>
      </c>
      <c r="AX1567" s="14" t="s">
        <v>83</v>
      </c>
      <c r="AY1567" s="264" t="s">
        <v>177</v>
      </c>
    </row>
    <row r="1568" s="14" customFormat="1">
      <c r="A1568" s="14"/>
      <c r="B1568" s="254"/>
      <c r="C1568" s="255"/>
      <c r="D1568" s="245" t="s">
        <v>186</v>
      </c>
      <c r="E1568" s="256" t="s">
        <v>1</v>
      </c>
      <c r="F1568" s="257" t="s">
        <v>1958</v>
      </c>
      <c r="G1568" s="255"/>
      <c r="H1568" s="258">
        <v>2.29</v>
      </c>
      <c r="I1568" s="259"/>
      <c r="J1568" s="255"/>
      <c r="K1568" s="255"/>
      <c r="L1568" s="260"/>
      <c r="M1568" s="261"/>
      <c r="N1568" s="262"/>
      <c r="O1568" s="262"/>
      <c r="P1568" s="262"/>
      <c r="Q1568" s="262"/>
      <c r="R1568" s="262"/>
      <c r="S1568" s="262"/>
      <c r="T1568" s="26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4" t="s">
        <v>186</v>
      </c>
      <c r="AU1568" s="264" t="s">
        <v>92</v>
      </c>
      <c r="AV1568" s="14" t="s">
        <v>92</v>
      </c>
      <c r="AW1568" s="14" t="s">
        <v>36</v>
      </c>
      <c r="AX1568" s="14" t="s">
        <v>83</v>
      </c>
      <c r="AY1568" s="264" t="s">
        <v>177</v>
      </c>
    </row>
    <row r="1569" s="14" customFormat="1">
      <c r="A1569" s="14"/>
      <c r="B1569" s="254"/>
      <c r="C1569" s="255"/>
      <c r="D1569" s="245" t="s">
        <v>186</v>
      </c>
      <c r="E1569" s="256" t="s">
        <v>1</v>
      </c>
      <c r="F1569" s="257" t="s">
        <v>1959</v>
      </c>
      <c r="G1569" s="255"/>
      <c r="H1569" s="258">
        <v>6.7000000000000002</v>
      </c>
      <c r="I1569" s="259"/>
      <c r="J1569" s="255"/>
      <c r="K1569" s="255"/>
      <c r="L1569" s="260"/>
      <c r="M1569" s="261"/>
      <c r="N1569" s="262"/>
      <c r="O1569" s="262"/>
      <c r="P1569" s="262"/>
      <c r="Q1569" s="262"/>
      <c r="R1569" s="262"/>
      <c r="S1569" s="262"/>
      <c r="T1569" s="26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4" t="s">
        <v>186</v>
      </c>
      <c r="AU1569" s="264" t="s">
        <v>92</v>
      </c>
      <c r="AV1569" s="14" t="s">
        <v>92</v>
      </c>
      <c r="AW1569" s="14" t="s">
        <v>36</v>
      </c>
      <c r="AX1569" s="14" t="s">
        <v>83</v>
      </c>
      <c r="AY1569" s="264" t="s">
        <v>177</v>
      </c>
    </row>
    <row r="1570" s="15" customFormat="1">
      <c r="A1570" s="15"/>
      <c r="B1570" s="265"/>
      <c r="C1570" s="266"/>
      <c r="D1570" s="245" t="s">
        <v>186</v>
      </c>
      <c r="E1570" s="267" t="s">
        <v>1</v>
      </c>
      <c r="F1570" s="268" t="s">
        <v>190</v>
      </c>
      <c r="G1570" s="266"/>
      <c r="H1570" s="269">
        <v>10.49</v>
      </c>
      <c r="I1570" s="270"/>
      <c r="J1570" s="266"/>
      <c r="K1570" s="266"/>
      <c r="L1570" s="271"/>
      <c r="M1570" s="272"/>
      <c r="N1570" s="273"/>
      <c r="O1570" s="273"/>
      <c r="P1570" s="273"/>
      <c r="Q1570" s="273"/>
      <c r="R1570" s="273"/>
      <c r="S1570" s="273"/>
      <c r="T1570" s="27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75" t="s">
        <v>186</v>
      </c>
      <c r="AU1570" s="275" t="s">
        <v>92</v>
      </c>
      <c r="AV1570" s="15" t="s">
        <v>184</v>
      </c>
      <c r="AW1570" s="15" t="s">
        <v>36</v>
      </c>
      <c r="AX1570" s="15" t="s">
        <v>90</v>
      </c>
      <c r="AY1570" s="275" t="s">
        <v>177</v>
      </c>
    </row>
    <row r="1571" s="2" customFormat="1" ht="21.75" customHeight="1">
      <c r="A1571" s="39"/>
      <c r="B1571" s="40"/>
      <c r="C1571" s="291" t="s">
        <v>1960</v>
      </c>
      <c r="D1571" s="291" t="s">
        <v>881</v>
      </c>
      <c r="E1571" s="292" t="s">
        <v>1961</v>
      </c>
      <c r="F1571" s="293" t="s">
        <v>1962</v>
      </c>
      <c r="G1571" s="294" t="s">
        <v>182</v>
      </c>
      <c r="H1571" s="295">
        <v>0.17699999999999999</v>
      </c>
      <c r="I1571" s="296"/>
      <c r="J1571" s="297">
        <f>ROUND(I1571*H1571,2)</f>
        <v>0</v>
      </c>
      <c r="K1571" s="293" t="s">
        <v>183</v>
      </c>
      <c r="L1571" s="298"/>
      <c r="M1571" s="299" t="s">
        <v>1</v>
      </c>
      <c r="N1571" s="300" t="s">
        <v>48</v>
      </c>
      <c r="O1571" s="92"/>
      <c r="P1571" s="239">
        <f>O1571*H1571</f>
        <v>0</v>
      </c>
      <c r="Q1571" s="239">
        <v>0.55000000000000004</v>
      </c>
      <c r="R1571" s="239">
        <f>Q1571*H1571</f>
        <v>0.097350000000000006</v>
      </c>
      <c r="S1571" s="239">
        <v>0</v>
      </c>
      <c r="T1571" s="240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41" t="s">
        <v>402</v>
      </c>
      <c r="AT1571" s="241" t="s">
        <v>881</v>
      </c>
      <c r="AU1571" s="241" t="s">
        <v>92</v>
      </c>
      <c r="AY1571" s="18" t="s">
        <v>177</v>
      </c>
      <c r="BE1571" s="242">
        <f>IF(N1571="základní",J1571,0)</f>
        <v>0</v>
      </c>
      <c r="BF1571" s="242">
        <f>IF(N1571="snížená",J1571,0)</f>
        <v>0</v>
      </c>
      <c r="BG1571" s="242">
        <f>IF(N1571="zákl. přenesená",J1571,0)</f>
        <v>0</v>
      </c>
      <c r="BH1571" s="242">
        <f>IF(N1571="sníž. přenesená",J1571,0)</f>
        <v>0</v>
      </c>
      <c r="BI1571" s="242">
        <f>IF(N1571="nulová",J1571,0)</f>
        <v>0</v>
      </c>
      <c r="BJ1571" s="18" t="s">
        <v>90</v>
      </c>
      <c r="BK1571" s="242">
        <f>ROUND(I1571*H1571,2)</f>
        <v>0</v>
      </c>
      <c r="BL1571" s="18" t="s">
        <v>295</v>
      </c>
      <c r="BM1571" s="241" t="s">
        <v>1963</v>
      </c>
    </row>
    <row r="1572" s="13" customFormat="1">
      <c r="A1572" s="13"/>
      <c r="B1572" s="243"/>
      <c r="C1572" s="244"/>
      <c r="D1572" s="245" t="s">
        <v>186</v>
      </c>
      <c r="E1572" s="246" t="s">
        <v>1</v>
      </c>
      <c r="F1572" s="247" t="s">
        <v>1936</v>
      </c>
      <c r="G1572" s="244"/>
      <c r="H1572" s="246" t="s">
        <v>1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3" t="s">
        <v>186</v>
      </c>
      <c r="AU1572" s="253" t="s">
        <v>92</v>
      </c>
      <c r="AV1572" s="13" t="s">
        <v>90</v>
      </c>
      <c r="AW1572" s="13" t="s">
        <v>36</v>
      </c>
      <c r="AX1572" s="13" t="s">
        <v>83</v>
      </c>
      <c r="AY1572" s="253" t="s">
        <v>177</v>
      </c>
    </row>
    <row r="1573" s="13" customFormat="1">
      <c r="A1573" s="13"/>
      <c r="B1573" s="243"/>
      <c r="C1573" s="244"/>
      <c r="D1573" s="245" t="s">
        <v>186</v>
      </c>
      <c r="E1573" s="246" t="s">
        <v>1</v>
      </c>
      <c r="F1573" s="247" t="s">
        <v>388</v>
      </c>
      <c r="G1573" s="244"/>
      <c r="H1573" s="246" t="s">
        <v>1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3" t="s">
        <v>186</v>
      </c>
      <c r="AU1573" s="253" t="s">
        <v>92</v>
      </c>
      <c r="AV1573" s="13" t="s">
        <v>90</v>
      </c>
      <c r="AW1573" s="13" t="s">
        <v>36</v>
      </c>
      <c r="AX1573" s="13" t="s">
        <v>83</v>
      </c>
      <c r="AY1573" s="253" t="s">
        <v>177</v>
      </c>
    </row>
    <row r="1574" s="14" customFormat="1">
      <c r="A1574" s="14"/>
      <c r="B1574" s="254"/>
      <c r="C1574" s="255"/>
      <c r="D1574" s="245" t="s">
        <v>186</v>
      </c>
      <c r="E1574" s="256" t="s">
        <v>1</v>
      </c>
      <c r="F1574" s="257" t="s">
        <v>1964</v>
      </c>
      <c r="G1574" s="255"/>
      <c r="H1574" s="258">
        <v>0.019</v>
      </c>
      <c r="I1574" s="259"/>
      <c r="J1574" s="255"/>
      <c r="K1574" s="255"/>
      <c r="L1574" s="260"/>
      <c r="M1574" s="261"/>
      <c r="N1574" s="262"/>
      <c r="O1574" s="262"/>
      <c r="P1574" s="262"/>
      <c r="Q1574" s="262"/>
      <c r="R1574" s="262"/>
      <c r="S1574" s="262"/>
      <c r="T1574" s="26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4" t="s">
        <v>186</v>
      </c>
      <c r="AU1574" s="264" t="s">
        <v>92</v>
      </c>
      <c r="AV1574" s="14" t="s">
        <v>92</v>
      </c>
      <c r="AW1574" s="14" t="s">
        <v>36</v>
      </c>
      <c r="AX1574" s="14" t="s">
        <v>83</v>
      </c>
      <c r="AY1574" s="264" t="s">
        <v>177</v>
      </c>
    </row>
    <row r="1575" s="14" customFormat="1">
      <c r="A1575" s="14"/>
      <c r="B1575" s="254"/>
      <c r="C1575" s="255"/>
      <c r="D1575" s="245" t="s">
        <v>186</v>
      </c>
      <c r="E1575" s="256" t="s">
        <v>1</v>
      </c>
      <c r="F1575" s="257" t="s">
        <v>1965</v>
      </c>
      <c r="G1575" s="255"/>
      <c r="H1575" s="258">
        <v>0.045999999999999999</v>
      </c>
      <c r="I1575" s="259"/>
      <c r="J1575" s="255"/>
      <c r="K1575" s="255"/>
      <c r="L1575" s="260"/>
      <c r="M1575" s="261"/>
      <c r="N1575" s="262"/>
      <c r="O1575" s="262"/>
      <c r="P1575" s="262"/>
      <c r="Q1575" s="262"/>
      <c r="R1575" s="262"/>
      <c r="S1575" s="262"/>
      <c r="T1575" s="26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4" t="s">
        <v>186</v>
      </c>
      <c r="AU1575" s="264" t="s">
        <v>92</v>
      </c>
      <c r="AV1575" s="14" t="s">
        <v>92</v>
      </c>
      <c r="AW1575" s="14" t="s">
        <v>36</v>
      </c>
      <c r="AX1575" s="14" t="s">
        <v>83</v>
      </c>
      <c r="AY1575" s="264" t="s">
        <v>177</v>
      </c>
    </row>
    <row r="1576" s="14" customFormat="1">
      <c r="A1576" s="14"/>
      <c r="B1576" s="254"/>
      <c r="C1576" s="255"/>
      <c r="D1576" s="245" t="s">
        <v>186</v>
      </c>
      <c r="E1576" s="256" t="s">
        <v>1</v>
      </c>
      <c r="F1576" s="257" t="s">
        <v>1966</v>
      </c>
      <c r="G1576" s="255"/>
      <c r="H1576" s="258">
        <v>0.096000000000000002</v>
      </c>
      <c r="I1576" s="259"/>
      <c r="J1576" s="255"/>
      <c r="K1576" s="255"/>
      <c r="L1576" s="260"/>
      <c r="M1576" s="261"/>
      <c r="N1576" s="262"/>
      <c r="O1576" s="262"/>
      <c r="P1576" s="262"/>
      <c r="Q1576" s="262"/>
      <c r="R1576" s="262"/>
      <c r="S1576" s="262"/>
      <c r="T1576" s="26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4" t="s">
        <v>186</v>
      </c>
      <c r="AU1576" s="264" t="s">
        <v>92</v>
      </c>
      <c r="AV1576" s="14" t="s">
        <v>92</v>
      </c>
      <c r="AW1576" s="14" t="s">
        <v>36</v>
      </c>
      <c r="AX1576" s="14" t="s">
        <v>83</v>
      </c>
      <c r="AY1576" s="264" t="s">
        <v>177</v>
      </c>
    </row>
    <row r="1577" s="15" customFormat="1">
      <c r="A1577" s="15"/>
      <c r="B1577" s="265"/>
      <c r="C1577" s="266"/>
      <c r="D1577" s="245" t="s">
        <v>186</v>
      </c>
      <c r="E1577" s="267" t="s">
        <v>1</v>
      </c>
      <c r="F1577" s="268" t="s">
        <v>190</v>
      </c>
      <c r="G1577" s="266"/>
      <c r="H1577" s="269">
        <v>0.161</v>
      </c>
      <c r="I1577" s="270"/>
      <c r="J1577" s="266"/>
      <c r="K1577" s="266"/>
      <c r="L1577" s="271"/>
      <c r="M1577" s="272"/>
      <c r="N1577" s="273"/>
      <c r="O1577" s="273"/>
      <c r="P1577" s="273"/>
      <c r="Q1577" s="273"/>
      <c r="R1577" s="273"/>
      <c r="S1577" s="273"/>
      <c r="T1577" s="274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5" t="s">
        <v>186</v>
      </c>
      <c r="AU1577" s="275" t="s">
        <v>92</v>
      </c>
      <c r="AV1577" s="15" t="s">
        <v>184</v>
      </c>
      <c r="AW1577" s="15" t="s">
        <v>36</v>
      </c>
      <c r="AX1577" s="15" t="s">
        <v>90</v>
      </c>
      <c r="AY1577" s="275" t="s">
        <v>177</v>
      </c>
    </row>
    <row r="1578" s="14" customFormat="1">
      <c r="A1578" s="14"/>
      <c r="B1578" s="254"/>
      <c r="C1578" s="255"/>
      <c r="D1578" s="245" t="s">
        <v>186</v>
      </c>
      <c r="E1578" s="255"/>
      <c r="F1578" s="257" t="s">
        <v>1967</v>
      </c>
      <c r="G1578" s="255"/>
      <c r="H1578" s="258">
        <v>0.17699999999999999</v>
      </c>
      <c r="I1578" s="259"/>
      <c r="J1578" s="255"/>
      <c r="K1578" s="255"/>
      <c r="L1578" s="260"/>
      <c r="M1578" s="261"/>
      <c r="N1578" s="262"/>
      <c r="O1578" s="262"/>
      <c r="P1578" s="262"/>
      <c r="Q1578" s="262"/>
      <c r="R1578" s="262"/>
      <c r="S1578" s="262"/>
      <c r="T1578" s="26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4" t="s">
        <v>186</v>
      </c>
      <c r="AU1578" s="264" t="s">
        <v>92</v>
      </c>
      <c r="AV1578" s="14" t="s">
        <v>92</v>
      </c>
      <c r="AW1578" s="14" t="s">
        <v>4</v>
      </c>
      <c r="AX1578" s="14" t="s">
        <v>90</v>
      </c>
      <c r="AY1578" s="264" t="s">
        <v>177</v>
      </c>
    </row>
    <row r="1579" s="2" customFormat="1" ht="66.75" customHeight="1">
      <c r="A1579" s="39"/>
      <c r="B1579" s="40"/>
      <c r="C1579" s="230" t="s">
        <v>1968</v>
      </c>
      <c r="D1579" s="230" t="s">
        <v>179</v>
      </c>
      <c r="E1579" s="231" t="s">
        <v>1969</v>
      </c>
      <c r="F1579" s="232" t="s">
        <v>1970</v>
      </c>
      <c r="G1579" s="233" t="s">
        <v>398</v>
      </c>
      <c r="H1579" s="234">
        <v>7.1600000000000001</v>
      </c>
      <c r="I1579" s="235"/>
      <c r="J1579" s="236">
        <f>ROUND(I1579*H1579,2)</f>
        <v>0</v>
      </c>
      <c r="K1579" s="232" t="s">
        <v>183</v>
      </c>
      <c r="L1579" s="45"/>
      <c r="M1579" s="237" t="s">
        <v>1</v>
      </c>
      <c r="N1579" s="238" t="s">
        <v>48</v>
      </c>
      <c r="O1579" s="92"/>
      <c r="P1579" s="239">
        <f>O1579*H1579</f>
        <v>0</v>
      </c>
      <c r="Q1579" s="239">
        <v>0</v>
      </c>
      <c r="R1579" s="239">
        <f>Q1579*H1579</f>
        <v>0</v>
      </c>
      <c r="S1579" s="239">
        <v>0</v>
      </c>
      <c r="T1579" s="240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41" t="s">
        <v>295</v>
      </c>
      <c r="AT1579" s="241" t="s">
        <v>179</v>
      </c>
      <c r="AU1579" s="241" t="s">
        <v>92</v>
      </c>
      <c r="AY1579" s="18" t="s">
        <v>177</v>
      </c>
      <c r="BE1579" s="242">
        <f>IF(N1579="základní",J1579,0)</f>
        <v>0</v>
      </c>
      <c r="BF1579" s="242">
        <f>IF(N1579="snížená",J1579,0)</f>
        <v>0</v>
      </c>
      <c r="BG1579" s="242">
        <f>IF(N1579="zákl. přenesená",J1579,0)</f>
        <v>0</v>
      </c>
      <c r="BH1579" s="242">
        <f>IF(N1579="sníž. přenesená",J1579,0)</f>
        <v>0</v>
      </c>
      <c r="BI1579" s="242">
        <f>IF(N1579="nulová",J1579,0)</f>
        <v>0</v>
      </c>
      <c r="BJ1579" s="18" t="s">
        <v>90</v>
      </c>
      <c r="BK1579" s="242">
        <f>ROUND(I1579*H1579,2)</f>
        <v>0</v>
      </c>
      <c r="BL1579" s="18" t="s">
        <v>295</v>
      </c>
      <c r="BM1579" s="241" t="s">
        <v>1971</v>
      </c>
    </row>
    <row r="1580" s="13" customFormat="1">
      <c r="A1580" s="13"/>
      <c r="B1580" s="243"/>
      <c r="C1580" s="244"/>
      <c r="D1580" s="245" t="s">
        <v>186</v>
      </c>
      <c r="E1580" s="246" t="s">
        <v>1</v>
      </c>
      <c r="F1580" s="247" t="s">
        <v>1912</v>
      </c>
      <c r="G1580" s="244"/>
      <c r="H1580" s="246" t="s">
        <v>1</v>
      </c>
      <c r="I1580" s="248"/>
      <c r="J1580" s="244"/>
      <c r="K1580" s="244"/>
      <c r="L1580" s="249"/>
      <c r="M1580" s="250"/>
      <c r="N1580" s="251"/>
      <c r="O1580" s="251"/>
      <c r="P1580" s="251"/>
      <c r="Q1580" s="251"/>
      <c r="R1580" s="251"/>
      <c r="S1580" s="251"/>
      <c r="T1580" s="25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3" t="s">
        <v>186</v>
      </c>
      <c r="AU1580" s="253" t="s">
        <v>92</v>
      </c>
      <c r="AV1580" s="13" t="s">
        <v>90</v>
      </c>
      <c r="AW1580" s="13" t="s">
        <v>36</v>
      </c>
      <c r="AX1580" s="13" t="s">
        <v>83</v>
      </c>
      <c r="AY1580" s="253" t="s">
        <v>177</v>
      </c>
    </row>
    <row r="1581" s="13" customFormat="1">
      <c r="A1581" s="13"/>
      <c r="B1581" s="243"/>
      <c r="C1581" s="244"/>
      <c r="D1581" s="245" t="s">
        <v>186</v>
      </c>
      <c r="E1581" s="246" t="s">
        <v>1</v>
      </c>
      <c r="F1581" s="247" t="s">
        <v>387</v>
      </c>
      <c r="G1581" s="244"/>
      <c r="H1581" s="246" t="s">
        <v>1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3" t="s">
        <v>186</v>
      </c>
      <c r="AU1581" s="253" t="s">
        <v>92</v>
      </c>
      <c r="AV1581" s="13" t="s">
        <v>90</v>
      </c>
      <c r="AW1581" s="13" t="s">
        <v>36</v>
      </c>
      <c r="AX1581" s="13" t="s">
        <v>83</v>
      </c>
      <c r="AY1581" s="253" t="s">
        <v>177</v>
      </c>
    </row>
    <row r="1582" s="14" customFormat="1">
      <c r="A1582" s="14"/>
      <c r="B1582" s="254"/>
      <c r="C1582" s="255"/>
      <c r="D1582" s="245" t="s">
        <v>186</v>
      </c>
      <c r="E1582" s="256" t="s">
        <v>1</v>
      </c>
      <c r="F1582" s="257" t="s">
        <v>1972</v>
      </c>
      <c r="G1582" s="255"/>
      <c r="H1582" s="258">
        <v>7.1600000000000001</v>
      </c>
      <c r="I1582" s="259"/>
      <c r="J1582" s="255"/>
      <c r="K1582" s="255"/>
      <c r="L1582" s="260"/>
      <c r="M1582" s="261"/>
      <c r="N1582" s="262"/>
      <c r="O1582" s="262"/>
      <c r="P1582" s="262"/>
      <c r="Q1582" s="262"/>
      <c r="R1582" s="262"/>
      <c r="S1582" s="262"/>
      <c r="T1582" s="26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4" t="s">
        <v>186</v>
      </c>
      <c r="AU1582" s="264" t="s">
        <v>92</v>
      </c>
      <c r="AV1582" s="14" t="s">
        <v>92</v>
      </c>
      <c r="AW1582" s="14" t="s">
        <v>36</v>
      </c>
      <c r="AX1582" s="14" t="s">
        <v>83</v>
      </c>
      <c r="AY1582" s="264" t="s">
        <v>177</v>
      </c>
    </row>
    <row r="1583" s="15" customFormat="1">
      <c r="A1583" s="15"/>
      <c r="B1583" s="265"/>
      <c r="C1583" s="266"/>
      <c r="D1583" s="245" t="s">
        <v>186</v>
      </c>
      <c r="E1583" s="267" t="s">
        <v>1</v>
      </c>
      <c r="F1583" s="268" t="s">
        <v>190</v>
      </c>
      <c r="G1583" s="266"/>
      <c r="H1583" s="269">
        <v>7.1600000000000001</v>
      </c>
      <c r="I1583" s="270"/>
      <c r="J1583" s="266"/>
      <c r="K1583" s="266"/>
      <c r="L1583" s="271"/>
      <c r="M1583" s="272"/>
      <c r="N1583" s="273"/>
      <c r="O1583" s="273"/>
      <c r="P1583" s="273"/>
      <c r="Q1583" s="273"/>
      <c r="R1583" s="273"/>
      <c r="S1583" s="273"/>
      <c r="T1583" s="274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75" t="s">
        <v>186</v>
      </c>
      <c r="AU1583" s="275" t="s">
        <v>92</v>
      </c>
      <c r="AV1583" s="15" t="s">
        <v>184</v>
      </c>
      <c r="AW1583" s="15" t="s">
        <v>36</v>
      </c>
      <c r="AX1583" s="15" t="s">
        <v>90</v>
      </c>
      <c r="AY1583" s="275" t="s">
        <v>177</v>
      </c>
    </row>
    <row r="1584" s="2" customFormat="1" ht="21.75" customHeight="1">
      <c r="A1584" s="39"/>
      <c r="B1584" s="40"/>
      <c r="C1584" s="291" t="s">
        <v>1973</v>
      </c>
      <c r="D1584" s="291" t="s">
        <v>881</v>
      </c>
      <c r="E1584" s="292" t="s">
        <v>1974</v>
      </c>
      <c r="F1584" s="293" t="s">
        <v>1975</v>
      </c>
      <c r="G1584" s="294" t="s">
        <v>182</v>
      </c>
      <c r="H1584" s="295">
        <v>0.20100000000000001</v>
      </c>
      <c r="I1584" s="296"/>
      <c r="J1584" s="297">
        <f>ROUND(I1584*H1584,2)</f>
        <v>0</v>
      </c>
      <c r="K1584" s="293" t="s">
        <v>183</v>
      </c>
      <c r="L1584" s="298"/>
      <c r="M1584" s="299" t="s">
        <v>1</v>
      </c>
      <c r="N1584" s="300" t="s">
        <v>48</v>
      </c>
      <c r="O1584" s="92"/>
      <c r="P1584" s="239">
        <f>O1584*H1584</f>
        <v>0</v>
      </c>
      <c r="Q1584" s="239">
        <v>0.55000000000000004</v>
      </c>
      <c r="R1584" s="239">
        <f>Q1584*H1584</f>
        <v>0.11055000000000001</v>
      </c>
      <c r="S1584" s="239">
        <v>0</v>
      </c>
      <c r="T1584" s="240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41" t="s">
        <v>402</v>
      </c>
      <c r="AT1584" s="241" t="s">
        <v>881</v>
      </c>
      <c r="AU1584" s="241" t="s">
        <v>92</v>
      </c>
      <c r="AY1584" s="18" t="s">
        <v>177</v>
      </c>
      <c r="BE1584" s="242">
        <f>IF(N1584="základní",J1584,0)</f>
        <v>0</v>
      </c>
      <c r="BF1584" s="242">
        <f>IF(N1584="snížená",J1584,0)</f>
        <v>0</v>
      </c>
      <c r="BG1584" s="242">
        <f>IF(N1584="zákl. přenesená",J1584,0)</f>
        <v>0</v>
      </c>
      <c r="BH1584" s="242">
        <f>IF(N1584="sníž. přenesená",J1584,0)</f>
        <v>0</v>
      </c>
      <c r="BI1584" s="242">
        <f>IF(N1584="nulová",J1584,0)</f>
        <v>0</v>
      </c>
      <c r="BJ1584" s="18" t="s">
        <v>90</v>
      </c>
      <c r="BK1584" s="242">
        <f>ROUND(I1584*H1584,2)</f>
        <v>0</v>
      </c>
      <c r="BL1584" s="18" t="s">
        <v>295</v>
      </c>
      <c r="BM1584" s="241" t="s">
        <v>1976</v>
      </c>
    </row>
    <row r="1585" s="13" customFormat="1">
      <c r="A1585" s="13"/>
      <c r="B1585" s="243"/>
      <c r="C1585" s="244"/>
      <c r="D1585" s="245" t="s">
        <v>186</v>
      </c>
      <c r="E1585" s="246" t="s">
        <v>1</v>
      </c>
      <c r="F1585" s="247" t="s">
        <v>1936</v>
      </c>
      <c r="G1585" s="244"/>
      <c r="H1585" s="246" t="s">
        <v>1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3" t="s">
        <v>186</v>
      </c>
      <c r="AU1585" s="253" t="s">
        <v>92</v>
      </c>
      <c r="AV1585" s="13" t="s">
        <v>90</v>
      </c>
      <c r="AW1585" s="13" t="s">
        <v>36</v>
      </c>
      <c r="AX1585" s="13" t="s">
        <v>83</v>
      </c>
      <c r="AY1585" s="253" t="s">
        <v>177</v>
      </c>
    </row>
    <row r="1586" s="13" customFormat="1">
      <c r="A1586" s="13"/>
      <c r="B1586" s="243"/>
      <c r="C1586" s="244"/>
      <c r="D1586" s="245" t="s">
        <v>186</v>
      </c>
      <c r="E1586" s="246" t="s">
        <v>1</v>
      </c>
      <c r="F1586" s="247" t="s">
        <v>387</v>
      </c>
      <c r="G1586" s="244"/>
      <c r="H1586" s="246" t="s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3" t="s">
        <v>186</v>
      </c>
      <c r="AU1586" s="253" t="s">
        <v>92</v>
      </c>
      <c r="AV1586" s="13" t="s">
        <v>90</v>
      </c>
      <c r="AW1586" s="13" t="s">
        <v>36</v>
      </c>
      <c r="AX1586" s="13" t="s">
        <v>83</v>
      </c>
      <c r="AY1586" s="253" t="s">
        <v>177</v>
      </c>
    </row>
    <row r="1587" s="14" customFormat="1">
      <c r="A1587" s="14"/>
      <c r="B1587" s="254"/>
      <c r="C1587" s="255"/>
      <c r="D1587" s="245" t="s">
        <v>186</v>
      </c>
      <c r="E1587" s="256" t="s">
        <v>1</v>
      </c>
      <c r="F1587" s="257" t="s">
        <v>1977</v>
      </c>
      <c r="G1587" s="255"/>
      <c r="H1587" s="258">
        <v>0.183</v>
      </c>
      <c r="I1587" s="259"/>
      <c r="J1587" s="255"/>
      <c r="K1587" s="255"/>
      <c r="L1587" s="260"/>
      <c r="M1587" s="261"/>
      <c r="N1587" s="262"/>
      <c r="O1587" s="262"/>
      <c r="P1587" s="262"/>
      <c r="Q1587" s="262"/>
      <c r="R1587" s="262"/>
      <c r="S1587" s="262"/>
      <c r="T1587" s="26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4" t="s">
        <v>186</v>
      </c>
      <c r="AU1587" s="264" t="s">
        <v>92</v>
      </c>
      <c r="AV1587" s="14" t="s">
        <v>92</v>
      </c>
      <c r="AW1587" s="14" t="s">
        <v>36</v>
      </c>
      <c r="AX1587" s="14" t="s">
        <v>83</v>
      </c>
      <c r="AY1587" s="264" t="s">
        <v>177</v>
      </c>
    </row>
    <row r="1588" s="15" customFormat="1">
      <c r="A1588" s="15"/>
      <c r="B1588" s="265"/>
      <c r="C1588" s="266"/>
      <c r="D1588" s="245" t="s">
        <v>186</v>
      </c>
      <c r="E1588" s="267" t="s">
        <v>1</v>
      </c>
      <c r="F1588" s="268" t="s">
        <v>190</v>
      </c>
      <c r="G1588" s="266"/>
      <c r="H1588" s="269">
        <v>0.183</v>
      </c>
      <c r="I1588" s="270"/>
      <c r="J1588" s="266"/>
      <c r="K1588" s="266"/>
      <c r="L1588" s="271"/>
      <c r="M1588" s="272"/>
      <c r="N1588" s="273"/>
      <c r="O1588" s="273"/>
      <c r="P1588" s="273"/>
      <c r="Q1588" s="273"/>
      <c r="R1588" s="273"/>
      <c r="S1588" s="273"/>
      <c r="T1588" s="27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75" t="s">
        <v>186</v>
      </c>
      <c r="AU1588" s="275" t="s">
        <v>92</v>
      </c>
      <c r="AV1588" s="15" t="s">
        <v>184</v>
      </c>
      <c r="AW1588" s="15" t="s">
        <v>36</v>
      </c>
      <c r="AX1588" s="15" t="s">
        <v>90</v>
      </c>
      <c r="AY1588" s="275" t="s">
        <v>177</v>
      </c>
    </row>
    <row r="1589" s="14" customFormat="1">
      <c r="A1589" s="14"/>
      <c r="B1589" s="254"/>
      <c r="C1589" s="255"/>
      <c r="D1589" s="245" t="s">
        <v>186</v>
      </c>
      <c r="E1589" s="255"/>
      <c r="F1589" s="257" t="s">
        <v>1978</v>
      </c>
      <c r="G1589" s="255"/>
      <c r="H1589" s="258">
        <v>0.20100000000000001</v>
      </c>
      <c r="I1589" s="259"/>
      <c r="J1589" s="255"/>
      <c r="K1589" s="255"/>
      <c r="L1589" s="260"/>
      <c r="M1589" s="261"/>
      <c r="N1589" s="262"/>
      <c r="O1589" s="262"/>
      <c r="P1589" s="262"/>
      <c r="Q1589" s="262"/>
      <c r="R1589" s="262"/>
      <c r="S1589" s="262"/>
      <c r="T1589" s="26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4" t="s">
        <v>186</v>
      </c>
      <c r="AU1589" s="264" t="s">
        <v>92</v>
      </c>
      <c r="AV1589" s="14" t="s">
        <v>92</v>
      </c>
      <c r="AW1589" s="14" t="s">
        <v>4</v>
      </c>
      <c r="AX1589" s="14" t="s">
        <v>90</v>
      </c>
      <c r="AY1589" s="264" t="s">
        <v>177</v>
      </c>
    </row>
    <row r="1590" s="2" customFormat="1" ht="66.75" customHeight="1">
      <c r="A1590" s="39"/>
      <c r="B1590" s="40"/>
      <c r="C1590" s="230" t="s">
        <v>1979</v>
      </c>
      <c r="D1590" s="230" t="s">
        <v>179</v>
      </c>
      <c r="E1590" s="231" t="s">
        <v>1980</v>
      </c>
      <c r="F1590" s="232" t="s">
        <v>1981</v>
      </c>
      <c r="G1590" s="233" t="s">
        <v>398</v>
      </c>
      <c r="H1590" s="234">
        <v>229.49000000000001</v>
      </c>
      <c r="I1590" s="235"/>
      <c r="J1590" s="236">
        <f>ROUND(I1590*H1590,2)</f>
        <v>0</v>
      </c>
      <c r="K1590" s="232" t="s">
        <v>183</v>
      </c>
      <c r="L1590" s="45"/>
      <c r="M1590" s="237" t="s">
        <v>1</v>
      </c>
      <c r="N1590" s="238" t="s">
        <v>48</v>
      </c>
      <c r="O1590" s="92"/>
      <c r="P1590" s="239">
        <f>O1590*H1590</f>
        <v>0</v>
      </c>
      <c r="Q1590" s="239">
        <v>0</v>
      </c>
      <c r="R1590" s="239">
        <f>Q1590*H1590</f>
        <v>0</v>
      </c>
      <c r="S1590" s="239">
        <v>0</v>
      </c>
      <c r="T1590" s="240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41" t="s">
        <v>295</v>
      </c>
      <c r="AT1590" s="241" t="s">
        <v>179</v>
      </c>
      <c r="AU1590" s="241" t="s">
        <v>92</v>
      </c>
      <c r="AY1590" s="18" t="s">
        <v>177</v>
      </c>
      <c r="BE1590" s="242">
        <f>IF(N1590="základní",J1590,0)</f>
        <v>0</v>
      </c>
      <c r="BF1590" s="242">
        <f>IF(N1590="snížená",J1590,0)</f>
        <v>0</v>
      </c>
      <c r="BG1590" s="242">
        <f>IF(N1590="zákl. přenesená",J1590,0)</f>
        <v>0</v>
      </c>
      <c r="BH1590" s="242">
        <f>IF(N1590="sníž. přenesená",J1590,0)</f>
        <v>0</v>
      </c>
      <c r="BI1590" s="242">
        <f>IF(N1590="nulová",J1590,0)</f>
        <v>0</v>
      </c>
      <c r="BJ1590" s="18" t="s">
        <v>90</v>
      </c>
      <c r="BK1590" s="242">
        <f>ROUND(I1590*H1590,2)</f>
        <v>0</v>
      </c>
      <c r="BL1590" s="18" t="s">
        <v>295</v>
      </c>
      <c r="BM1590" s="241" t="s">
        <v>1982</v>
      </c>
    </row>
    <row r="1591" s="13" customFormat="1">
      <c r="A1591" s="13"/>
      <c r="B1591" s="243"/>
      <c r="C1591" s="244"/>
      <c r="D1591" s="245" t="s">
        <v>186</v>
      </c>
      <c r="E1591" s="246" t="s">
        <v>1</v>
      </c>
      <c r="F1591" s="247" t="s">
        <v>1912</v>
      </c>
      <c r="G1591" s="244"/>
      <c r="H1591" s="246" t="s">
        <v>1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3" t="s">
        <v>186</v>
      </c>
      <c r="AU1591" s="253" t="s">
        <v>92</v>
      </c>
      <c r="AV1591" s="13" t="s">
        <v>90</v>
      </c>
      <c r="AW1591" s="13" t="s">
        <v>36</v>
      </c>
      <c r="AX1591" s="13" t="s">
        <v>83</v>
      </c>
      <c r="AY1591" s="253" t="s">
        <v>177</v>
      </c>
    </row>
    <row r="1592" s="13" customFormat="1">
      <c r="A1592" s="13"/>
      <c r="B1592" s="243"/>
      <c r="C1592" s="244"/>
      <c r="D1592" s="245" t="s">
        <v>186</v>
      </c>
      <c r="E1592" s="246" t="s">
        <v>1</v>
      </c>
      <c r="F1592" s="247" t="s">
        <v>388</v>
      </c>
      <c r="G1592" s="244"/>
      <c r="H1592" s="246" t="s">
        <v>1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3" t="s">
        <v>186</v>
      </c>
      <c r="AU1592" s="253" t="s">
        <v>92</v>
      </c>
      <c r="AV1592" s="13" t="s">
        <v>90</v>
      </c>
      <c r="AW1592" s="13" t="s">
        <v>36</v>
      </c>
      <c r="AX1592" s="13" t="s">
        <v>83</v>
      </c>
      <c r="AY1592" s="253" t="s">
        <v>177</v>
      </c>
    </row>
    <row r="1593" s="14" customFormat="1">
      <c r="A1593" s="14"/>
      <c r="B1593" s="254"/>
      <c r="C1593" s="255"/>
      <c r="D1593" s="245" t="s">
        <v>186</v>
      </c>
      <c r="E1593" s="256" t="s">
        <v>1</v>
      </c>
      <c r="F1593" s="257" t="s">
        <v>1983</v>
      </c>
      <c r="G1593" s="255"/>
      <c r="H1593" s="258">
        <v>205</v>
      </c>
      <c r="I1593" s="259"/>
      <c r="J1593" s="255"/>
      <c r="K1593" s="255"/>
      <c r="L1593" s="260"/>
      <c r="M1593" s="261"/>
      <c r="N1593" s="262"/>
      <c r="O1593" s="262"/>
      <c r="P1593" s="262"/>
      <c r="Q1593" s="262"/>
      <c r="R1593" s="262"/>
      <c r="S1593" s="262"/>
      <c r="T1593" s="26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4" t="s">
        <v>186</v>
      </c>
      <c r="AU1593" s="264" t="s">
        <v>92</v>
      </c>
      <c r="AV1593" s="14" t="s">
        <v>92</v>
      </c>
      <c r="AW1593" s="14" t="s">
        <v>36</v>
      </c>
      <c r="AX1593" s="14" t="s">
        <v>83</v>
      </c>
      <c r="AY1593" s="264" t="s">
        <v>177</v>
      </c>
    </row>
    <row r="1594" s="14" customFormat="1">
      <c r="A1594" s="14"/>
      <c r="B1594" s="254"/>
      <c r="C1594" s="255"/>
      <c r="D1594" s="245" t="s">
        <v>186</v>
      </c>
      <c r="E1594" s="256" t="s">
        <v>1</v>
      </c>
      <c r="F1594" s="257" t="s">
        <v>1984</v>
      </c>
      <c r="G1594" s="255"/>
      <c r="H1594" s="258">
        <v>2.8999999999999999</v>
      </c>
      <c r="I1594" s="259"/>
      <c r="J1594" s="255"/>
      <c r="K1594" s="255"/>
      <c r="L1594" s="260"/>
      <c r="M1594" s="261"/>
      <c r="N1594" s="262"/>
      <c r="O1594" s="262"/>
      <c r="P1594" s="262"/>
      <c r="Q1594" s="262"/>
      <c r="R1594" s="262"/>
      <c r="S1594" s="262"/>
      <c r="T1594" s="26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4" t="s">
        <v>186</v>
      </c>
      <c r="AU1594" s="264" t="s">
        <v>92</v>
      </c>
      <c r="AV1594" s="14" t="s">
        <v>92</v>
      </c>
      <c r="AW1594" s="14" t="s">
        <v>36</v>
      </c>
      <c r="AX1594" s="14" t="s">
        <v>83</v>
      </c>
      <c r="AY1594" s="264" t="s">
        <v>177</v>
      </c>
    </row>
    <row r="1595" s="14" customFormat="1">
      <c r="A1595" s="14"/>
      <c r="B1595" s="254"/>
      <c r="C1595" s="255"/>
      <c r="D1595" s="245" t="s">
        <v>186</v>
      </c>
      <c r="E1595" s="256" t="s">
        <v>1</v>
      </c>
      <c r="F1595" s="257" t="s">
        <v>1985</v>
      </c>
      <c r="G1595" s="255"/>
      <c r="H1595" s="258">
        <v>2.7000000000000002</v>
      </c>
      <c r="I1595" s="259"/>
      <c r="J1595" s="255"/>
      <c r="K1595" s="255"/>
      <c r="L1595" s="260"/>
      <c r="M1595" s="261"/>
      <c r="N1595" s="262"/>
      <c r="O1595" s="262"/>
      <c r="P1595" s="262"/>
      <c r="Q1595" s="262"/>
      <c r="R1595" s="262"/>
      <c r="S1595" s="262"/>
      <c r="T1595" s="26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4" t="s">
        <v>186</v>
      </c>
      <c r="AU1595" s="264" t="s">
        <v>92</v>
      </c>
      <c r="AV1595" s="14" t="s">
        <v>92</v>
      </c>
      <c r="AW1595" s="14" t="s">
        <v>36</v>
      </c>
      <c r="AX1595" s="14" t="s">
        <v>83</v>
      </c>
      <c r="AY1595" s="264" t="s">
        <v>177</v>
      </c>
    </row>
    <row r="1596" s="14" customFormat="1">
      <c r="A1596" s="14"/>
      <c r="B1596" s="254"/>
      <c r="C1596" s="255"/>
      <c r="D1596" s="245" t="s">
        <v>186</v>
      </c>
      <c r="E1596" s="256" t="s">
        <v>1</v>
      </c>
      <c r="F1596" s="257" t="s">
        <v>1986</v>
      </c>
      <c r="G1596" s="255"/>
      <c r="H1596" s="258">
        <v>2.1000000000000001</v>
      </c>
      <c r="I1596" s="259"/>
      <c r="J1596" s="255"/>
      <c r="K1596" s="255"/>
      <c r="L1596" s="260"/>
      <c r="M1596" s="261"/>
      <c r="N1596" s="262"/>
      <c r="O1596" s="262"/>
      <c r="P1596" s="262"/>
      <c r="Q1596" s="262"/>
      <c r="R1596" s="262"/>
      <c r="S1596" s="262"/>
      <c r="T1596" s="26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4" t="s">
        <v>186</v>
      </c>
      <c r="AU1596" s="264" t="s">
        <v>92</v>
      </c>
      <c r="AV1596" s="14" t="s">
        <v>92</v>
      </c>
      <c r="AW1596" s="14" t="s">
        <v>36</v>
      </c>
      <c r="AX1596" s="14" t="s">
        <v>83</v>
      </c>
      <c r="AY1596" s="264" t="s">
        <v>177</v>
      </c>
    </row>
    <row r="1597" s="14" customFormat="1">
      <c r="A1597" s="14"/>
      <c r="B1597" s="254"/>
      <c r="C1597" s="255"/>
      <c r="D1597" s="245" t="s">
        <v>186</v>
      </c>
      <c r="E1597" s="256" t="s">
        <v>1</v>
      </c>
      <c r="F1597" s="257" t="s">
        <v>1987</v>
      </c>
      <c r="G1597" s="255"/>
      <c r="H1597" s="258">
        <v>4</v>
      </c>
      <c r="I1597" s="259"/>
      <c r="J1597" s="255"/>
      <c r="K1597" s="255"/>
      <c r="L1597" s="260"/>
      <c r="M1597" s="261"/>
      <c r="N1597" s="262"/>
      <c r="O1597" s="262"/>
      <c r="P1597" s="262"/>
      <c r="Q1597" s="262"/>
      <c r="R1597" s="262"/>
      <c r="S1597" s="262"/>
      <c r="T1597" s="26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4" t="s">
        <v>186</v>
      </c>
      <c r="AU1597" s="264" t="s">
        <v>92</v>
      </c>
      <c r="AV1597" s="14" t="s">
        <v>92</v>
      </c>
      <c r="AW1597" s="14" t="s">
        <v>36</v>
      </c>
      <c r="AX1597" s="14" t="s">
        <v>83</v>
      </c>
      <c r="AY1597" s="264" t="s">
        <v>177</v>
      </c>
    </row>
    <row r="1598" s="14" customFormat="1">
      <c r="A1598" s="14"/>
      <c r="B1598" s="254"/>
      <c r="C1598" s="255"/>
      <c r="D1598" s="245" t="s">
        <v>186</v>
      </c>
      <c r="E1598" s="256" t="s">
        <v>1</v>
      </c>
      <c r="F1598" s="257" t="s">
        <v>1988</v>
      </c>
      <c r="G1598" s="255"/>
      <c r="H1598" s="258">
        <v>1.3999999999999999</v>
      </c>
      <c r="I1598" s="259"/>
      <c r="J1598" s="255"/>
      <c r="K1598" s="255"/>
      <c r="L1598" s="260"/>
      <c r="M1598" s="261"/>
      <c r="N1598" s="262"/>
      <c r="O1598" s="262"/>
      <c r="P1598" s="262"/>
      <c r="Q1598" s="262"/>
      <c r="R1598" s="262"/>
      <c r="S1598" s="262"/>
      <c r="T1598" s="26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4" t="s">
        <v>186</v>
      </c>
      <c r="AU1598" s="264" t="s">
        <v>92</v>
      </c>
      <c r="AV1598" s="14" t="s">
        <v>92</v>
      </c>
      <c r="AW1598" s="14" t="s">
        <v>36</v>
      </c>
      <c r="AX1598" s="14" t="s">
        <v>83</v>
      </c>
      <c r="AY1598" s="264" t="s">
        <v>177</v>
      </c>
    </row>
    <row r="1599" s="14" customFormat="1">
      <c r="A1599" s="14"/>
      <c r="B1599" s="254"/>
      <c r="C1599" s="255"/>
      <c r="D1599" s="245" t="s">
        <v>186</v>
      </c>
      <c r="E1599" s="256" t="s">
        <v>1</v>
      </c>
      <c r="F1599" s="257" t="s">
        <v>1989</v>
      </c>
      <c r="G1599" s="255"/>
      <c r="H1599" s="258">
        <v>1.8999999999999999</v>
      </c>
      <c r="I1599" s="259"/>
      <c r="J1599" s="255"/>
      <c r="K1599" s="255"/>
      <c r="L1599" s="260"/>
      <c r="M1599" s="261"/>
      <c r="N1599" s="262"/>
      <c r="O1599" s="262"/>
      <c r="P1599" s="262"/>
      <c r="Q1599" s="262"/>
      <c r="R1599" s="262"/>
      <c r="S1599" s="262"/>
      <c r="T1599" s="26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4" t="s">
        <v>186</v>
      </c>
      <c r="AU1599" s="264" t="s">
        <v>92</v>
      </c>
      <c r="AV1599" s="14" t="s">
        <v>92</v>
      </c>
      <c r="AW1599" s="14" t="s">
        <v>36</v>
      </c>
      <c r="AX1599" s="14" t="s">
        <v>83</v>
      </c>
      <c r="AY1599" s="264" t="s">
        <v>177</v>
      </c>
    </row>
    <row r="1600" s="14" customFormat="1">
      <c r="A1600" s="14"/>
      <c r="B1600" s="254"/>
      <c r="C1600" s="255"/>
      <c r="D1600" s="245" t="s">
        <v>186</v>
      </c>
      <c r="E1600" s="256" t="s">
        <v>1</v>
      </c>
      <c r="F1600" s="257" t="s">
        <v>1990</v>
      </c>
      <c r="G1600" s="255"/>
      <c r="H1600" s="258">
        <v>1.3</v>
      </c>
      <c r="I1600" s="259"/>
      <c r="J1600" s="255"/>
      <c r="K1600" s="255"/>
      <c r="L1600" s="260"/>
      <c r="M1600" s="261"/>
      <c r="N1600" s="262"/>
      <c r="O1600" s="262"/>
      <c r="P1600" s="262"/>
      <c r="Q1600" s="262"/>
      <c r="R1600" s="262"/>
      <c r="S1600" s="262"/>
      <c r="T1600" s="26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4" t="s">
        <v>186</v>
      </c>
      <c r="AU1600" s="264" t="s">
        <v>92</v>
      </c>
      <c r="AV1600" s="14" t="s">
        <v>92</v>
      </c>
      <c r="AW1600" s="14" t="s">
        <v>36</v>
      </c>
      <c r="AX1600" s="14" t="s">
        <v>83</v>
      </c>
      <c r="AY1600" s="264" t="s">
        <v>177</v>
      </c>
    </row>
    <row r="1601" s="14" customFormat="1">
      <c r="A1601" s="14"/>
      <c r="B1601" s="254"/>
      <c r="C1601" s="255"/>
      <c r="D1601" s="245" t="s">
        <v>186</v>
      </c>
      <c r="E1601" s="256" t="s">
        <v>1</v>
      </c>
      <c r="F1601" s="257" t="s">
        <v>1991</v>
      </c>
      <c r="G1601" s="255"/>
      <c r="H1601" s="258">
        <v>1.69</v>
      </c>
      <c r="I1601" s="259"/>
      <c r="J1601" s="255"/>
      <c r="K1601" s="255"/>
      <c r="L1601" s="260"/>
      <c r="M1601" s="261"/>
      <c r="N1601" s="262"/>
      <c r="O1601" s="262"/>
      <c r="P1601" s="262"/>
      <c r="Q1601" s="262"/>
      <c r="R1601" s="262"/>
      <c r="S1601" s="262"/>
      <c r="T1601" s="26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4" t="s">
        <v>186</v>
      </c>
      <c r="AU1601" s="264" t="s">
        <v>92</v>
      </c>
      <c r="AV1601" s="14" t="s">
        <v>92</v>
      </c>
      <c r="AW1601" s="14" t="s">
        <v>36</v>
      </c>
      <c r="AX1601" s="14" t="s">
        <v>83</v>
      </c>
      <c r="AY1601" s="264" t="s">
        <v>177</v>
      </c>
    </row>
    <row r="1602" s="14" customFormat="1">
      <c r="A1602" s="14"/>
      <c r="B1602" s="254"/>
      <c r="C1602" s="255"/>
      <c r="D1602" s="245" t="s">
        <v>186</v>
      </c>
      <c r="E1602" s="256" t="s">
        <v>1</v>
      </c>
      <c r="F1602" s="257" t="s">
        <v>1992</v>
      </c>
      <c r="G1602" s="255"/>
      <c r="H1602" s="258">
        <v>1.71</v>
      </c>
      <c r="I1602" s="259"/>
      <c r="J1602" s="255"/>
      <c r="K1602" s="255"/>
      <c r="L1602" s="260"/>
      <c r="M1602" s="261"/>
      <c r="N1602" s="262"/>
      <c r="O1602" s="262"/>
      <c r="P1602" s="262"/>
      <c r="Q1602" s="262"/>
      <c r="R1602" s="262"/>
      <c r="S1602" s="262"/>
      <c r="T1602" s="26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4" t="s">
        <v>186</v>
      </c>
      <c r="AU1602" s="264" t="s">
        <v>92</v>
      </c>
      <c r="AV1602" s="14" t="s">
        <v>92</v>
      </c>
      <c r="AW1602" s="14" t="s">
        <v>36</v>
      </c>
      <c r="AX1602" s="14" t="s">
        <v>83</v>
      </c>
      <c r="AY1602" s="264" t="s">
        <v>177</v>
      </c>
    </row>
    <row r="1603" s="14" customFormat="1">
      <c r="A1603" s="14"/>
      <c r="B1603" s="254"/>
      <c r="C1603" s="255"/>
      <c r="D1603" s="245" t="s">
        <v>186</v>
      </c>
      <c r="E1603" s="256" t="s">
        <v>1</v>
      </c>
      <c r="F1603" s="257" t="s">
        <v>1993</v>
      </c>
      <c r="G1603" s="255"/>
      <c r="H1603" s="258">
        <v>2.0899999999999999</v>
      </c>
      <c r="I1603" s="259"/>
      <c r="J1603" s="255"/>
      <c r="K1603" s="255"/>
      <c r="L1603" s="260"/>
      <c r="M1603" s="261"/>
      <c r="N1603" s="262"/>
      <c r="O1603" s="262"/>
      <c r="P1603" s="262"/>
      <c r="Q1603" s="262"/>
      <c r="R1603" s="262"/>
      <c r="S1603" s="262"/>
      <c r="T1603" s="26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4" t="s">
        <v>186</v>
      </c>
      <c r="AU1603" s="264" t="s">
        <v>92</v>
      </c>
      <c r="AV1603" s="14" t="s">
        <v>92</v>
      </c>
      <c r="AW1603" s="14" t="s">
        <v>36</v>
      </c>
      <c r="AX1603" s="14" t="s">
        <v>83</v>
      </c>
      <c r="AY1603" s="264" t="s">
        <v>177</v>
      </c>
    </row>
    <row r="1604" s="14" customFormat="1">
      <c r="A1604" s="14"/>
      <c r="B1604" s="254"/>
      <c r="C1604" s="255"/>
      <c r="D1604" s="245" t="s">
        <v>186</v>
      </c>
      <c r="E1604" s="256" t="s">
        <v>1</v>
      </c>
      <c r="F1604" s="257" t="s">
        <v>1985</v>
      </c>
      <c r="G1604" s="255"/>
      <c r="H1604" s="258">
        <v>2.7000000000000002</v>
      </c>
      <c r="I1604" s="259"/>
      <c r="J1604" s="255"/>
      <c r="K1604" s="255"/>
      <c r="L1604" s="260"/>
      <c r="M1604" s="261"/>
      <c r="N1604" s="262"/>
      <c r="O1604" s="262"/>
      <c r="P1604" s="262"/>
      <c r="Q1604" s="262"/>
      <c r="R1604" s="262"/>
      <c r="S1604" s="262"/>
      <c r="T1604" s="26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4" t="s">
        <v>186</v>
      </c>
      <c r="AU1604" s="264" t="s">
        <v>92</v>
      </c>
      <c r="AV1604" s="14" t="s">
        <v>92</v>
      </c>
      <c r="AW1604" s="14" t="s">
        <v>36</v>
      </c>
      <c r="AX1604" s="14" t="s">
        <v>83</v>
      </c>
      <c r="AY1604" s="264" t="s">
        <v>177</v>
      </c>
    </row>
    <row r="1605" s="15" customFormat="1">
      <c r="A1605" s="15"/>
      <c r="B1605" s="265"/>
      <c r="C1605" s="266"/>
      <c r="D1605" s="245" t="s">
        <v>186</v>
      </c>
      <c r="E1605" s="267" t="s">
        <v>1</v>
      </c>
      <c r="F1605" s="268" t="s">
        <v>190</v>
      </c>
      <c r="G1605" s="266"/>
      <c r="H1605" s="269">
        <v>229.49000000000001</v>
      </c>
      <c r="I1605" s="270"/>
      <c r="J1605" s="266"/>
      <c r="K1605" s="266"/>
      <c r="L1605" s="271"/>
      <c r="M1605" s="272"/>
      <c r="N1605" s="273"/>
      <c r="O1605" s="273"/>
      <c r="P1605" s="273"/>
      <c r="Q1605" s="273"/>
      <c r="R1605" s="273"/>
      <c r="S1605" s="273"/>
      <c r="T1605" s="274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5" t="s">
        <v>186</v>
      </c>
      <c r="AU1605" s="275" t="s">
        <v>92</v>
      </c>
      <c r="AV1605" s="15" t="s">
        <v>184</v>
      </c>
      <c r="AW1605" s="15" t="s">
        <v>36</v>
      </c>
      <c r="AX1605" s="15" t="s">
        <v>90</v>
      </c>
      <c r="AY1605" s="275" t="s">
        <v>177</v>
      </c>
    </row>
    <row r="1606" s="2" customFormat="1" ht="21.75" customHeight="1">
      <c r="A1606" s="39"/>
      <c r="B1606" s="40"/>
      <c r="C1606" s="291" t="s">
        <v>1994</v>
      </c>
      <c r="D1606" s="291" t="s">
        <v>881</v>
      </c>
      <c r="E1606" s="292" t="s">
        <v>1995</v>
      </c>
      <c r="F1606" s="293" t="s">
        <v>1996</v>
      </c>
      <c r="G1606" s="294" t="s">
        <v>182</v>
      </c>
      <c r="H1606" s="295">
        <v>11.227</v>
      </c>
      <c r="I1606" s="296"/>
      <c r="J1606" s="297">
        <f>ROUND(I1606*H1606,2)</f>
        <v>0</v>
      </c>
      <c r="K1606" s="293" t="s">
        <v>183</v>
      </c>
      <c r="L1606" s="298"/>
      <c r="M1606" s="299" t="s">
        <v>1</v>
      </c>
      <c r="N1606" s="300" t="s">
        <v>48</v>
      </c>
      <c r="O1606" s="92"/>
      <c r="P1606" s="239">
        <f>O1606*H1606</f>
        <v>0</v>
      </c>
      <c r="Q1606" s="239">
        <v>0.55000000000000004</v>
      </c>
      <c r="R1606" s="239">
        <f>Q1606*H1606</f>
        <v>6.1748500000000011</v>
      </c>
      <c r="S1606" s="239">
        <v>0</v>
      </c>
      <c r="T1606" s="240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41" t="s">
        <v>402</v>
      </c>
      <c r="AT1606" s="241" t="s">
        <v>881</v>
      </c>
      <c r="AU1606" s="241" t="s">
        <v>92</v>
      </c>
      <c r="AY1606" s="18" t="s">
        <v>177</v>
      </c>
      <c r="BE1606" s="242">
        <f>IF(N1606="základní",J1606,0)</f>
        <v>0</v>
      </c>
      <c r="BF1606" s="242">
        <f>IF(N1606="snížená",J1606,0)</f>
        <v>0</v>
      </c>
      <c r="BG1606" s="242">
        <f>IF(N1606="zákl. přenesená",J1606,0)</f>
        <v>0</v>
      </c>
      <c r="BH1606" s="242">
        <f>IF(N1606="sníž. přenesená",J1606,0)</f>
        <v>0</v>
      </c>
      <c r="BI1606" s="242">
        <f>IF(N1606="nulová",J1606,0)</f>
        <v>0</v>
      </c>
      <c r="BJ1606" s="18" t="s">
        <v>90</v>
      </c>
      <c r="BK1606" s="242">
        <f>ROUND(I1606*H1606,2)</f>
        <v>0</v>
      </c>
      <c r="BL1606" s="18" t="s">
        <v>295</v>
      </c>
      <c r="BM1606" s="241" t="s">
        <v>1997</v>
      </c>
    </row>
    <row r="1607" s="13" customFormat="1">
      <c r="A1607" s="13"/>
      <c r="B1607" s="243"/>
      <c r="C1607" s="244"/>
      <c r="D1607" s="245" t="s">
        <v>186</v>
      </c>
      <c r="E1607" s="246" t="s">
        <v>1</v>
      </c>
      <c r="F1607" s="247" t="s">
        <v>1936</v>
      </c>
      <c r="G1607" s="244"/>
      <c r="H1607" s="246" t="s">
        <v>1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3" t="s">
        <v>186</v>
      </c>
      <c r="AU1607" s="253" t="s">
        <v>92</v>
      </c>
      <c r="AV1607" s="13" t="s">
        <v>90</v>
      </c>
      <c r="AW1607" s="13" t="s">
        <v>36</v>
      </c>
      <c r="AX1607" s="13" t="s">
        <v>83</v>
      </c>
      <c r="AY1607" s="253" t="s">
        <v>177</v>
      </c>
    </row>
    <row r="1608" s="13" customFormat="1">
      <c r="A1608" s="13"/>
      <c r="B1608" s="243"/>
      <c r="C1608" s="244"/>
      <c r="D1608" s="245" t="s">
        <v>186</v>
      </c>
      <c r="E1608" s="246" t="s">
        <v>1</v>
      </c>
      <c r="F1608" s="247" t="s">
        <v>388</v>
      </c>
      <c r="G1608" s="244"/>
      <c r="H1608" s="246" t="s">
        <v>1</v>
      </c>
      <c r="I1608" s="248"/>
      <c r="J1608" s="244"/>
      <c r="K1608" s="244"/>
      <c r="L1608" s="249"/>
      <c r="M1608" s="250"/>
      <c r="N1608" s="251"/>
      <c r="O1608" s="251"/>
      <c r="P1608" s="251"/>
      <c r="Q1608" s="251"/>
      <c r="R1608" s="251"/>
      <c r="S1608" s="251"/>
      <c r="T1608" s="25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3" t="s">
        <v>186</v>
      </c>
      <c r="AU1608" s="253" t="s">
        <v>92</v>
      </c>
      <c r="AV1608" s="13" t="s">
        <v>90</v>
      </c>
      <c r="AW1608" s="13" t="s">
        <v>36</v>
      </c>
      <c r="AX1608" s="13" t="s">
        <v>83</v>
      </c>
      <c r="AY1608" s="253" t="s">
        <v>177</v>
      </c>
    </row>
    <row r="1609" s="14" customFormat="1">
      <c r="A1609" s="14"/>
      <c r="B1609" s="254"/>
      <c r="C1609" s="255"/>
      <c r="D1609" s="245" t="s">
        <v>186</v>
      </c>
      <c r="E1609" s="256" t="s">
        <v>1</v>
      </c>
      <c r="F1609" s="257" t="s">
        <v>1998</v>
      </c>
      <c r="G1609" s="255"/>
      <c r="H1609" s="258">
        <v>9.1839999999999993</v>
      </c>
      <c r="I1609" s="259"/>
      <c r="J1609" s="255"/>
      <c r="K1609" s="255"/>
      <c r="L1609" s="260"/>
      <c r="M1609" s="261"/>
      <c r="N1609" s="262"/>
      <c r="O1609" s="262"/>
      <c r="P1609" s="262"/>
      <c r="Q1609" s="262"/>
      <c r="R1609" s="262"/>
      <c r="S1609" s="262"/>
      <c r="T1609" s="26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4" t="s">
        <v>186</v>
      </c>
      <c r="AU1609" s="264" t="s">
        <v>92</v>
      </c>
      <c r="AV1609" s="14" t="s">
        <v>92</v>
      </c>
      <c r="AW1609" s="14" t="s">
        <v>36</v>
      </c>
      <c r="AX1609" s="14" t="s">
        <v>83</v>
      </c>
      <c r="AY1609" s="264" t="s">
        <v>177</v>
      </c>
    </row>
    <row r="1610" s="14" customFormat="1">
      <c r="A1610" s="14"/>
      <c r="B1610" s="254"/>
      <c r="C1610" s="255"/>
      <c r="D1610" s="245" t="s">
        <v>186</v>
      </c>
      <c r="E1610" s="256" t="s">
        <v>1</v>
      </c>
      <c r="F1610" s="257" t="s">
        <v>1999</v>
      </c>
      <c r="G1610" s="255"/>
      <c r="H1610" s="258">
        <v>0.13</v>
      </c>
      <c r="I1610" s="259"/>
      <c r="J1610" s="255"/>
      <c r="K1610" s="255"/>
      <c r="L1610" s="260"/>
      <c r="M1610" s="261"/>
      <c r="N1610" s="262"/>
      <c r="O1610" s="262"/>
      <c r="P1610" s="262"/>
      <c r="Q1610" s="262"/>
      <c r="R1610" s="262"/>
      <c r="S1610" s="262"/>
      <c r="T1610" s="26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4" t="s">
        <v>186</v>
      </c>
      <c r="AU1610" s="264" t="s">
        <v>92</v>
      </c>
      <c r="AV1610" s="14" t="s">
        <v>92</v>
      </c>
      <c r="AW1610" s="14" t="s">
        <v>36</v>
      </c>
      <c r="AX1610" s="14" t="s">
        <v>83</v>
      </c>
      <c r="AY1610" s="264" t="s">
        <v>177</v>
      </c>
    </row>
    <row r="1611" s="14" customFormat="1">
      <c r="A1611" s="14"/>
      <c r="B1611" s="254"/>
      <c r="C1611" s="255"/>
      <c r="D1611" s="245" t="s">
        <v>186</v>
      </c>
      <c r="E1611" s="256" t="s">
        <v>1</v>
      </c>
      <c r="F1611" s="257" t="s">
        <v>2000</v>
      </c>
      <c r="G1611" s="255"/>
      <c r="H1611" s="258">
        <v>0.121</v>
      </c>
      <c r="I1611" s="259"/>
      <c r="J1611" s="255"/>
      <c r="K1611" s="255"/>
      <c r="L1611" s="260"/>
      <c r="M1611" s="261"/>
      <c r="N1611" s="262"/>
      <c r="O1611" s="262"/>
      <c r="P1611" s="262"/>
      <c r="Q1611" s="262"/>
      <c r="R1611" s="262"/>
      <c r="S1611" s="262"/>
      <c r="T1611" s="26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4" t="s">
        <v>186</v>
      </c>
      <c r="AU1611" s="264" t="s">
        <v>92</v>
      </c>
      <c r="AV1611" s="14" t="s">
        <v>92</v>
      </c>
      <c r="AW1611" s="14" t="s">
        <v>36</v>
      </c>
      <c r="AX1611" s="14" t="s">
        <v>83</v>
      </c>
      <c r="AY1611" s="264" t="s">
        <v>177</v>
      </c>
    </row>
    <row r="1612" s="14" customFormat="1">
      <c r="A1612" s="14"/>
      <c r="B1612" s="254"/>
      <c r="C1612" s="255"/>
      <c r="D1612" s="245" t="s">
        <v>186</v>
      </c>
      <c r="E1612" s="256" t="s">
        <v>1</v>
      </c>
      <c r="F1612" s="257" t="s">
        <v>2001</v>
      </c>
      <c r="G1612" s="255"/>
      <c r="H1612" s="258">
        <v>0.094</v>
      </c>
      <c r="I1612" s="259"/>
      <c r="J1612" s="255"/>
      <c r="K1612" s="255"/>
      <c r="L1612" s="260"/>
      <c r="M1612" s="261"/>
      <c r="N1612" s="262"/>
      <c r="O1612" s="262"/>
      <c r="P1612" s="262"/>
      <c r="Q1612" s="262"/>
      <c r="R1612" s="262"/>
      <c r="S1612" s="262"/>
      <c r="T1612" s="26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4" t="s">
        <v>186</v>
      </c>
      <c r="AU1612" s="264" t="s">
        <v>92</v>
      </c>
      <c r="AV1612" s="14" t="s">
        <v>92</v>
      </c>
      <c r="AW1612" s="14" t="s">
        <v>36</v>
      </c>
      <c r="AX1612" s="14" t="s">
        <v>83</v>
      </c>
      <c r="AY1612" s="264" t="s">
        <v>177</v>
      </c>
    </row>
    <row r="1613" s="14" customFormat="1">
      <c r="A1613" s="14"/>
      <c r="B1613" s="254"/>
      <c r="C1613" s="255"/>
      <c r="D1613" s="245" t="s">
        <v>186</v>
      </c>
      <c r="E1613" s="256" t="s">
        <v>1</v>
      </c>
      <c r="F1613" s="257" t="s">
        <v>2002</v>
      </c>
      <c r="G1613" s="255"/>
      <c r="H1613" s="258">
        <v>0.17899999999999999</v>
      </c>
      <c r="I1613" s="259"/>
      <c r="J1613" s="255"/>
      <c r="K1613" s="255"/>
      <c r="L1613" s="260"/>
      <c r="M1613" s="261"/>
      <c r="N1613" s="262"/>
      <c r="O1613" s="262"/>
      <c r="P1613" s="262"/>
      <c r="Q1613" s="262"/>
      <c r="R1613" s="262"/>
      <c r="S1613" s="262"/>
      <c r="T1613" s="26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4" t="s">
        <v>186</v>
      </c>
      <c r="AU1613" s="264" t="s">
        <v>92</v>
      </c>
      <c r="AV1613" s="14" t="s">
        <v>92</v>
      </c>
      <c r="AW1613" s="14" t="s">
        <v>36</v>
      </c>
      <c r="AX1613" s="14" t="s">
        <v>83</v>
      </c>
      <c r="AY1613" s="264" t="s">
        <v>177</v>
      </c>
    </row>
    <row r="1614" s="14" customFormat="1">
      <c r="A1614" s="14"/>
      <c r="B1614" s="254"/>
      <c r="C1614" s="255"/>
      <c r="D1614" s="245" t="s">
        <v>186</v>
      </c>
      <c r="E1614" s="256" t="s">
        <v>1</v>
      </c>
      <c r="F1614" s="257" t="s">
        <v>2003</v>
      </c>
      <c r="G1614" s="255"/>
      <c r="H1614" s="258">
        <v>0.063</v>
      </c>
      <c r="I1614" s="259"/>
      <c r="J1614" s="255"/>
      <c r="K1614" s="255"/>
      <c r="L1614" s="260"/>
      <c r="M1614" s="261"/>
      <c r="N1614" s="262"/>
      <c r="O1614" s="262"/>
      <c r="P1614" s="262"/>
      <c r="Q1614" s="262"/>
      <c r="R1614" s="262"/>
      <c r="S1614" s="262"/>
      <c r="T1614" s="26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4" t="s">
        <v>186</v>
      </c>
      <c r="AU1614" s="264" t="s">
        <v>92</v>
      </c>
      <c r="AV1614" s="14" t="s">
        <v>92</v>
      </c>
      <c r="AW1614" s="14" t="s">
        <v>36</v>
      </c>
      <c r="AX1614" s="14" t="s">
        <v>83</v>
      </c>
      <c r="AY1614" s="264" t="s">
        <v>177</v>
      </c>
    </row>
    <row r="1615" s="14" customFormat="1">
      <c r="A1615" s="14"/>
      <c r="B1615" s="254"/>
      <c r="C1615" s="255"/>
      <c r="D1615" s="245" t="s">
        <v>186</v>
      </c>
      <c r="E1615" s="256" t="s">
        <v>1</v>
      </c>
      <c r="F1615" s="257" t="s">
        <v>2004</v>
      </c>
      <c r="G1615" s="255"/>
      <c r="H1615" s="258">
        <v>0.085000000000000006</v>
      </c>
      <c r="I1615" s="259"/>
      <c r="J1615" s="255"/>
      <c r="K1615" s="255"/>
      <c r="L1615" s="260"/>
      <c r="M1615" s="261"/>
      <c r="N1615" s="262"/>
      <c r="O1615" s="262"/>
      <c r="P1615" s="262"/>
      <c r="Q1615" s="262"/>
      <c r="R1615" s="262"/>
      <c r="S1615" s="262"/>
      <c r="T1615" s="26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4" t="s">
        <v>186</v>
      </c>
      <c r="AU1615" s="264" t="s">
        <v>92</v>
      </c>
      <c r="AV1615" s="14" t="s">
        <v>92</v>
      </c>
      <c r="AW1615" s="14" t="s">
        <v>36</v>
      </c>
      <c r="AX1615" s="14" t="s">
        <v>83</v>
      </c>
      <c r="AY1615" s="264" t="s">
        <v>177</v>
      </c>
    </row>
    <row r="1616" s="14" customFormat="1">
      <c r="A1616" s="14"/>
      <c r="B1616" s="254"/>
      <c r="C1616" s="255"/>
      <c r="D1616" s="245" t="s">
        <v>186</v>
      </c>
      <c r="E1616" s="256" t="s">
        <v>1</v>
      </c>
      <c r="F1616" s="257" t="s">
        <v>2005</v>
      </c>
      <c r="G1616" s="255"/>
      <c r="H1616" s="258">
        <v>0.050999999999999997</v>
      </c>
      <c r="I1616" s="259"/>
      <c r="J1616" s="255"/>
      <c r="K1616" s="255"/>
      <c r="L1616" s="260"/>
      <c r="M1616" s="261"/>
      <c r="N1616" s="262"/>
      <c r="O1616" s="262"/>
      <c r="P1616" s="262"/>
      <c r="Q1616" s="262"/>
      <c r="R1616" s="262"/>
      <c r="S1616" s="262"/>
      <c r="T1616" s="26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4" t="s">
        <v>186</v>
      </c>
      <c r="AU1616" s="264" t="s">
        <v>92</v>
      </c>
      <c r="AV1616" s="14" t="s">
        <v>92</v>
      </c>
      <c r="AW1616" s="14" t="s">
        <v>36</v>
      </c>
      <c r="AX1616" s="14" t="s">
        <v>83</v>
      </c>
      <c r="AY1616" s="264" t="s">
        <v>177</v>
      </c>
    </row>
    <row r="1617" s="14" customFormat="1">
      <c r="A1617" s="14"/>
      <c r="B1617" s="254"/>
      <c r="C1617" s="255"/>
      <c r="D1617" s="245" t="s">
        <v>186</v>
      </c>
      <c r="E1617" s="256" t="s">
        <v>1</v>
      </c>
      <c r="F1617" s="257" t="s">
        <v>2006</v>
      </c>
      <c r="G1617" s="255"/>
      <c r="H1617" s="258">
        <v>0.051999999999999998</v>
      </c>
      <c r="I1617" s="259"/>
      <c r="J1617" s="255"/>
      <c r="K1617" s="255"/>
      <c r="L1617" s="260"/>
      <c r="M1617" s="261"/>
      <c r="N1617" s="262"/>
      <c r="O1617" s="262"/>
      <c r="P1617" s="262"/>
      <c r="Q1617" s="262"/>
      <c r="R1617" s="262"/>
      <c r="S1617" s="262"/>
      <c r="T1617" s="26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4" t="s">
        <v>186</v>
      </c>
      <c r="AU1617" s="264" t="s">
        <v>92</v>
      </c>
      <c r="AV1617" s="14" t="s">
        <v>92</v>
      </c>
      <c r="AW1617" s="14" t="s">
        <v>36</v>
      </c>
      <c r="AX1617" s="14" t="s">
        <v>83</v>
      </c>
      <c r="AY1617" s="264" t="s">
        <v>177</v>
      </c>
    </row>
    <row r="1618" s="14" customFormat="1">
      <c r="A1618" s="14"/>
      <c r="B1618" s="254"/>
      <c r="C1618" s="255"/>
      <c r="D1618" s="245" t="s">
        <v>186</v>
      </c>
      <c r="E1618" s="256" t="s">
        <v>1</v>
      </c>
      <c r="F1618" s="257" t="s">
        <v>2007</v>
      </c>
      <c r="G1618" s="255"/>
      <c r="H1618" s="258">
        <v>0.059999999999999998</v>
      </c>
      <c r="I1618" s="259"/>
      <c r="J1618" s="255"/>
      <c r="K1618" s="255"/>
      <c r="L1618" s="260"/>
      <c r="M1618" s="261"/>
      <c r="N1618" s="262"/>
      <c r="O1618" s="262"/>
      <c r="P1618" s="262"/>
      <c r="Q1618" s="262"/>
      <c r="R1618" s="262"/>
      <c r="S1618" s="262"/>
      <c r="T1618" s="26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4" t="s">
        <v>186</v>
      </c>
      <c r="AU1618" s="264" t="s">
        <v>92</v>
      </c>
      <c r="AV1618" s="14" t="s">
        <v>92</v>
      </c>
      <c r="AW1618" s="14" t="s">
        <v>36</v>
      </c>
      <c r="AX1618" s="14" t="s">
        <v>83</v>
      </c>
      <c r="AY1618" s="264" t="s">
        <v>177</v>
      </c>
    </row>
    <row r="1619" s="14" customFormat="1">
      <c r="A1619" s="14"/>
      <c r="B1619" s="254"/>
      <c r="C1619" s="255"/>
      <c r="D1619" s="245" t="s">
        <v>186</v>
      </c>
      <c r="E1619" s="256" t="s">
        <v>1</v>
      </c>
      <c r="F1619" s="257" t="s">
        <v>2008</v>
      </c>
      <c r="G1619" s="255"/>
      <c r="H1619" s="258">
        <v>0.082000000000000003</v>
      </c>
      <c r="I1619" s="259"/>
      <c r="J1619" s="255"/>
      <c r="K1619" s="255"/>
      <c r="L1619" s="260"/>
      <c r="M1619" s="261"/>
      <c r="N1619" s="262"/>
      <c r="O1619" s="262"/>
      <c r="P1619" s="262"/>
      <c r="Q1619" s="262"/>
      <c r="R1619" s="262"/>
      <c r="S1619" s="262"/>
      <c r="T1619" s="26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4" t="s">
        <v>186</v>
      </c>
      <c r="AU1619" s="264" t="s">
        <v>92</v>
      </c>
      <c r="AV1619" s="14" t="s">
        <v>92</v>
      </c>
      <c r="AW1619" s="14" t="s">
        <v>36</v>
      </c>
      <c r="AX1619" s="14" t="s">
        <v>83</v>
      </c>
      <c r="AY1619" s="264" t="s">
        <v>177</v>
      </c>
    </row>
    <row r="1620" s="14" customFormat="1">
      <c r="A1620" s="14"/>
      <c r="B1620" s="254"/>
      <c r="C1620" s="255"/>
      <c r="D1620" s="245" t="s">
        <v>186</v>
      </c>
      <c r="E1620" s="256" t="s">
        <v>1</v>
      </c>
      <c r="F1620" s="257" t="s">
        <v>2009</v>
      </c>
      <c r="G1620" s="255"/>
      <c r="H1620" s="258">
        <v>0.105</v>
      </c>
      <c r="I1620" s="259"/>
      <c r="J1620" s="255"/>
      <c r="K1620" s="255"/>
      <c r="L1620" s="260"/>
      <c r="M1620" s="261"/>
      <c r="N1620" s="262"/>
      <c r="O1620" s="262"/>
      <c r="P1620" s="262"/>
      <c r="Q1620" s="262"/>
      <c r="R1620" s="262"/>
      <c r="S1620" s="262"/>
      <c r="T1620" s="26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4" t="s">
        <v>186</v>
      </c>
      <c r="AU1620" s="264" t="s">
        <v>92</v>
      </c>
      <c r="AV1620" s="14" t="s">
        <v>92</v>
      </c>
      <c r="AW1620" s="14" t="s">
        <v>36</v>
      </c>
      <c r="AX1620" s="14" t="s">
        <v>83</v>
      </c>
      <c r="AY1620" s="264" t="s">
        <v>177</v>
      </c>
    </row>
    <row r="1621" s="15" customFormat="1">
      <c r="A1621" s="15"/>
      <c r="B1621" s="265"/>
      <c r="C1621" s="266"/>
      <c r="D1621" s="245" t="s">
        <v>186</v>
      </c>
      <c r="E1621" s="267" t="s">
        <v>1</v>
      </c>
      <c r="F1621" s="268" t="s">
        <v>190</v>
      </c>
      <c r="G1621" s="266"/>
      <c r="H1621" s="269">
        <v>10.206</v>
      </c>
      <c r="I1621" s="270"/>
      <c r="J1621" s="266"/>
      <c r="K1621" s="266"/>
      <c r="L1621" s="271"/>
      <c r="M1621" s="272"/>
      <c r="N1621" s="273"/>
      <c r="O1621" s="273"/>
      <c r="P1621" s="273"/>
      <c r="Q1621" s="273"/>
      <c r="R1621" s="273"/>
      <c r="S1621" s="273"/>
      <c r="T1621" s="274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75" t="s">
        <v>186</v>
      </c>
      <c r="AU1621" s="275" t="s">
        <v>92</v>
      </c>
      <c r="AV1621" s="15" t="s">
        <v>184</v>
      </c>
      <c r="AW1621" s="15" t="s">
        <v>36</v>
      </c>
      <c r="AX1621" s="15" t="s">
        <v>90</v>
      </c>
      <c r="AY1621" s="275" t="s">
        <v>177</v>
      </c>
    </row>
    <row r="1622" s="14" customFormat="1">
      <c r="A1622" s="14"/>
      <c r="B1622" s="254"/>
      <c r="C1622" s="255"/>
      <c r="D1622" s="245" t="s">
        <v>186</v>
      </c>
      <c r="E1622" s="255"/>
      <c r="F1622" s="257" t="s">
        <v>2010</v>
      </c>
      <c r="G1622" s="255"/>
      <c r="H1622" s="258">
        <v>11.227</v>
      </c>
      <c r="I1622" s="259"/>
      <c r="J1622" s="255"/>
      <c r="K1622" s="255"/>
      <c r="L1622" s="260"/>
      <c r="M1622" s="261"/>
      <c r="N1622" s="262"/>
      <c r="O1622" s="262"/>
      <c r="P1622" s="262"/>
      <c r="Q1622" s="262"/>
      <c r="R1622" s="262"/>
      <c r="S1622" s="262"/>
      <c r="T1622" s="26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4" t="s">
        <v>186</v>
      </c>
      <c r="AU1622" s="264" t="s">
        <v>92</v>
      </c>
      <c r="AV1622" s="14" t="s">
        <v>92</v>
      </c>
      <c r="AW1622" s="14" t="s">
        <v>4</v>
      </c>
      <c r="AX1622" s="14" t="s">
        <v>90</v>
      </c>
      <c r="AY1622" s="264" t="s">
        <v>177</v>
      </c>
    </row>
    <row r="1623" s="2" customFormat="1" ht="66.75" customHeight="1">
      <c r="A1623" s="39"/>
      <c r="B1623" s="40"/>
      <c r="C1623" s="230" t="s">
        <v>2011</v>
      </c>
      <c r="D1623" s="230" t="s">
        <v>179</v>
      </c>
      <c r="E1623" s="231" t="s">
        <v>2012</v>
      </c>
      <c r="F1623" s="232" t="s">
        <v>2013</v>
      </c>
      <c r="G1623" s="233" t="s">
        <v>398</v>
      </c>
      <c r="H1623" s="234">
        <v>2.7400000000000002</v>
      </c>
      <c r="I1623" s="235"/>
      <c r="J1623" s="236">
        <f>ROUND(I1623*H1623,2)</f>
        <v>0</v>
      </c>
      <c r="K1623" s="232" t="s">
        <v>183</v>
      </c>
      <c r="L1623" s="45"/>
      <c r="M1623" s="237" t="s">
        <v>1</v>
      </c>
      <c r="N1623" s="238" t="s">
        <v>48</v>
      </c>
      <c r="O1623" s="92"/>
      <c r="P1623" s="239">
        <f>O1623*H1623</f>
        <v>0</v>
      </c>
      <c r="Q1623" s="239">
        <v>0</v>
      </c>
      <c r="R1623" s="239">
        <f>Q1623*H1623</f>
        <v>0</v>
      </c>
      <c r="S1623" s="239">
        <v>0</v>
      </c>
      <c r="T1623" s="240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41" t="s">
        <v>295</v>
      </c>
      <c r="AT1623" s="241" t="s">
        <v>179</v>
      </c>
      <c r="AU1623" s="241" t="s">
        <v>92</v>
      </c>
      <c r="AY1623" s="18" t="s">
        <v>177</v>
      </c>
      <c r="BE1623" s="242">
        <f>IF(N1623="základní",J1623,0)</f>
        <v>0</v>
      </c>
      <c r="BF1623" s="242">
        <f>IF(N1623="snížená",J1623,0)</f>
        <v>0</v>
      </c>
      <c r="BG1623" s="242">
        <f>IF(N1623="zákl. přenesená",J1623,0)</f>
        <v>0</v>
      </c>
      <c r="BH1623" s="242">
        <f>IF(N1623="sníž. přenesená",J1623,0)</f>
        <v>0</v>
      </c>
      <c r="BI1623" s="242">
        <f>IF(N1623="nulová",J1623,0)</f>
        <v>0</v>
      </c>
      <c r="BJ1623" s="18" t="s">
        <v>90</v>
      </c>
      <c r="BK1623" s="242">
        <f>ROUND(I1623*H1623,2)</f>
        <v>0</v>
      </c>
      <c r="BL1623" s="18" t="s">
        <v>295</v>
      </c>
      <c r="BM1623" s="241" t="s">
        <v>2014</v>
      </c>
    </row>
    <row r="1624" s="13" customFormat="1">
      <c r="A1624" s="13"/>
      <c r="B1624" s="243"/>
      <c r="C1624" s="244"/>
      <c r="D1624" s="245" t="s">
        <v>186</v>
      </c>
      <c r="E1624" s="246" t="s">
        <v>1</v>
      </c>
      <c r="F1624" s="247" t="s">
        <v>1912</v>
      </c>
      <c r="G1624" s="244"/>
      <c r="H1624" s="246" t="s">
        <v>1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3" t="s">
        <v>186</v>
      </c>
      <c r="AU1624" s="253" t="s">
        <v>92</v>
      </c>
      <c r="AV1624" s="13" t="s">
        <v>90</v>
      </c>
      <c r="AW1624" s="13" t="s">
        <v>36</v>
      </c>
      <c r="AX1624" s="13" t="s">
        <v>83</v>
      </c>
      <c r="AY1624" s="253" t="s">
        <v>177</v>
      </c>
    </row>
    <row r="1625" s="13" customFormat="1">
      <c r="A1625" s="13"/>
      <c r="B1625" s="243"/>
      <c r="C1625" s="244"/>
      <c r="D1625" s="245" t="s">
        <v>186</v>
      </c>
      <c r="E1625" s="246" t="s">
        <v>1</v>
      </c>
      <c r="F1625" s="247" t="s">
        <v>388</v>
      </c>
      <c r="G1625" s="244"/>
      <c r="H1625" s="246" t="s">
        <v>1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3" t="s">
        <v>186</v>
      </c>
      <c r="AU1625" s="253" t="s">
        <v>92</v>
      </c>
      <c r="AV1625" s="13" t="s">
        <v>90</v>
      </c>
      <c r="AW1625" s="13" t="s">
        <v>36</v>
      </c>
      <c r="AX1625" s="13" t="s">
        <v>83</v>
      </c>
      <c r="AY1625" s="253" t="s">
        <v>177</v>
      </c>
    </row>
    <row r="1626" s="14" customFormat="1">
      <c r="A1626" s="14"/>
      <c r="B1626" s="254"/>
      <c r="C1626" s="255"/>
      <c r="D1626" s="245" t="s">
        <v>186</v>
      </c>
      <c r="E1626" s="256" t="s">
        <v>1</v>
      </c>
      <c r="F1626" s="257" t="s">
        <v>2015</v>
      </c>
      <c r="G1626" s="255"/>
      <c r="H1626" s="258">
        <v>2.7400000000000002</v>
      </c>
      <c r="I1626" s="259"/>
      <c r="J1626" s="255"/>
      <c r="K1626" s="255"/>
      <c r="L1626" s="260"/>
      <c r="M1626" s="261"/>
      <c r="N1626" s="262"/>
      <c r="O1626" s="262"/>
      <c r="P1626" s="262"/>
      <c r="Q1626" s="262"/>
      <c r="R1626" s="262"/>
      <c r="S1626" s="262"/>
      <c r="T1626" s="26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4" t="s">
        <v>186</v>
      </c>
      <c r="AU1626" s="264" t="s">
        <v>92</v>
      </c>
      <c r="AV1626" s="14" t="s">
        <v>92</v>
      </c>
      <c r="AW1626" s="14" t="s">
        <v>36</v>
      </c>
      <c r="AX1626" s="14" t="s">
        <v>83</v>
      </c>
      <c r="AY1626" s="264" t="s">
        <v>177</v>
      </c>
    </row>
    <row r="1627" s="15" customFormat="1">
      <c r="A1627" s="15"/>
      <c r="B1627" s="265"/>
      <c r="C1627" s="266"/>
      <c r="D1627" s="245" t="s">
        <v>186</v>
      </c>
      <c r="E1627" s="267" t="s">
        <v>1</v>
      </c>
      <c r="F1627" s="268" t="s">
        <v>190</v>
      </c>
      <c r="G1627" s="266"/>
      <c r="H1627" s="269">
        <v>2.7400000000000002</v>
      </c>
      <c r="I1627" s="270"/>
      <c r="J1627" s="266"/>
      <c r="K1627" s="266"/>
      <c r="L1627" s="271"/>
      <c r="M1627" s="272"/>
      <c r="N1627" s="273"/>
      <c r="O1627" s="273"/>
      <c r="P1627" s="273"/>
      <c r="Q1627" s="273"/>
      <c r="R1627" s="273"/>
      <c r="S1627" s="273"/>
      <c r="T1627" s="274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5" t="s">
        <v>186</v>
      </c>
      <c r="AU1627" s="275" t="s">
        <v>92</v>
      </c>
      <c r="AV1627" s="15" t="s">
        <v>184</v>
      </c>
      <c r="AW1627" s="15" t="s">
        <v>36</v>
      </c>
      <c r="AX1627" s="15" t="s">
        <v>90</v>
      </c>
      <c r="AY1627" s="275" t="s">
        <v>177</v>
      </c>
    </row>
    <row r="1628" s="2" customFormat="1" ht="21.75" customHeight="1">
      <c r="A1628" s="39"/>
      <c r="B1628" s="40"/>
      <c r="C1628" s="291" t="s">
        <v>2016</v>
      </c>
      <c r="D1628" s="291" t="s">
        <v>881</v>
      </c>
      <c r="E1628" s="292" t="s">
        <v>2017</v>
      </c>
      <c r="F1628" s="293" t="s">
        <v>2018</v>
      </c>
      <c r="G1628" s="294" t="s">
        <v>182</v>
      </c>
      <c r="H1628" s="295">
        <v>0.13900000000000001</v>
      </c>
      <c r="I1628" s="296"/>
      <c r="J1628" s="297">
        <f>ROUND(I1628*H1628,2)</f>
        <v>0</v>
      </c>
      <c r="K1628" s="293" t="s">
        <v>183</v>
      </c>
      <c r="L1628" s="298"/>
      <c r="M1628" s="299" t="s">
        <v>1</v>
      </c>
      <c r="N1628" s="300" t="s">
        <v>48</v>
      </c>
      <c r="O1628" s="92"/>
      <c r="P1628" s="239">
        <f>O1628*H1628</f>
        <v>0</v>
      </c>
      <c r="Q1628" s="239">
        <v>0.55000000000000004</v>
      </c>
      <c r="R1628" s="239">
        <f>Q1628*H1628</f>
        <v>0.076450000000000018</v>
      </c>
      <c r="S1628" s="239">
        <v>0</v>
      </c>
      <c r="T1628" s="240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41" t="s">
        <v>402</v>
      </c>
      <c r="AT1628" s="241" t="s">
        <v>881</v>
      </c>
      <c r="AU1628" s="241" t="s">
        <v>92</v>
      </c>
      <c r="AY1628" s="18" t="s">
        <v>177</v>
      </c>
      <c r="BE1628" s="242">
        <f>IF(N1628="základní",J1628,0)</f>
        <v>0</v>
      </c>
      <c r="BF1628" s="242">
        <f>IF(N1628="snížená",J1628,0)</f>
        <v>0</v>
      </c>
      <c r="BG1628" s="242">
        <f>IF(N1628="zákl. přenesená",J1628,0)</f>
        <v>0</v>
      </c>
      <c r="BH1628" s="242">
        <f>IF(N1628="sníž. přenesená",J1628,0)</f>
        <v>0</v>
      </c>
      <c r="BI1628" s="242">
        <f>IF(N1628="nulová",J1628,0)</f>
        <v>0</v>
      </c>
      <c r="BJ1628" s="18" t="s">
        <v>90</v>
      </c>
      <c r="BK1628" s="242">
        <f>ROUND(I1628*H1628,2)</f>
        <v>0</v>
      </c>
      <c r="BL1628" s="18" t="s">
        <v>295</v>
      </c>
      <c r="BM1628" s="241" t="s">
        <v>2019</v>
      </c>
    </row>
    <row r="1629" s="13" customFormat="1">
      <c r="A1629" s="13"/>
      <c r="B1629" s="243"/>
      <c r="C1629" s="244"/>
      <c r="D1629" s="245" t="s">
        <v>186</v>
      </c>
      <c r="E1629" s="246" t="s">
        <v>1</v>
      </c>
      <c r="F1629" s="247" t="s">
        <v>1936</v>
      </c>
      <c r="G1629" s="244"/>
      <c r="H1629" s="246" t="s">
        <v>1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3" t="s">
        <v>186</v>
      </c>
      <c r="AU1629" s="253" t="s">
        <v>92</v>
      </c>
      <c r="AV1629" s="13" t="s">
        <v>90</v>
      </c>
      <c r="AW1629" s="13" t="s">
        <v>36</v>
      </c>
      <c r="AX1629" s="13" t="s">
        <v>83</v>
      </c>
      <c r="AY1629" s="253" t="s">
        <v>177</v>
      </c>
    </row>
    <row r="1630" s="13" customFormat="1">
      <c r="A1630" s="13"/>
      <c r="B1630" s="243"/>
      <c r="C1630" s="244"/>
      <c r="D1630" s="245" t="s">
        <v>186</v>
      </c>
      <c r="E1630" s="246" t="s">
        <v>1</v>
      </c>
      <c r="F1630" s="247" t="s">
        <v>388</v>
      </c>
      <c r="G1630" s="244"/>
      <c r="H1630" s="246" t="s">
        <v>1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3" t="s">
        <v>186</v>
      </c>
      <c r="AU1630" s="253" t="s">
        <v>92</v>
      </c>
      <c r="AV1630" s="13" t="s">
        <v>90</v>
      </c>
      <c r="AW1630" s="13" t="s">
        <v>36</v>
      </c>
      <c r="AX1630" s="13" t="s">
        <v>83</v>
      </c>
      <c r="AY1630" s="253" t="s">
        <v>177</v>
      </c>
    </row>
    <row r="1631" s="14" customFormat="1">
      <c r="A1631" s="14"/>
      <c r="B1631" s="254"/>
      <c r="C1631" s="255"/>
      <c r="D1631" s="245" t="s">
        <v>186</v>
      </c>
      <c r="E1631" s="256" t="s">
        <v>1</v>
      </c>
      <c r="F1631" s="257" t="s">
        <v>2020</v>
      </c>
      <c r="G1631" s="255"/>
      <c r="H1631" s="258">
        <v>0.126</v>
      </c>
      <c r="I1631" s="259"/>
      <c r="J1631" s="255"/>
      <c r="K1631" s="255"/>
      <c r="L1631" s="260"/>
      <c r="M1631" s="261"/>
      <c r="N1631" s="262"/>
      <c r="O1631" s="262"/>
      <c r="P1631" s="262"/>
      <c r="Q1631" s="262"/>
      <c r="R1631" s="262"/>
      <c r="S1631" s="262"/>
      <c r="T1631" s="26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4" t="s">
        <v>186</v>
      </c>
      <c r="AU1631" s="264" t="s">
        <v>92</v>
      </c>
      <c r="AV1631" s="14" t="s">
        <v>92</v>
      </c>
      <c r="AW1631" s="14" t="s">
        <v>36</v>
      </c>
      <c r="AX1631" s="14" t="s">
        <v>83</v>
      </c>
      <c r="AY1631" s="264" t="s">
        <v>177</v>
      </c>
    </row>
    <row r="1632" s="15" customFormat="1">
      <c r="A1632" s="15"/>
      <c r="B1632" s="265"/>
      <c r="C1632" s="266"/>
      <c r="D1632" s="245" t="s">
        <v>186</v>
      </c>
      <c r="E1632" s="267" t="s">
        <v>1</v>
      </c>
      <c r="F1632" s="268" t="s">
        <v>190</v>
      </c>
      <c r="G1632" s="266"/>
      <c r="H1632" s="269">
        <v>0.126</v>
      </c>
      <c r="I1632" s="270"/>
      <c r="J1632" s="266"/>
      <c r="K1632" s="266"/>
      <c r="L1632" s="271"/>
      <c r="M1632" s="272"/>
      <c r="N1632" s="273"/>
      <c r="O1632" s="273"/>
      <c r="P1632" s="273"/>
      <c r="Q1632" s="273"/>
      <c r="R1632" s="273"/>
      <c r="S1632" s="273"/>
      <c r="T1632" s="274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75" t="s">
        <v>186</v>
      </c>
      <c r="AU1632" s="275" t="s">
        <v>92</v>
      </c>
      <c r="AV1632" s="15" t="s">
        <v>184</v>
      </c>
      <c r="AW1632" s="15" t="s">
        <v>36</v>
      </c>
      <c r="AX1632" s="15" t="s">
        <v>90</v>
      </c>
      <c r="AY1632" s="275" t="s">
        <v>177</v>
      </c>
    </row>
    <row r="1633" s="14" customFormat="1">
      <c r="A1633" s="14"/>
      <c r="B1633" s="254"/>
      <c r="C1633" s="255"/>
      <c r="D1633" s="245" t="s">
        <v>186</v>
      </c>
      <c r="E1633" s="255"/>
      <c r="F1633" s="257" t="s">
        <v>2021</v>
      </c>
      <c r="G1633" s="255"/>
      <c r="H1633" s="258">
        <v>0.13900000000000001</v>
      </c>
      <c r="I1633" s="259"/>
      <c r="J1633" s="255"/>
      <c r="K1633" s="255"/>
      <c r="L1633" s="260"/>
      <c r="M1633" s="261"/>
      <c r="N1633" s="262"/>
      <c r="O1633" s="262"/>
      <c r="P1633" s="262"/>
      <c r="Q1633" s="262"/>
      <c r="R1633" s="262"/>
      <c r="S1633" s="262"/>
      <c r="T1633" s="26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4" t="s">
        <v>186</v>
      </c>
      <c r="AU1633" s="264" t="s">
        <v>92</v>
      </c>
      <c r="AV1633" s="14" t="s">
        <v>92</v>
      </c>
      <c r="AW1633" s="14" t="s">
        <v>4</v>
      </c>
      <c r="AX1633" s="14" t="s">
        <v>90</v>
      </c>
      <c r="AY1633" s="264" t="s">
        <v>177</v>
      </c>
    </row>
    <row r="1634" s="2" customFormat="1" ht="62.7" customHeight="1">
      <c r="A1634" s="39"/>
      <c r="B1634" s="40"/>
      <c r="C1634" s="230" t="s">
        <v>2022</v>
      </c>
      <c r="D1634" s="230" t="s">
        <v>179</v>
      </c>
      <c r="E1634" s="231" t="s">
        <v>2023</v>
      </c>
      <c r="F1634" s="232" t="s">
        <v>2024</v>
      </c>
      <c r="G1634" s="233" t="s">
        <v>398</v>
      </c>
      <c r="H1634" s="234">
        <v>275.70999999999998</v>
      </c>
      <c r="I1634" s="235"/>
      <c r="J1634" s="236">
        <f>ROUND(I1634*H1634,2)</f>
        <v>0</v>
      </c>
      <c r="K1634" s="232" t="s">
        <v>183</v>
      </c>
      <c r="L1634" s="45"/>
      <c r="M1634" s="237" t="s">
        <v>1</v>
      </c>
      <c r="N1634" s="238" t="s">
        <v>48</v>
      </c>
      <c r="O1634" s="92"/>
      <c r="P1634" s="239">
        <f>O1634*H1634</f>
        <v>0</v>
      </c>
      <c r="Q1634" s="239">
        <v>0</v>
      </c>
      <c r="R1634" s="239">
        <f>Q1634*H1634</f>
        <v>0</v>
      </c>
      <c r="S1634" s="239">
        <v>0</v>
      </c>
      <c r="T1634" s="240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41" t="s">
        <v>295</v>
      </c>
      <c r="AT1634" s="241" t="s">
        <v>179</v>
      </c>
      <c r="AU1634" s="241" t="s">
        <v>92</v>
      </c>
      <c r="AY1634" s="18" t="s">
        <v>177</v>
      </c>
      <c r="BE1634" s="242">
        <f>IF(N1634="základní",J1634,0)</f>
        <v>0</v>
      </c>
      <c r="BF1634" s="242">
        <f>IF(N1634="snížená",J1634,0)</f>
        <v>0</v>
      </c>
      <c r="BG1634" s="242">
        <f>IF(N1634="zákl. přenesená",J1634,0)</f>
        <v>0</v>
      </c>
      <c r="BH1634" s="242">
        <f>IF(N1634="sníž. přenesená",J1634,0)</f>
        <v>0</v>
      </c>
      <c r="BI1634" s="242">
        <f>IF(N1634="nulová",J1634,0)</f>
        <v>0</v>
      </c>
      <c r="BJ1634" s="18" t="s">
        <v>90</v>
      </c>
      <c r="BK1634" s="242">
        <f>ROUND(I1634*H1634,2)</f>
        <v>0</v>
      </c>
      <c r="BL1634" s="18" t="s">
        <v>295</v>
      </c>
      <c r="BM1634" s="241" t="s">
        <v>2025</v>
      </c>
    </row>
    <row r="1635" s="13" customFormat="1">
      <c r="A1635" s="13"/>
      <c r="B1635" s="243"/>
      <c r="C1635" s="244"/>
      <c r="D1635" s="245" t="s">
        <v>186</v>
      </c>
      <c r="E1635" s="246" t="s">
        <v>1</v>
      </c>
      <c r="F1635" s="247" t="s">
        <v>2026</v>
      </c>
      <c r="G1635" s="244"/>
      <c r="H1635" s="246" t="s">
        <v>1</v>
      </c>
      <c r="I1635" s="248"/>
      <c r="J1635" s="244"/>
      <c r="K1635" s="244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3" t="s">
        <v>186</v>
      </c>
      <c r="AU1635" s="253" t="s">
        <v>92</v>
      </c>
      <c r="AV1635" s="13" t="s">
        <v>90</v>
      </c>
      <c r="AW1635" s="13" t="s">
        <v>36</v>
      </c>
      <c r="AX1635" s="13" t="s">
        <v>83</v>
      </c>
      <c r="AY1635" s="253" t="s">
        <v>177</v>
      </c>
    </row>
    <row r="1636" s="13" customFormat="1">
      <c r="A1636" s="13"/>
      <c r="B1636" s="243"/>
      <c r="C1636" s="244"/>
      <c r="D1636" s="245" t="s">
        <v>186</v>
      </c>
      <c r="E1636" s="246" t="s">
        <v>1</v>
      </c>
      <c r="F1636" s="247" t="s">
        <v>387</v>
      </c>
      <c r="G1636" s="244"/>
      <c r="H1636" s="246" t="s">
        <v>1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3" t="s">
        <v>186</v>
      </c>
      <c r="AU1636" s="253" t="s">
        <v>92</v>
      </c>
      <c r="AV1636" s="13" t="s">
        <v>90</v>
      </c>
      <c r="AW1636" s="13" t="s">
        <v>36</v>
      </c>
      <c r="AX1636" s="13" t="s">
        <v>83</v>
      </c>
      <c r="AY1636" s="253" t="s">
        <v>177</v>
      </c>
    </row>
    <row r="1637" s="14" customFormat="1">
      <c r="A1637" s="14"/>
      <c r="B1637" s="254"/>
      <c r="C1637" s="255"/>
      <c r="D1637" s="245" t="s">
        <v>186</v>
      </c>
      <c r="E1637" s="256" t="s">
        <v>1</v>
      </c>
      <c r="F1637" s="257" t="s">
        <v>2027</v>
      </c>
      <c r="G1637" s="255"/>
      <c r="H1637" s="258">
        <v>85.450000000000003</v>
      </c>
      <c r="I1637" s="259"/>
      <c r="J1637" s="255"/>
      <c r="K1637" s="255"/>
      <c r="L1637" s="260"/>
      <c r="M1637" s="261"/>
      <c r="N1637" s="262"/>
      <c r="O1637" s="262"/>
      <c r="P1637" s="262"/>
      <c r="Q1637" s="262"/>
      <c r="R1637" s="262"/>
      <c r="S1637" s="262"/>
      <c r="T1637" s="26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4" t="s">
        <v>186</v>
      </c>
      <c r="AU1637" s="264" t="s">
        <v>92</v>
      </c>
      <c r="AV1637" s="14" t="s">
        <v>92</v>
      </c>
      <c r="AW1637" s="14" t="s">
        <v>36</v>
      </c>
      <c r="AX1637" s="14" t="s">
        <v>83</v>
      </c>
      <c r="AY1637" s="264" t="s">
        <v>177</v>
      </c>
    </row>
    <row r="1638" s="13" customFormat="1">
      <c r="A1638" s="13"/>
      <c r="B1638" s="243"/>
      <c r="C1638" s="244"/>
      <c r="D1638" s="245" t="s">
        <v>186</v>
      </c>
      <c r="E1638" s="246" t="s">
        <v>1</v>
      </c>
      <c r="F1638" s="247" t="s">
        <v>388</v>
      </c>
      <c r="G1638" s="244"/>
      <c r="H1638" s="246" t="s">
        <v>1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3" t="s">
        <v>186</v>
      </c>
      <c r="AU1638" s="253" t="s">
        <v>92</v>
      </c>
      <c r="AV1638" s="13" t="s">
        <v>90</v>
      </c>
      <c r="AW1638" s="13" t="s">
        <v>36</v>
      </c>
      <c r="AX1638" s="13" t="s">
        <v>83</v>
      </c>
      <c r="AY1638" s="253" t="s">
        <v>177</v>
      </c>
    </row>
    <row r="1639" s="14" customFormat="1">
      <c r="A1639" s="14"/>
      <c r="B1639" s="254"/>
      <c r="C1639" s="255"/>
      <c r="D1639" s="245" t="s">
        <v>186</v>
      </c>
      <c r="E1639" s="256" t="s">
        <v>1</v>
      </c>
      <c r="F1639" s="257" t="s">
        <v>2028</v>
      </c>
      <c r="G1639" s="255"/>
      <c r="H1639" s="258">
        <v>190.25999999999999</v>
      </c>
      <c r="I1639" s="259"/>
      <c r="J1639" s="255"/>
      <c r="K1639" s="255"/>
      <c r="L1639" s="260"/>
      <c r="M1639" s="261"/>
      <c r="N1639" s="262"/>
      <c r="O1639" s="262"/>
      <c r="P1639" s="262"/>
      <c r="Q1639" s="262"/>
      <c r="R1639" s="262"/>
      <c r="S1639" s="262"/>
      <c r="T1639" s="26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4" t="s">
        <v>186</v>
      </c>
      <c r="AU1639" s="264" t="s">
        <v>92</v>
      </c>
      <c r="AV1639" s="14" t="s">
        <v>92</v>
      </c>
      <c r="AW1639" s="14" t="s">
        <v>36</v>
      </c>
      <c r="AX1639" s="14" t="s">
        <v>83</v>
      </c>
      <c r="AY1639" s="264" t="s">
        <v>177</v>
      </c>
    </row>
    <row r="1640" s="15" customFormat="1">
      <c r="A1640" s="15"/>
      <c r="B1640" s="265"/>
      <c r="C1640" s="266"/>
      <c r="D1640" s="245" t="s">
        <v>186</v>
      </c>
      <c r="E1640" s="267" t="s">
        <v>1</v>
      </c>
      <c r="F1640" s="268" t="s">
        <v>190</v>
      </c>
      <c r="G1640" s="266"/>
      <c r="H1640" s="269">
        <v>275.70999999999998</v>
      </c>
      <c r="I1640" s="270"/>
      <c r="J1640" s="266"/>
      <c r="K1640" s="266"/>
      <c r="L1640" s="271"/>
      <c r="M1640" s="272"/>
      <c r="N1640" s="273"/>
      <c r="O1640" s="273"/>
      <c r="P1640" s="273"/>
      <c r="Q1640" s="273"/>
      <c r="R1640" s="273"/>
      <c r="S1640" s="273"/>
      <c r="T1640" s="274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75" t="s">
        <v>186</v>
      </c>
      <c r="AU1640" s="275" t="s">
        <v>92</v>
      </c>
      <c r="AV1640" s="15" t="s">
        <v>184</v>
      </c>
      <c r="AW1640" s="15" t="s">
        <v>36</v>
      </c>
      <c r="AX1640" s="15" t="s">
        <v>90</v>
      </c>
      <c r="AY1640" s="275" t="s">
        <v>177</v>
      </c>
    </row>
    <row r="1641" s="2" customFormat="1" ht="21.75" customHeight="1">
      <c r="A1641" s="39"/>
      <c r="B1641" s="40"/>
      <c r="C1641" s="291" t="s">
        <v>2029</v>
      </c>
      <c r="D1641" s="291" t="s">
        <v>881</v>
      </c>
      <c r="E1641" s="292" t="s">
        <v>2030</v>
      </c>
      <c r="F1641" s="293" t="s">
        <v>2031</v>
      </c>
      <c r="G1641" s="294" t="s">
        <v>398</v>
      </c>
      <c r="H1641" s="295">
        <v>303.28100000000001</v>
      </c>
      <c r="I1641" s="296"/>
      <c r="J1641" s="297">
        <f>ROUND(I1641*H1641,2)</f>
        <v>0</v>
      </c>
      <c r="K1641" s="293" t="s">
        <v>183</v>
      </c>
      <c r="L1641" s="298"/>
      <c r="M1641" s="299" t="s">
        <v>1</v>
      </c>
      <c r="N1641" s="300" t="s">
        <v>48</v>
      </c>
      <c r="O1641" s="92"/>
      <c r="P1641" s="239">
        <f>O1641*H1641</f>
        <v>0</v>
      </c>
      <c r="Q1641" s="239">
        <v>0.0030000000000000001</v>
      </c>
      <c r="R1641" s="239">
        <f>Q1641*H1641</f>
        <v>0.90984300000000007</v>
      </c>
      <c r="S1641" s="239">
        <v>0</v>
      </c>
      <c r="T1641" s="240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41" t="s">
        <v>402</v>
      </c>
      <c r="AT1641" s="241" t="s">
        <v>881</v>
      </c>
      <c r="AU1641" s="241" t="s">
        <v>92</v>
      </c>
      <c r="AY1641" s="18" t="s">
        <v>177</v>
      </c>
      <c r="BE1641" s="242">
        <f>IF(N1641="základní",J1641,0)</f>
        <v>0</v>
      </c>
      <c r="BF1641" s="242">
        <f>IF(N1641="snížená",J1641,0)</f>
        <v>0</v>
      </c>
      <c r="BG1641" s="242">
        <f>IF(N1641="zákl. přenesená",J1641,0)</f>
        <v>0</v>
      </c>
      <c r="BH1641" s="242">
        <f>IF(N1641="sníž. přenesená",J1641,0)</f>
        <v>0</v>
      </c>
      <c r="BI1641" s="242">
        <f>IF(N1641="nulová",J1641,0)</f>
        <v>0</v>
      </c>
      <c r="BJ1641" s="18" t="s">
        <v>90</v>
      </c>
      <c r="BK1641" s="242">
        <f>ROUND(I1641*H1641,2)</f>
        <v>0</v>
      </c>
      <c r="BL1641" s="18" t="s">
        <v>295</v>
      </c>
      <c r="BM1641" s="241" t="s">
        <v>2032</v>
      </c>
    </row>
    <row r="1642" s="14" customFormat="1">
      <c r="A1642" s="14"/>
      <c r="B1642" s="254"/>
      <c r="C1642" s="255"/>
      <c r="D1642" s="245" t="s">
        <v>186</v>
      </c>
      <c r="E1642" s="255"/>
      <c r="F1642" s="257" t="s">
        <v>2033</v>
      </c>
      <c r="G1642" s="255"/>
      <c r="H1642" s="258">
        <v>303.28100000000001</v>
      </c>
      <c r="I1642" s="259"/>
      <c r="J1642" s="255"/>
      <c r="K1642" s="255"/>
      <c r="L1642" s="260"/>
      <c r="M1642" s="261"/>
      <c r="N1642" s="262"/>
      <c r="O1642" s="262"/>
      <c r="P1642" s="262"/>
      <c r="Q1642" s="262"/>
      <c r="R1642" s="262"/>
      <c r="S1642" s="262"/>
      <c r="T1642" s="26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4" t="s">
        <v>186</v>
      </c>
      <c r="AU1642" s="264" t="s">
        <v>92</v>
      </c>
      <c r="AV1642" s="14" t="s">
        <v>92</v>
      </c>
      <c r="AW1642" s="14" t="s">
        <v>4</v>
      </c>
      <c r="AX1642" s="14" t="s">
        <v>90</v>
      </c>
      <c r="AY1642" s="264" t="s">
        <v>177</v>
      </c>
    </row>
    <row r="1643" s="2" customFormat="1" ht="24.15" customHeight="1">
      <c r="A1643" s="39"/>
      <c r="B1643" s="40"/>
      <c r="C1643" s="230" t="s">
        <v>2034</v>
      </c>
      <c r="D1643" s="230" t="s">
        <v>179</v>
      </c>
      <c r="E1643" s="231" t="s">
        <v>2035</v>
      </c>
      <c r="F1643" s="232" t="s">
        <v>2036</v>
      </c>
      <c r="G1643" s="233" t="s">
        <v>398</v>
      </c>
      <c r="H1643" s="234">
        <v>579.60599999999999</v>
      </c>
      <c r="I1643" s="235"/>
      <c r="J1643" s="236">
        <f>ROUND(I1643*H1643,2)</f>
        <v>0</v>
      </c>
      <c r="K1643" s="232" t="s">
        <v>183</v>
      </c>
      <c r="L1643" s="45"/>
      <c r="M1643" s="237" t="s">
        <v>1</v>
      </c>
      <c r="N1643" s="238" t="s">
        <v>48</v>
      </c>
      <c r="O1643" s="92"/>
      <c r="P1643" s="239">
        <f>O1643*H1643</f>
        <v>0</v>
      </c>
      <c r="Q1643" s="239">
        <v>2.0000000000000002E-05</v>
      </c>
      <c r="R1643" s="239">
        <f>Q1643*H1643</f>
        <v>0.011592120000000001</v>
      </c>
      <c r="S1643" s="239">
        <v>0</v>
      </c>
      <c r="T1643" s="240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41" t="s">
        <v>295</v>
      </c>
      <c r="AT1643" s="241" t="s">
        <v>179</v>
      </c>
      <c r="AU1643" s="241" t="s">
        <v>92</v>
      </c>
      <c r="AY1643" s="18" t="s">
        <v>177</v>
      </c>
      <c r="BE1643" s="242">
        <f>IF(N1643="základní",J1643,0)</f>
        <v>0</v>
      </c>
      <c r="BF1643" s="242">
        <f>IF(N1643="snížená",J1643,0)</f>
        <v>0</v>
      </c>
      <c r="BG1643" s="242">
        <f>IF(N1643="zákl. přenesená",J1643,0)</f>
        <v>0</v>
      </c>
      <c r="BH1643" s="242">
        <f>IF(N1643="sníž. přenesená",J1643,0)</f>
        <v>0</v>
      </c>
      <c r="BI1643" s="242">
        <f>IF(N1643="nulová",J1643,0)</f>
        <v>0</v>
      </c>
      <c r="BJ1643" s="18" t="s">
        <v>90</v>
      </c>
      <c r="BK1643" s="242">
        <f>ROUND(I1643*H1643,2)</f>
        <v>0</v>
      </c>
      <c r="BL1643" s="18" t="s">
        <v>295</v>
      </c>
      <c r="BM1643" s="241" t="s">
        <v>2037</v>
      </c>
    </row>
    <row r="1644" s="13" customFormat="1">
      <c r="A1644" s="13"/>
      <c r="B1644" s="243"/>
      <c r="C1644" s="244"/>
      <c r="D1644" s="245" t="s">
        <v>186</v>
      </c>
      <c r="E1644" s="246" t="s">
        <v>1</v>
      </c>
      <c r="F1644" s="247" t="s">
        <v>2038</v>
      </c>
      <c r="G1644" s="244"/>
      <c r="H1644" s="246" t="s">
        <v>1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3" t="s">
        <v>186</v>
      </c>
      <c r="AU1644" s="253" t="s">
        <v>92</v>
      </c>
      <c r="AV1644" s="13" t="s">
        <v>90</v>
      </c>
      <c r="AW1644" s="13" t="s">
        <v>36</v>
      </c>
      <c r="AX1644" s="13" t="s">
        <v>83</v>
      </c>
      <c r="AY1644" s="253" t="s">
        <v>177</v>
      </c>
    </row>
    <row r="1645" s="13" customFormat="1">
      <c r="A1645" s="13"/>
      <c r="B1645" s="243"/>
      <c r="C1645" s="244"/>
      <c r="D1645" s="245" t="s">
        <v>186</v>
      </c>
      <c r="E1645" s="246" t="s">
        <v>1</v>
      </c>
      <c r="F1645" s="247" t="s">
        <v>1744</v>
      </c>
      <c r="G1645" s="244"/>
      <c r="H1645" s="246" t="s">
        <v>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3" t="s">
        <v>186</v>
      </c>
      <c r="AU1645" s="253" t="s">
        <v>92</v>
      </c>
      <c r="AV1645" s="13" t="s">
        <v>90</v>
      </c>
      <c r="AW1645" s="13" t="s">
        <v>36</v>
      </c>
      <c r="AX1645" s="13" t="s">
        <v>83</v>
      </c>
      <c r="AY1645" s="253" t="s">
        <v>177</v>
      </c>
    </row>
    <row r="1646" s="14" customFormat="1">
      <c r="A1646" s="14"/>
      <c r="B1646" s="254"/>
      <c r="C1646" s="255"/>
      <c r="D1646" s="245" t="s">
        <v>186</v>
      </c>
      <c r="E1646" s="256" t="s">
        <v>1</v>
      </c>
      <c r="F1646" s="257" t="s">
        <v>2039</v>
      </c>
      <c r="G1646" s="255"/>
      <c r="H1646" s="258">
        <v>383.13999999999999</v>
      </c>
      <c r="I1646" s="259"/>
      <c r="J1646" s="255"/>
      <c r="K1646" s="255"/>
      <c r="L1646" s="260"/>
      <c r="M1646" s="261"/>
      <c r="N1646" s="262"/>
      <c r="O1646" s="262"/>
      <c r="P1646" s="262"/>
      <c r="Q1646" s="262"/>
      <c r="R1646" s="262"/>
      <c r="S1646" s="262"/>
      <c r="T1646" s="26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4" t="s">
        <v>186</v>
      </c>
      <c r="AU1646" s="264" t="s">
        <v>92</v>
      </c>
      <c r="AV1646" s="14" t="s">
        <v>92</v>
      </c>
      <c r="AW1646" s="14" t="s">
        <v>36</v>
      </c>
      <c r="AX1646" s="14" t="s">
        <v>83</v>
      </c>
      <c r="AY1646" s="264" t="s">
        <v>177</v>
      </c>
    </row>
    <row r="1647" s="13" customFormat="1">
      <c r="A1647" s="13"/>
      <c r="B1647" s="243"/>
      <c r="C1647" s="244"/>
      <c r="D1647" s="245" t="s">
        <v>186</v>
      </c>
      <c r="E1647" s="246" t="s">
        <v>1</v>
      </c>
      <c r="F1647" s="247" t="s">
        <v>1751</v>
      </c>
      <c r="G1647" s="244"/>
      <c r="H1647" s="246" t="s">
        <v>1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3" t="s">
        <v>186</v>
      </c>
      <c r="AU1647" s="253" t="s">
        <v>92</v>
      </c>
      <c r="AV1647" s="13" t="s">
        <v>90</v>
      </c>
      <c r="AW1647" s="13" t="s">
        <v>36</v>
      </c>
      <c r="AX1647" s="13" t="s">
        <v>83</v>
      </c>
      <c r="AY1647" s="253" t="s">
        <v>177</v>
      </c>
    </row>
    <row r="1648" s="14" customFormat="1">
      <c r="A1648" s="14"/>
      <c r="B1648" s="254"/>
      <c r="C1648" s="255"/>
      <c r="D1648" s="245" t="s">
        <v>186</v>
      </c>
      <c r="E1648" s="256" t="s">
        <v>1</v>
      </c>
      <c r="F1648" s="257" t="s">
        <v>2040</v>
      </c>
      <c r="G1648" s="255"/>
      <c r="H1648" s="258">
        <v>4.8959999999999999</v>
      </c>
      <c r="I1648" s="259"/>
      <c r="J1648" s="255"/>
      <c r="K1648" s="255"/>
      <c r="L1648" s="260"/>
      <c r="M1648" s="261"/>
      <c r="N1648" s="262"/>
      <c r="O1648" s="262"/>
      <c r="P1648" s="262"/>
      <c r="Q1648" s="262"/>
      <c r="R1648" s="262"/>
      <c r="S1648" s="262"/>
      <c r="T1648" s="26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4" t="s">
        <v>186</v>
      </c>
      <c r="AU1648" s="264" t="s">
        <v>92</v>
      </c>
      <c r="AV1648" s="14" t="s">
        <v>92</v>
      </c>
      <c r="AW1648" s="14" t="s">
        <v>36</v>
      </c>
      <c r="AX1648" s="14" t="s">
        <v>83</v>
      </c>
      <c r="AY1648" s="264" t="s">
        <v>177</v>
      </c>
    </row>
    <row r="1649" s="13" customFormat="1">
      <c r="A1649" s="13"/>
      <c r="B1649" s="243"/>
      <c r="C1649" s="244"/>
      <c r="D1649" s="245" t="s">
        <v>186</v>
      </c>
      <c r="E1649" s="246" t="s">
        <v>1</v>
      </c>
      <c r="F1649" s="247" t="s">
        <v>1753</v>
      </c>
      <c r="G1649" s="244"/>
      <c r="H1649" s="246" t="s">
        <v>1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3" t="s">
        <v>186</v>
      </c>
      <c r="AU1649" s="253" t="s">
        <v>92</v>
      </c>
      <c r="AV1649" s="13" t="s">
        <v>90</v>
      </c>
      <c r="AW1649" s="13" t="s">
        <v>36</v>
      </c>
      <c r="AX1649" s="13" t="s">
        <v>83</v>
      </c>
      <c r="AY1649" s="253" t="s">
        <v>177</v>
      </c>
    </row>
    <row r="1650" s="14" customFormat="1">
      <c r="A1650" s="14"/>
      <c r="B1650" s="254"/>
      <c r="C1650" s="255"/>
      <c r="D1650" s="245" t="s">
        <v>186</v>
      </c>
      <c r="E1650" s="256" t="s">
        <v>1</v>
      </c>
      <c r="F1650" s="257" t="s">
        <v>2041</v>
      </c>
      <c r="G1650" s="255"/>
      <c r="H1650" s="258">
        <v>191.56999999999999</v>
      </c>
      <c r="I1650" s="259"/>
      <c r="J1650" s="255"/>
      <c r="K1650" s="255"/>
      <c r="L1650" s="260"/>
      <c r="M1650" s="261"/>
      <c r="N1650" s="262"/>
      <c r="O1650" s="262"/>
      <c r="P1650" s="262"/>
      <c r="Q1650" s="262"/>
      <c r="R1650" s="262"/>
      <c r="S1650" s="262"/>
      <c r="T1650" s="26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4" t="s">
        <v>186</v>
      </c>
      <c r="AU1650" s="264" t="s">
        <v>92</v>
      </c>
      <c r="AV1650" s="14" t="s">
        <v>92</v>
      </c>
      <c r="AW1650" s="14" t="s">
        <v>36</v>
      </c>
      <c r="AX1650" s="14" t="s">
        <v>83</v>
      </c>
      <c r="AY1650" s="264" t="s">
        <v>177</v>
      </c>
    </row>
    <row r="1651" s="15" customFormat="1">
      <c r="A1651" s="15"/>
      <c r="B1651" s="265"/>
      <c r="C1651" s="266"/>
      <c r="D1651" s="245" t="s">
        <v>186</v>
      </c>
      <c r="E1651" s="267" t="s">
        <v>1</v>
      </c>
      <c r="F1651" s="268" t="s">
        <v>190</v>
      </c>
      <c r="G1651" s="266"/>
      <c r="H1651" s="269">
        <v>579.60599999999999</v>
      </c>
      <c r="I1651" s="270"/>
      <c r="J1651" s="266"/>
      <c r="K1651" s="266"/>
      <c r="L1651" s="271"/>
      <c r="M1651" s="272"/>
      <c r="N1651" s="273"/>
      <c r="O1651" s="273"/>
      <c r="P1651" s="273"/>
      <c r="Q1651" s="273"/>
      <c r="R1651" s="273"/>
      <c r="S1651" s="273"/>
      <c r="T1651" s="274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75" t="s">
        <v>186</v>
      </c>
      <c r="AU1651" s="275" t="s">
        <v>92</v>
      </c>
      <c r="AV1651" s="15" t="s">
        <v>184</v>
      </c>
      <c r="AW1651" s="15" t="s">
        <v>36</v>
      </c>
      <c r="AX1651" s="15" t="s">
        <v>90</v>
      </c>
      <c r="AY1651" s="275" t="s">
        <v>177</v>
      </c>
    </row>
    <row r="1652" s="2" customFormat="1" ht="24.15" customHeight="1">
      <c r="A1652" s="39"/>
      <c r="B1652" s="40"/>
      <c r="C1652" s="230" t="s">
        <v>2042</v>
      </c>
      <c r="D1652" s="230" t="s">
        <v>179</v>
      </c>
      <c r="E1652" s="231" t="s">
        <v>2043</v>
      </c>
      <c r="F1652" s="232" t="s">
        <v>2044</v>
      </c>
      <c r="G1652" s="233" t="s">
        <v>200</v>
      </c>
      <c r="H1652" s="234">
        <v>330.17000000000002</v>
      </c>
      <c r="I1652" s="235"/>
      <c r="J1652" s="236">
        <f>ROUND(I1652*H1652,2)</f>
        <v>0</v>
      </c>
      <c r="K1652" s="232" t="s">
        <v>183</v>
      </c>
      <c r="L1652" s="45"/>
      <c r="M1652" s="237" t="s">
        <v>1</v>
      </c>
      <c r="N1652" s="238" t="s">
        <v>48</v>
      </c>
      <c r="O1652" s="92"/>
      <c r="P1652" s="239">
        <f>O1652*H1652</f>
        <v>0</v>
      </c>
      <c r="Q1652" s="239">
        <v>0</v>
      </c>
      <c r="R1652" s="239">
        <f>Q1652*H1652</f>
        <v>0</v>
      </c>
      <c r="S1652" s="239">
        <v>0</v>
      </c>
      <c r="T1652" s="240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41" t="s">
        <v>295</v>
      </c>
      <c r="AT1652" s="241" t="s">
        <v>179</v>
      </c>
      <c r="AU1652" s="241" t="s">
        <v>92</v>
      </c>
      <c r="AY1652" s="18" t="s">
        <v>177</v>
      </c>
      <c r="BE1652" s="242">
        <f>IF(N1652="základní",J1652,0)</f>
        <v>0</v>
      </c>
      <c r="BF1652" s="242">
        <f>IF(N1652="snížená",J1652,0)</f>
        <v>0</v>
      </c>
      <c r="BG1652" s="242">
        <f>IF(N1652="zákl. přenesená",J1652,0)</f>
        <v>0</v>
      </c>
      <c r="BH1652" s="242">
        <f>IF(N1652="sníž. přenesená",J1652,0)</f>
        <v>0</v>
      </c>
      <c r="BI1652" s="242">
        <f>IF(N1652="nulová",J1652,0)</f>
        <v>0</v>
      </c>
      <c r="BJ1652" s="18" t="s">
        <v>90</v>
      </c>
      <c r="BK1652" s="242">
        <f>ROUND(I1652*H1652,2)</f>
        <v>0</v>
      </c>
      <c r="BL1652" s="18" t="s">
        <v>295</v>
      </c>
      <c r="BM1652" s="241" t="s">
        <v>2045</v>
      </c>
    </row>
    <row r="1653" s="13" customFormat="1">
      <c r="A1653" s="13"/>
      <c r="B1653" s="243"/>
      <c r="C1653" s="244"/>
      <c r="D1653" s="245" t="s">
        <v>186</v>
      </c>
      <c r="E1653" s="246" t="s">
        <v>1</v>
      </c>
      <c r="F1653" s="247" t="s">
        <v>2046</v>
      </c>
      <c r="G1653" s="244"/>
      <c r="H1653" s="246" t="s">
        <v>1</v>
      </c>
      <c r="I1653" s="248"/>
      <c r="J1653" s="244"/>
      <c r="K1653" s="244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3" t="s">
        <v>186</v>
      </c>
      <c r="AU1653" s="253" t="s">
        <v>92</v>
      </c>
      <c r="AV1653" s="13" t="s">
        <v>90</v>
      </c>
      <c r="AW1653" s="13" t="s">
        <v>36</v>
      </c>
      <c r="AX1653" s="13" t="s">
        <v>83</v>
      </c>
      <c r="AY1653" s="253" t="s">
        <v>177</v>
      </c>
    </row>
    <row r="1654" s="13" customFormat="1">
      <c r="A1654" s="13"/>
      <c r="B1654" s="243"/>
      <c r="C1654" s="244"/>
      <c r="D1654" s="245" t="s">
        <v>186</v>
      </c>
      <c r="E1654" s="246" t="s">
        <v>1</v>
      </c>
      <c r="F1654" s="247" t="s">
        <v>1760</v>
      </c>
      <c r="G1654" s="244"/>
      <c r="H1654" s="246" t="s">
        <v>1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3" t="s">
        <v>186</v>
      </c>
      <c r="AU1654" s="253" t="s">
        <v>92</v>
      </c>
      <c r="AV1654" s="13" t="s">
        <v>90</v>
      </c>
      <c r="AW1654" s="13" t="s">
        <v>36</v>
      </c>
      <c r="AX1654" s="13" t="s">
        <v>83</v>
      </c>
      <c r="AY1654" s="253" t="s">
        <v>177</v>
      </c>
    </row>
    <row r="1655" s="14" customFormat="1">
      <c r="A1655" s="14"/>
      <c r="B1655" s="254"/>
      <c r="C1655" s="255"/>
      <c r="D1655" s="245" t="s">
        <v>186</v>
      </c>
      <c r="E1655" s="256" t="s">
        <v>1</v>
      </c>
      <c r="F1655" s="257" t="s">
        <v>562</v>
      </c>
      <c r="G1655" s="255"/>
      <c r="H1655" s="258">
        <v>138.59999999999999</v>
      </c>
      <c r="I1655" s="259"/>
      <c r="J1655" s="255"/>
      <c r="K1655" s="255"/>
      <c r="L1655" s="260"/>
      <c r="M1655" s="261"/>
      <c r="N1655" s="262"/>
      <c r="O1655" s="262"/>
      <c r="P1655" s="262"/>
      <c r="Q1655" s="262"/>
      <c r="R1655" s="262"/>
      <c r="S1655" s="262"/>
      <c r="T1655" s="26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4" t="s">
        <v>186</v>
      </c>
      <c r="AU1655" s="264" t="s">
        <v>92</v>
      </c>
      <c r="AV1655" s="14" t="s">
        <v>92</v>
      </c>
      <c r="AW1655" s="14" t="s">
        <v>36</v>
      </c>
      <c r="AX1655" s="14" t="s">
        <v>83</v>
      </c>
      <c r="AY1655" s="264" t="s">
        <v>177</v>
      </c>
    </row>
    <row r="1656" s="13" customFormat="1">
      <c r="A1656" s="13"/>
      <c r="B1656" s="243"/>
      <c r="C1656" s="244"/>
      <c r="D1656" s="245" t="s">
        <v>186</v>
      </c>
      <c r="E1656" s="246" t="s">
        <v>1</v>
      </c>
      <c r="F1656" s="247" t="s">
        <v>1753</v>
      </c>
      <c r="G1656" s="244"/>
      <c r="H1656" s="246" t="s">
        <v>1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3" t="s">
        <v>186</v>
      </c>
      <c r="AU1656" s="253" t="s">
        <v>92</v>
      </c>
      <c r="AV1656" s="13" t="s">
        <v>90</v>
      </c>
      <c r="AW1656" s="13" t="s">
        <v>36</v>
      </c>
      <c r="AX1656" s="13" t="s">
        <v>83</v>
      </c>
      <c r="AY1656" s="253" t="s">
        <v>177</v>
      </c>
    </row>
    <row r="1657" s="14" customFormat="1">
      <c r="A1657" s="14"/>
      <c r="B1657" s="254"/>
      <c r="C1657" s="255"/>
      <c r="D1657" s="245" t="s">
        <v>186</v>
      </c>
      <c r="E1657" s="256" t="s">
        <v>1</v>
      </c>
      <c r="F1657" s="257" t="s">
        <v>1745</v>
      </c>
      <c r="G1657" s="255"/>
      <c r="H1657" s="258">
        <v>191.56999999999999</v>
      </c>
      <c r="I1657" s="259"/>
      <c r="J1657" s="255"/>
      <c r="K1657" s="255"/>
      <c r="L1657" s="260"/>
      <c r="M1657" s="261"/>
      <c r="N1657" s="262"/>
      <c r="O1657" s="262"/>
      <c r="P1657" s="262"/>
      <c r="Q1657" s="262"/>
      <c r="R1657" s="262"/>
      <c r="S1657" s="262"/>
      <c r="T1657" s="26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4" t="s">
        <v>186</v>
      </c>
      <c r="AU1657" s="264" t="s">
        <v>92</v>
      </c>
      <c r="AV1657" s="14" t="s">
        <v>92</v>
      </c>
      <c r="AW1657" s="14" t="s">
        <v>36</v>
      </c>
      <c r="AX1657" s="14" t="s">
        <v>83</v>
      </c>
      <c r="AY1657" s="264" t="s">
        <v>177</v>
      </c>
    </row>
    <row r="1658" s="15" customFormat="1">
      <c r="A1658" s="15"/>
      <c r="B1658" s="265"/>
      <c r="C1658" s="266"/>
      <c r="D1658" s="245" t="s">
        <v>186</v>
      </c>
      <c r="E1658" s="267" t="s">
        <v>1</v>
      </c>
      <c r="F1658" s="268" t="s">
        <v>190</v>
      </c>
      <c r="G1658" s="266"/>
      <c r="H1658" s="269">
        <v>330.17000000000002</v>
      </c>
      <c r="I1658" s="270"/>
      <c r="J1658" s="266"/>
      <c r="K1658" s="266"/>
      <c r="L1658" s="271"/>
      <c r="M1658" s="272"/>
      <c r="N1658" s="273"/>
      <c r="O1658" s="273"/>
      <c r="P1658" s="273"/>
      <c r="Q1658" s="273"/>
      <c r="R1658" s="273"/>
      <c r="S1658" s="273"/>
      <c r="T1658" s="274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75" t="s">
        <v>186</v>
      </c>
      <c r="AU1658" s="275" t="s">
        <v>92</v>
      </c>
      <c r="AV1658" s="15" t="s">
        <v>184</v>
      </c>
      <c r="AW1658" s="15" t="s">
        <v>36</v>
      </c>
      <c r="AX1658" s="15" t="s">
        <v>90</v>
      </c>
      <c r="AY1658" s="275" t="s">
        <v>177</v>
      </c>
    </row>
    <row r="1659" s="2" customFormat="1" ht="16.5" customHeight="1">
      <c r="A1659" s="39"/>
      <c r="B1659" s="40"/>
      <c r="C1659" s="291" t="s">
        <v>2047</v>
      </c>
      <c r="D1659" s="291" t="s">
        <v>881</v>
      </c>
      <c r="E1659" s="292" t="s">
        <v>2048</v>
      </c>
      <c r="F1659" s="293" t="s">
        <v>2049</v>
      </c>
      <c r="G1659" s="294" t="s">
        <v>182</v>
      </c>
      <c r="H1659" s="295">
        <v>7.1260000000000003</v>
      </c>
      <c r="I1659" s="296"/>
      <c r="J1659" s="297">
        <f>ROUND(I1659*H1659,2)</f>
        <v>0</v>
      </c>
      <c r="K1659" s="293" t="s">
        <v>183</v>
      </c>
      <c r="L1659" s="298"/>
      <c r="M1659" s="299" t="s">
        <v>1</v>
      </c>
      <c r="N1659" s="300" t="s">
        <v>48</v>
      </c>
      <c r="O1659" s="92"/>
      <c r="P1659" s="239">
        <f>O1659*H1659</f>
        <v>0</v>
      </c>
      <c r="Q1659" s="239">
        <v>0.55000000000000004</v>
      </c>
      <c r="R1659" s="239">
        <f>Q1659*H1659</f>
        <v>3.9193000000000007</v>
      </c>
      <c r="S1659" s="239">
        <v>0</v>
      </c>
      <c r="T1659" s="240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41" t="s">
        <v>402</v>
      </c>
      <c r="AT1659" s="241" t="s">
        <v>881</v>
      </c>
      <c r="AU1659" s="241" t="s">
        <v>92</v>
      </c>
      <c r="AY1659" s="18" t="s">
        <v>177</v>
      </c>
      <c r="BE1659" s="242">
        <f>IF(N1659="základní",J1659,0)</f>
        <v>0</v>
      </c>
      <c r="BF1659" s="242">
        <f>IF(N1659="snížená",J1659,0)</f>
        <v>0</v>
      </c>
      <c r="BG1659" s="242">
        <f>IF(N1659="zákl. přenesená",J1659,0)</f>
        <v>0</v>
      </c>
      <c r="BH1659" s="242">
        <f>IF(N1659="sníž. přenesená",J1659,0)</f>
        <v>0</v>
      </c>
      <c r="BI1659" s="242">
        <f>IF(N1659="nulová",J1659,0)</f>
        <v>0</v>
      </c>
      <c r="BJ1659" s="18" t="s">
        <v>90</v>
      </c>
      <c r="BK1659" s="242">
        <f>ROUND(I1659*H1659,2)</f>
        <v>0</v>
      </c>
      <c r="BL1659" s="18" t="s">
        <v>295</v>
      </c>
      <c r="BM1659" s="241" t="s">
        <v>2050</v>
      </c>
    </row>
    <row r="1660" s="13" customFormat="1">
      <c r="A1660" s="13"/>
      <c r="B1660" s="243"/>
      <c r="C1660" s="244"/>
      <c r="D1660" s="245" t="s">
        <v>186</v>
      </c>
      <c r="E1660" s="246" t="s">
        <v>1</v>
      </c>
      <c r="F1660" s="247" t="s">
        <v>2051</v>
      </c>
      <c r="G1660" s="244"/>
      <c r="H1660" s="246" t="s">
        <v>1</v>
      </c>
      <c r="I1660" s="248"/>
      <c r="J1660" s="244"/>
      <c r="K1660" s="244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3" t="s">
        <v>186</v>
      </c>
      <c r="AU1660" s="253" t="s">
        <v>92</v>
      </c>
      <c r="AV1660" s="13" t="s">
        <v>90</v>
      </c>
      <c r="AW1660" s="13" t="s">
        <v>36</v>
      </c>
      <c r="AX1660" s="13" t="s">
        <v>83</v>
      </c>
      <c r="AY1660" s="253" t="s">
        <v>177</v>
      </c>
    </row>
    <row r="1661" s="13" customFormat="1">
      <c r="A1661" s="13"/>
      <c r="B1661" s="243"/>
      <c r="C1661" s="244"/>
      <c r="D1661" s="245" t="s">
        <v>186</v>
      </c>
      <c r="E1661" s="246" t="s">
        <v>1</v>
      </c>
      <c r="F1661" s="247" t="s">
        <v>1744</v>
      </c>
      <c r="G1661" s="244"/>
      <c r="H1661" s="246" t="s">
        <v>1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3" t="s">
        <v>186</v>
      </c>
      <c r="AU1661" s="253" t="s">
        <v>92</v>
      </c>
      <c r="AV1661" s="13" t="s">
        <v>90</v>
      </c>
      <c r="AW1661" s="13" t="s">
        <v>36</v>
      </c>
      <c r="AX1661" s="13" t="s">
        <v>83</v>
      </c>
      <c r="AY1661" s="253" t="s">
        <v>177</v>
      </c>
    </row>
    <row r="1662" s="14" customFormat="1">
      <c r="A1662" s="14"/>
      <c r="B1662" s="254"/>
      <c r="C1662" s="255"/>
      <c r="D1662" s="245" t="s">
        <v>186</v>
      </c>
      <c r="E1662" s="256" t="s">
        <v>1</v>
      </c>
      <c r="F1662" s="257" t="s">
        <v>2052</v>
      </c>
      <c r="G1662" s="255"/>
      <c r="H1662" s="258">
        <v>0.92000000000000004</v>
      </c>
      <c r="I1662" s="259"/>
      <c r="J1662" s="255"/>
      <c r="K1662" s="255"/>
      <c r="L1662" s="260"/>
      <c r="M1662" s="261"/>
      <c r="N1662" s="262"/>
      <c r="O1662" s="262"/>
      <c r="P1662" s="262"/>
      <c r="Q1662" s="262"/>
      <c r="R1662" s="262"/>
      <c r="S1662" s="262"/>
      <c r="T1662" s="26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4" t="s">
        <v>186</v>
      </c>
      <c r="AU1662" s="264" t="s">
        <v>92</v>
      </c>
      <c r="AV1662" s="14" t="s">
        <v>92</v>
      </c>
      <c r="AW1662" s="14" t="s">
        <v>36</v>
      </c>
      <c r="AX1662" s="14" t="s">
        <v>83</v>
      </c>
      <c r="AY1662" s="264" t="s">
        <v>177</v>
      </c>
    </row>
    <row r="1663" s="13" customFormat="1">
      <c r="A1663" s="13"/>
      <c r="B1663" s="243"/>
      <c r="C1663" s="244"/>
      <c r="D1663" s="245" t="s">
        <v>186</v>
      </c>
      <c r="E1663" s="246" t="s">
        <v>1</v>
      </c>
      <c r="F1663" s="247" t="s">
        <v>1751</v>
      </c>
      <c r="G1663" s="244"/>
      <c r="H1663" s="246" t="s">
        <v>1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3" t="s">
        <v>186</v>
      </c>
      <c r="AU1663" s="253" t="s">
        <v>92</v>
      </c>
      <c r="AV1663" s="13" t="s">
        <v>90</v>
      </c>
      <c r="AW1663" s="13" t="s">
        <v>36</v>
      </c>
      <c r="AX1663" s="13" t="s">
        <v>83</v>
      </c>
      <c r="AY1663" s="253" t="s">
        <v>177</v>
      </c>
    </row>
    <row r="1664" s="14" customFormat="1">
      <c r="A1664" s="14"/>
      <c r="B1664" s="254"/>
      <c r="C1664" s="255"/>
      <c r="D1664" s="245" t="s">
        <v>186</v>
      </c>
      <c r="E1664" s="256" t="s">
        <v>1</v>
      </c>
      <c r="F1664" s="257" t="s">
        <v>2053</v>
      </c>
      <c r="G1664" s="255"/>
      <c r="H1664" s="258">
        <v>0.012</v>
      </c>
      <c r="I1664" s="259"/>
      <c r="J1664" s="255"/>
      <c r="K1664" s="255"/>
      <c r="L1664" s="260"/>
      <c r="M1664" s="261"/>
      <c r="N1664" s="262"/>
      <c r="O1664" s="262"/>
      <c r="P1664" s="262"/>
      <c r="Q1664" s="262"/>
      <c r="R1664" s="262"/>
      <c r="S1664" s="262"/>
      <c r="T1664" s="26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4" t="s">
        <v>186</v>
      </c>
      <c r="AU1664" s="264" t="s">
        <v>92</v>
      </c>
      <c r="AV1664" s="14" t="s">
        <v>92</v>
      </c>
      <c r="AW1664" s="14" t="s">
        <v>36</v>
      </c>
      <c r="AX1664" s="14" t="s">
        <v>83</v>
      </c>
      <c r="AY1664" s="264" t="s">
        <v>177</v>
      </c>
    </row>
    <row r="1665" s="13" customFormat="1">
      <c r="A1665" s="13"/>
      <c r="B1665" s="243"/>
      <c r="C1665" s="244"/>
      <c r="D1665" s="245" t="s">
        <v>186</v>
      </c>
      <c r="E1665" s="246" t="s">
        <v>1</v>
      </c>
      <c r="F1665" s="247" t="s">
        <v>2054</v>
      </c>
      <c r="G1665" s="244"/>
      <c r="H1665" s="246" t="s">
        <v>1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3" t="s">
        <v>186</v>
      </c>
      <c r="AU1665" s="253" t="s">
        <v>92</v>
      </c>
      <c r="AV1665" s="13" t="s">
        <v>90</v>
      </c>
      <c r="AW1665" s="13" t="s">
        <v>36</v>
      </c>
      <c r="AX1665" s="13" t="s">
        <v>83</v>
      </c>
      <c r="AY1665" s="253" t="s">
        <v>177</v>
      </c>
    </row>
    <row r="1666" s="13" customFormat="1">
      <c r="A1666" s="13"/>
      <c r="B1666" s="243"/>
      <c r="C1666" s="244"/>
      <c r="D1666" s="245" t="s">
        <v>186</v>
      </c>
      <c r="E1666" s="246" t="s">
        <v>1</v>
      </c>
      <c r="F1666" s="247" t="s">
        <v>1760</v>
      </c>
      <c r="G1666" s="244"/>
      <c r="H1666" s="246" t="s">
        <v>1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3" t="s">
        <v>186</v>
      </c>
      <c r="AU1666" s="253" t="s">
        <v>92</v>
      </c>
      <c r="AV1666" s="13" t="s">
        <v>90</v>
      </c>
      <c r="AW1666" s="13" t="s">
        <v>36</v>
      </c>
      <c r="AX1666" s="13" t="s">
        <v>83</v>
      </c>
      <c r="AY1666" s="253" t="s">
        <v>177</v>
      </c>
    </row>
    <row r="1667" s="14" customFormat="1">
      <c r="A1667" s="14"/>
      <c r="B1667" s="254"/>
      <c r="C1667" s="255"/>
      <c r="D1667" s="245" t="s">
        <v>186</v>
      </c>
      <c r="E1667" s="256" t="s">
        <v>1</v>
      </c>
      <c r="F1667" s="257" t="s">
        <v>2055</v>
      </c>
      <c r="G1667" s="255"/>
      <c r="H1667" s="258">
        <v>2.3279999999999998</v>
      </c>
      <c r="I1667" s="259"/>
      <c r="J1667" s="255"/>
      <c r="K1667" s="255"/>
      <c r="L1667" s="260"/>
      <c r="M1667" s="261"/>
      <c r="N1667" s="262"/>
      <c r="O1667" s="262"/>
      <c r="P1667" s="262"/>
      <c r="Q1667" s="262"/>
      <c r="R1667" s="262"/>
      <c r="S1667" s="262"/>
      <c r="T1667" s="26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4" t="s">
        <v>186</v>
      </c>
      <c r="AU1667" s="264" t="s">
        <v>92</v>
      </c>
      <c r="AV1667" s="14" t="s">
        <v>92</v>
      </c>
      <c r="AW1667" s="14" t="s">
        <v>36</v>
      </c>
      <c r="AX1667" s="14" t="s">
        <v>83</v>
      </c>
      <c r="AY1667" s="264" t="s">
        <v>177</v>
      </c>
    </row>
    <row r="1668" s="13" customFormat="1">
      <c r="A1668" s="13"/>
      <c r="B1668" s="243"/>
      <c r="C1668" s="244"/>
      <c r="D1668" s="245" t="s">
        <v>186</v>
      </c>
      <c r="E1668" s="246" t="s">
        <v>1</v>
      </c>
      <c r="F1668" s="247" t="s">
        <v>1753</v>
      </c>
      <c r="G1668" s="244"/>
      <c r="H1668" s="246" t="s">
        <v>1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3" t="s">
        <v>186</v>
      </c>
      <c r="AU1668" s="253" t="s">
        <v>92</v>
      </c>
      <c r="AV1668" s="13" t="s">
        <v>90</v>
      </c>
      <c r="AW1668" s="13" t="s">
        <v>36</v>
      </c>
      <c r="AX1668" s="13" t="s">
        <v>83</v>
      </c>
      <c r="AY1668" s="253" t="s">
        <v>177</v>
      </c>
    </row>
    <row r="1669" s="14" customFormat="1">
      <c r="A1669" s="14"/>
      <c r="B1669" s="254"/>
      <c r="C1669" s="255"/>
      <c r="D1669" s="245" t="s">
        <v>186</v>
      </c>
      <c r="E1669" s="256" t="s">
        <v>1</v>
      </c>
      <c r="F1669" s="257" t="s">
        <v>2056</v>
      </c>
      <c r="G1669" s="255"/>
      <c r="H1669" s="258">
        <v>3.218</v>
      </c>
      <c r="I1669" s="259"/>
      <c r="J1669" s="255"/>
      <c r="K1669" s="255"/>
      <c r="L1669" s="260"/>
      <c r="M1669" s="261"/>
      <c r="N1669" s="262"/>
      <c r="O1669" s="262"/>
      <c r="P1669" s="262"/>
      <c r="Q1669" s="262"/>
      <c r="R1669" s="262"/>
      <c r="S1669" s="262"/>
      <c r="T1669" s="26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4" t="s">
        <v>186</v>
      </c>
      <c r="AU1669" s="264" t="s">
        <v>92</v>
      </c>
      <c r="AV1669" s="14" t="s">
        <v>92</v>
      </c>
      <c r="AW1669" s="14" t="s">
        <v>36</v>
      </c>
      <c r="AX1669" s="14" t="s">
        <v>83</v>
      </c>
      <c r="AY1669" s="264" t="s">
        <v>177</v>
      </c>
    </row>
    <row r="1670" s="15" customFormat="1">
      <c r="A1670" s="15"/>
      <c r="B1670" s="265"/>
      <c r="C1670" s="266"/>
      <c r="D1670" s="245" t="s">
        <v>186</v>
      </c>
      <c r="E1670" s="267" t="s">
        <v>1</v>
      </c>
      <c r="F1670" s="268" t="s">
        <v>190</v>
      </c>
      <c r="G1670" s="266"/>
      <c r="H1670" s="269">
        <v>6.4779999999999998</v>
      </c>
      <c r="I1670" s="270"/>
      <c r="J1670" s="266"/>
      <c r="K1670" s="266"/>
      <c r="L1670" s="271"/>
      <c r="M1670" s="272"/>
      <c r="N1670" s="273"/>
      <c r="O1670" s="273"/>
      <c r="P1670" s="273"/>
      <c r="Q1670" s="273"/>
      <c r="R1670" s="273"/>
      <c r="S1670" s="273"/>
      <c r="T1670" s="274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75" t="s">
        <v>186</v>
      </c>
      <c r="AU1670" s="275" t="s">
        <v>92</v>
      </c>
      <c r="AV1670" s="15" t="s">
        <v>184</v>
      </c>
      <c r="AW1670" s="15" t="s">
        <v>36</v>
      </c>
      <c r="AX1670" s="15" t="s">
        <v>90</v>
      </c>
      <c r="AY1670" s="275" t="s">
        <v>177</v>
      </c>
    </row>
    <row r="1671" s="14" customFormat="1">
      <c r="A1671" s="14"/>
      <c r="B1671" s="254"/>
      <c r="C1671" s="255"/>
      <c r="D1671" s="245" t="s">
        <v>186</v>
      </c>
      <c r="E1671" s="255"/>
      <c r="F1671" s="257" t="s">
        <v>2057</v>
      </c>
      <c r="G1671" s="255"/>
      <c r="H1671" s="258">
        <v>7.1260000000000003</v>
      </c>
      <c r="I1671" s="259"/>
      <c r="J1671" s="255"/>
      <c r="K1671" s="255"/>
      <c r="L1671" s="260"/>
      <c r="M1671" s="261"/>
      <c r="N1671" s="262"/>
      <c r="O1671" s="262"/>
      <c r="P1671" s="262"/>
      <c r="Q1671" s="262"/>
      <c r="R1671" s="262"/>
      <c r="S1671" s="262"/>
      <c r="T1671" s="26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4" t="s">
        <v>186</v>
      </c>
      <c r="AU1671" s="264" t="s">
        <v>92</v>
      </c>
      <c r="AV1671" s="14" t="s">
        <v>92</v>
      </c>
      <c r="AW1671" s="14" t="s">
        <v>4</v>
      </c>
      <c r="AX1671" s="14" t="s">
        <v>90</v>
      </c>
      <c r="AY1671" s="264" t="s">
        <v>177</v>
      </c>
    </row>
    <row r="1672" s="2" customFormat="1" ht="37.8" customHeight="1">
      <c r="A1672" s="39"/>
      <c r="B1672" s="40"/>
      <c r="C1672" s="230" t="s">
        <v>2058</v>
      </c>
      <c r="D1672" s="230" t="s">
        <v>179</v>
      </c>
      <c r="E1672" s="231" t="s">
        <v>2059</v>
      </c>
      <c r="F1672" s="232" t="s">
        <v>2060</v>
      </c>
      <c r="G1672" s="233" t="s">
        <v>200</v>
      </c>
      <c r="H1672" s="234">
        <v>228.386</v>
      </c>
      <c r="I1672" s="235"/>
      <c r="J1672" s="236">
        <f>ROUND(I1672*H1672,2)</f>
        <v>0</v>
      </c>
      <c r="K1672" s="232" t="s">
        <v>183</v>
      </c>
      <c r="L1672" s="45"/>
      <c r="M1672" s="237" t="s">
        <v>1</v>
      </c>
      <c r="N1672" s="238" t="s">
        <v>48</v>
      </c>
      <c r="O1672" s="92"/>
      <c r="P1672" s="239">
        <f>O1672*H1672</f>
        <v>0</v>
      </c>
      <c r="Q1672" s="239">
        <v>0</v>
      </c>
      <c r="R1672" s="239">
        <f>Q1672*H1672</f>
        <v>0</v>
      </c>
      <c r="S1672" s="239">
        <v>0</v>
      </c>
      <c r="T1672" s="240">
        <f>S1672*H1672</f>
        <v>0</v>
      </c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R1672" s="241" t="s">
        <v>295</v>
      </c>
      <c r="AT1672" s="241" t="s">
        <v>179</v>
      </c>
      <c r="AU1672" s="241" t="s">
        <v>92</v>
      </c>
      <c r="AY1672" s="18" t="s">
        <v>177</v>
      </c>
      <c r="BE1672" s="242">
        <f>IF(N1672="základní",J1672,0)</f>
        <v>0</v>
      </c>
      <c r="BF1672" s="242">
        <f>IF(N1672="snížená",J1672,0)</f>
        <v>0</v>
      </c>
      <c r="BG1672" s="242">
        <f>IF(N1672="zákl. přenesená",J1672,0)</f>
        <v>0</v>
      </c>
      <c r="BH1672" s="242">
        <f>IF(N1672="sníž. přenesená",J1672,0)</f>
        <v>0</v>
      </c>
      <c r="BI1672" s="242">
        <f>IF(N1672="nulová",J1672,0)</f>
        <v>0</v>
      </c>
      <c r="BJ1672" s="18" t="s">
        <v>90</v>
      </c>
      <c r="BK1672" s="242">
        <f>ROUND(I1672*H1672,2)</f>
        <v>0</v>
      </c>
      <c r="BL1672" s="18" t="s">
        <v>295</v>
      </c>
      <c r="BM1672" s="241" t="s">
        <v>2061</v>
      </c>
    </row>
    <row r="1673" s="13" customFormat="1">
      <c r="A1673" s="13"/>
      <c r="B1673" s="243"/>
      <c r="C1673" s="244"/>
      <c r="D1673" s="245" t="s">
        <v>186</v>
      </c>
      <c r="E1673" s="246" t="s">
        <v>1</v>
      </c>
      <c r="F1673" s="247" t="s">
        <v>2062</v>
      </c>
      <c r="G1673" s="244"/>
      <c r="H1673" s="246" t="s">
        <v>1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3" t="s">
        <v>186</v>
      </c>
      <c r="AU1673" s="253" t="s">
        <v>92</v>
      </c>
      <c r="AV1673" s="13" t="s">
        <v>90</v>
      </c>
      <c r="AW1673" s="13" t="s">
        <v>36</v>
      </c>
      <c r="AX1673" s="13" t="s">
        <v>83</v>
      </c>
      <c r="AY1673" s="253" t="s">
        <v>177</v>
      </c>
    </row>
    <row r="1674" s="13" customFormat="1">
      <c r="A1674" s="13"/>
      <c r="B1674" s="243"/>
      <c r="C1674" s="244"/>
      <c r="D1674" s="245" t="s">
        <v>186</v>
      </c>
      <c r="E1674" s="246" t="s">
        <v>1</v>
      </c>
      <c r="F1674" s="247" t="s">
        <v>1744</v>
      </c>
      <c r="G1674" s="244"/>
      <c r="H1674" s="246" t="s">
        <v>1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3" t="s">
        <v>186</v>
      </c>
      <c r="AU1674" s="253" t="s">
        <v>92</v>
      </c>
      <c r="AV1674" s="13" t="s">
        <v>90</v>
      </c>
      <c r="AW1674" s="13" t="s">
        <v>36</v>
      </c>
      <c r="AX1674" s="13" t="s">
        <v>83</v>
      </c>
      <c r="AY1674" s="253" t="s">
        <v>177</v>
      </c>
    </row>
    <row r="1675" s="14" customFormat="1">
      <c r="A1675" s="14"/>
      <c r="B1675" s="254"/>
      <c r="C1675" s="255"/>
      <c r="D1675" s="245" t="s">
        <v>186</v>
      </c>
      <c r="E1675" s="256" t="s">
        <v>1</v>
      </c>
      <c r="F1675" s="257" t="s">
        <v>1745</v>
      </c>
      <c r="G1675" s="255"/>
      <c r="H1675" s="258">
        <v>191.56999999999999</v>
      </c>
      <c r="I1675" s="259"/>
      <c r="J1675" s="255"/>
      <c r="K1675" s="255"/>
      <c r="L1675" s="260"/>
      <c r="M1675" s="261"/>
      <c r="N1675" s="262"/>
      <c r="O1675" s="262"/>
      <c r="P1675" s="262"/>
      <c r="Q1675" s="262"/>
      <c r="R1675" s="262"/>
      <c r="S1675" s="262"/>
      <c r="T1675" s="26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4" t="s">
        <v>186</v>
      </c>
      <c r="AU1675" s="264" t="s">
        <v>92</v>
      </c>
      <c r="AV1675" s="14" t="s">
        <v>92</v>
      </c>
      <c r="AW1675" s="14" t="s">
        <v>36</v>
      </c>
      <c r="AX1675" s="14" t="s">
        <v>83</v>
      </c>
      <c r="AY1675" s="264" t="s">
        <v>177</v>
      </c>
    </row>
    <row r="1676" s="13" customFormat="1">
      <c r="A1676" s="13"/>
      <c r="B1676" s="243"/>
      <c r="C1676" s="244"/>
      <c r="D1676" s="245" t="s">
        <v>186</v>
      </c>
      <c r="E1676" s="246" t="s">
        <v>1</v>
      </c>
      <c r="F1676" s="247" t="s">
        <v>1751</v>
      </c>
      <c r="G1676" s="244"/>
      <c r="H1676" s="246" t="s">
        <v>1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3" t="s">
        <v>186</v>
      </c>
      <c r="AU1676" s="253" t="s">
        <v>92</v>
      </c>
      <c r="AV1676" s="13" t="s">
        <v>90</v>
      </c>
      <c r="AW1676" s="13" t="s">
        <v>36</v>
      </c>
      <c r="AX1676" s="13" t="s">
        <v>83</v>
      </c>
      <c r="AY1676" s="253" t="s">
        <v>177</v>
      </c>
    </row>
    <row r="1677" s="14" customFormat="1">
      <c r="A1677" s="14"/>
      <c r="B1677" s="254"/>
      <c r="C1677" s="255"/>
      <c r="D1677" s="245" t="s">
        <v>186</v>
      </c>
      <c r="E1677" s="256" t="s">
        <v>1</v>
      </c>
      <c r="F1677" s="257" t="s">
        <v>1752</v>
      </c>
      <c r="G1677" s="255"/>
      <c r="H1677" s="258">
        <v>4.8959999999999999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4" t="s">
        <v>186</v>
      </c>
      <c r="AU1677" s="264" t="s">
        <v>92</v>
      </c>
      <c r="AV1677" s="14" t="s">
        <v>92</v>
      </c>
      <c r="AW1677" s="14" t="s">
        <v>36</v>
      </c>
      <c r="AX1677" s="14" t="s">
        <v>83</v>
      </c>
      <c r="AY1677" s="264" t="s">
        <v>177</v>
      </c>
    </row>
    <row r="1678" s="13" customFormat="1">
      <c r="A1678" s="13"/>
      <c r="B1678" s="243"/>
      <c r="C1678" s="244"/>
      <c r="D1678" s="245" t="s">
        <v>186</v>
      </c>
      <c r="E1678" s="246" t="s">
        <v>1</v>
      </c>
      <c r="F1678" s="247" t="s">
        <v>1753</v>
      </c>
      <c r="G1678" s="244"/>
      <c r="H1678" s="246" t="s">
        <v>1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3" t="s">
        <v>186</v>
      </c>
      <c r="AU1678" s="253" t="s">
        <v>92</v>
      </c>
      <c r="AV1678" s="13" t="s">
        <v>90</v>
      </c>
      <c r="AW1678" s="13" t="s">
        <v>36</v>
      </c>
      <c r="AX1678" s="13" t="s">
        <v>83</v>
      </c>
      <c r="AY1678" s="253" t="s">
        <v>177</v>
      </c>
    </row>
    <row r="1679" s="14" customFormat="1">
      <c r="A1679" s="14"/>
      <c r="B1679" s="254"/>
      <c r="C1679" s="255"/>
      <c r="D1679" s="245" t="s">
        <v>186</v>
      </c>
      <c r="E1679" s="256" t="s">
        <v>1</v>
      </c>
      <c r="F1679" s="257" t="s">
        <v>2063</v>
      </c>
      <c r="G1679" s="255"/>
      <c r="H1679" s="258">
        <v>31.920000000000002</v>
      </c>
      <c r="I1679" s="259"/>
      <c r="J1679" s="255"/>
      <c r="K1679" s="255"/>
      <c r="L1679" s="260"/>
      <c r="M1679" s="261"/>
      <c r="N1679" s="262"/>
      <c r="O1679" s="262"/>
      <c r="P1679" s="262"/>
      <c r="Q1679" s="262"/>
      <c r="R1679" s="262"/>
      <c r="S1679" s="262"/>
      <c r="T1679" s="26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4" t="s">
        <v>186</v>
      </c>
      <c r="AU1679" s="264" t="s">
        <v>92</v>
      </c>
      <c r="AV1679" s="14" t="s">
        <v>92</v>
      </c>
      <c r="AW1679" s="14" t="s">
        <v>36</v>
      </c>
      <c r="AX1679" s="14" t="s">
        <v>83</v>
      </c>
      <c r="AY1679" s="264" t="s">
        <v>177</v>
      </c>
    </row>
    <row r="1680" s="15" customFormat="1">
      <c r="A1680" s="15"/>
      <c r="B1680" s="265"/>
      <c r="C1680" s="266"/>
      <c r="D1680" s="245" t="s">
        <v>186</v>
      </c>
      <c r="E1680" s="267" t="s">
        <v>1</v>
      </c>
      <c r="F1680" s="268" t="s">
        <v>190</v>
      </c>
      <c r="G1680" s="266"/>
      <c r="H1680" s="269">
        <v>228.386</v>
      </c>
      <c r="I1680" s="270"/>
      <c r="J1680" s="266"/>
      <c r="K1680" s="266"/>
      <c r="L1680" s="271"/>
      <c r="M1680" s="272"/>
      <c r="N1680" s="273"/>
      <c r="O1680" s="273"/>
      <c r="P1680" s="273"/>
      <c r="Q1680" s="273"/>
      <c r="R1680" s="273"/>
      <c r="S1680" s="273"/>
      <c r="T1680" s="274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75" t="s">
        <v>186</v>
      </c>
      <c r="AU1680" s="275" t="s">
        <v>92</v>
      </c>
      <c r="AV1680" s="15" t="s">
        <v>184</v>
      </c>
      <c r="AW1680" s="15" t="s">
        <v>36</v>
      </c>
      <c r="AX1680" s="15" t="s">
        <v>90</v>
      </c>
      <c r="AY1680" s="275" t="s">
        <v>177</v>
      </c>
    </row>
    <row r="1681" s="2" customFormat="1" ht="21.75" customHeight="1">
      <c r="A1681" s="39"/>
      <c r="B1681" s="40"/>
      <c r="C1681" s="291" t="s">
        <v>2064</v>
      </c>
      <c r="D1681" s="291" t="s">
        <v>881</v>
      </c>
      <c r="E1681" s="292" t="s">
        <v>2065</v>
      </c>
      <c r="F1681" s="293" t="s">
        <v>2066</v>
      </c>
      <c r="G1681" s="294" t="s">
        <v>182</v>
      </c>
      <c r="H1681" s="295">
        <v>6.2800000000000002</v>
      </c>
      <c r="I1681" s="296"/>
      <c r="J1681" s="297">
        <f>ROUND(I1681*H1681,2)</f>
        <v>0</v>
      </c>
      <c r="K1681" s="293" t="s">
        <v>183</v>
      </c>
      <c r="L1681" s="298"/>
      <c r="M1681" s="299" t="s">
        <v>1</v>
      </c>
      <c r="N1681" s="300" t="s">
        <v>48</v>
      </c>
      <c r="O1681" s="92"/>
      <c r="P1681" s="239">
        <f>O1681*H1681</f>
        <v>0</v>
      </c>
      <c r="Q1681" s="239">
        <v>0.55000000000000004</v>
      </c>
      <c r="R1681" s="239">
        <f>Q1681*H1681</f>
        <v>3.4540000000000006</v>
      </c>
      <c r="S1681" s="239">
        <v>0</v>
      </c>
      <c r="T1681" s="240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41" t="s">
        <v>402</v>
      </c>
      <c r="AT1681" s="241" t="s">
        <v>881</v>
      </c>
      <c r="AU1681" s="241" t="s">
        <v>92</v>
      </c>
      <c r="AY1681" s="18" t="s">
        <v>177</v>
      </c>
      <c r="BE1681" s="242">
        <f>IF(N1681="základní",J1681,0)</f>
        <v>0</v>
      </c>
      <c r="BF1681" s="242">
        <f>IF(N1681="snížená",J1681,0)</f>
        <v>0</v>
      </c>
      <c r="BG1681" s="242">
        <f>IF(N1681="zákl. přenesená",J1681,0)</f>
        <v>0</v>
      </c>
      <c r="BH1681" s="242">
        <f>IF(N1681="sníž. přenesená",J1681,0)</f>
        <v>0</v>
      </c>
      <c r="BI1681" s="242">
        <f>IF(N1681="nulová",J1681,0)</f>
        <v>0</v>
      </c>
      <c r="BJ1681" s="18" t="s">
        <v>90</v>
      </c>
      <c r="BK1681" s="242">
        <f>ROUND(I1681*H1681,2)</f>
        <v>0</v>
      </c>
      <c r="BL1681" s="18" t="s">
        <v>295</v>
      </c>
      <c r="BM1681" s="241" t="s">
        <v>2067</v>
      </c>
    </row>
    <row r="1682" s="13" customFormat="1">
      <c r="A1682" s="13"/>
      <c r="B1682" s="243"/>
      <c r="C1682" s="244"/>
      <c r="D1682" s="245" t="s">
        <v>186</v>
      </c>
      <c r="E1682" s="246" t="s">
        <v>1</v>
      </c>
      <c r="F1682" s="247" t="s">
        <v>2068</v>
      </c>
      <c r="G1682" s="244"/>
      <c r="H1682" s="246" t="s">
        <v>1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3" t="s">
        <v>186</v>
      </c>
      <c r="AU1682" s="253" t="s">
        <v>92</v>
      </c>
      <c r="AV1682" s="13" t="s">
        <v>90</v>
      </c>
      <c r="AW1682" s="13" t="s">
        <v>36</v>
      </c>
      <c r="AX1682" s="13" t="s">
        <v>83</v>
      </c>
      <c r="AY1682" s="253" t="s">
        <v>177</v>
      </c>
    </row>
    <row r="1683" s="13" customFormat="1">
      <c r="A1683" s="13"/>
      <c r="B1683" s="243"/>
      <c r="C1683" s="244"/>
      <c r="D1683" s="245" t="s">
        <v>186</v>
      </c>
      <c r="E1683" s="246" t="s">
        <v>1</v>
      </c>
      <c r="F1683" s="247" t="s">
        <v>1744</v>
      </c>
      <c r="G1683" s="244"/>
      <c r="H1683" s="246" t="s">
        <v>1</v>
      </c>
      <c r="I1683" s="248"/>
      <c r="J1683" s="244"/>
      <c r="K1683" s="244"/>
      <c r="L1683" s="249"/>
      <c r="M1683" s="250"/>
      <c r="N1683" s="251"/>
      <c r="O1683" s="251"/>
      <c r="P1683" s="251"/>
      <c r="Q1683" s="251"/>
      <c r="R1683" s="251"/>
      <c r="S1683" s="251"/>
      <c r="T1683" s="25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3" t="s">
        <v>186</v>
      </c>
      <c r="AU1683" s="253" t="s">
        <v>92</v>
      </c>
      <c r="AV1683" s="13" t="s">
        <v>90</v>
      </c>
      <c r="AW1683" s="13" t="s">
        <v>36</v>
      </c>
      <c r="AX1683" s="13" t="s">
        <v>83</v>
      </c>
      <c r="AY1683" s="253" t="s">
        <v>177</v>
      </c>
    </row>
    <row r="1684" s="14" customFormat="1">
      <c r="A1684" s="14"/>
      <c r="B1684" s="254"/>
      <c r="C1684" s="255"/>
      <c r="D1684" s="245" t="s">
        <v>186</v>
      </c>
      <c r="E1684" s="256" t="s">
        <v>1</v>
      </c>
      <c r="F1684" s="257" t="s">
        <v>2069</v>
      </c>
      <c r="G1684" s="255"/>
      <c r="H1684" s="258">
        <v>4.7889999999999997</v>
      </c>
      <c r="I1684" s="259"/>
      <c r="J1684" s="255"/>
      <c r="K1684" s="255"/>
      <c r="L1684" s="260"/>
      <c r="M1684" s="261"/>
      <c r="N1684" s="262"/>
      <c r="O1684" s="262"/>
      <c r="P1684" s="262"/>
      <c r="Q1684" s="262"/>
      <c r="R1684" s="262"/>
      <c r="S1684" s="262"/>
      <c r="T1684" s="263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4" t="s">
        <v>186</v>
      </c>
      <c r="AU1684" s="264" t="s">
        <v>92</v>
      </c>
      <c r="AV1684" s="14" t="s">
        <v>92</v>
      </c>
      <c r="AW1684" s="14" t="s">
        <v>36</v>
      </c>
      <c r="AX1684" s="14" t="s">
        <v>83</v>
      </c>
      <c r="AY1684" s="264" t="s">
        <v>177</v>
      </c>
    </row>
    <row r="1685" s="13" customFormat="1">
      <c r="A1685" s="13"/>
      <c r="B1685" s="243"/>
      <c r="C1685" s="244"/>
      <c r="D1685" s="245" t="s">
        <v>186</v>
      </c>
      <c r="E1685" s="246" t="s">
        <v>1</v>
      </c>
      <c r="F1685" s="247" t="s">
        <v>1751</v>
      </c>
      <c r="G1685" s="244"/>
      <c r="H1685" s="246" t="s">
        <v>1</v>
      </c>
      <c r="I1685" s="248"/>
      <c r="J1685" s="244"/>
      <c r="K1685" s="244"/>
      <c r="L1685" s="249"/>
      <c r="M1685" s="250"/>
      <c r="N1685" s="251"/>
      <c r="O1685" s="251"/>
      <c r="P1685" s="251"/>
      <c r="Q1685" s="251"/>
      <c r="R1685" s="251"/>
      <c r="S1685" s="251"/>
      <c r="T1685" s="25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3" t="s">
        <v>186</v>
      </c>
      <c r="AU1685" s="253" t="s">
        <v>92</v>
      </c>
      <c r="AV1685" s="13" t="s">
        <v>90</v>
      </c>
      <c r="AW1685" s="13" t="s">
        <v>36</v>
      </c>
      <c r="AX1685" s="13" t="s">
        <v>83</v>
      </c>
      <c r="AY1685" s="253" t="s">
        <v>177</v>
      </c>
    </row>
    <row r="1686" s="14" customFormat="1">
      <c r="A1686" s="14"/>
      <c r="B1686" s="254"/>
      <c r="C1686" s="255"/>
      <c r="D1686" s="245" t="s">
        <v>186</v>
      </c>
      <c r="E1686" s="256" t="s">
        <v>1</v>
      </c>
      <c r="F1686" s="257" t="s">
        <v>2070</v>
      </c>
      <c r="G1686" s="255"/>
      <c r="H1686" s="258">
        <v>0.122</v>
      </c>
      <c r="I1686" s="259"/>
      <c r="J1686" s="255"/>
      <c r="K1686" s="255"/>
      <c r="L1686" s="260"/>
      <c r="M1686" s="261"/>
      <c r="N1686" s="262"/>
      <c r="O1686" s="262"/>
      <c r="P1686" s="262"/>
      <c r="Q1686" s="262"/>
      <c r="R1686" s="262"/>
      <c r="S1686" s="262"/>
      <c r="T1686" s="26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4" t="s">
        <v>186</v>
      </c>
      <c r="AU1686" s="264" t="s">
        <v>92</v>
      </c>
      <c r="AV1686" s="14" t="s">
        <v>92</v>
      </c>
      <c r="AW1686" s="14" t="s">
        <v>36</v>
      </c>
      <c r="AX1686" s="14" t="s">
        <v>83</v>
      </c>
      <c r="AY1686" s="264" t="s">
        <v>177</v>
      </c>
    </row>
    <row r="1687" s="13" customFormat="1">
      <c r="A1687" s="13"/>
      <c r="B1687" s="243"/>
      <c r="C1687" s="244"/>
      <c r="D1687" s="245" t="s">
        <v>186</v>
      </c>
      <c r="E1687" s="246" t="s">
        <v>1</v>
      </c>
      <c r="F1687" s="247" t="s">
        <v>1753</v>
      </c>
      <c r="G1687" s="244"/>
      <c r="H1687" s="246" t="s">
        <v>1</v>
      </c>
      <c r="I1687" s="248"/>
      <c r="J1687" s="244"/>
      <c r="K1687" s="244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3" t="s">
        <v>186</v>
      </c>
      <c r="AU1687" s="253" t="s">
        <v>92</v>
      </c>
      <c r="AV1687" s="13" t="s">
        <v>90</v>
      </c>
      <c r="AW1687" s="13" t="s">
        <v>36</v>
      </c>
      <c r="AX1687" s="13" t="s">
        <v>83</v>
      </c>
      <c r="AY1687" s="253" t="s">
        <v>177</v>
      </c>
    </row>
    <row r="1688" s="14" customFormat="1">
      <c r="A1688" s="14"/>
      <c r="B1688" s="254"/>
      <c r="C1688" s="255"/>
      <c r="D1688" s="245" t="s">
        <v>186</v>
      </c>
      <c r="E1688" s="256" t="s">
        <v>1</v>
      </c>
      <c r="F1688" s="257" t="s">
        <v>2071</v>
      </c>
      <c r="G1688" s="255"/>
      <c r="H1688" s="258">
        <v>0.79800000000000004</v>
      </c>
      <c r="I1688" s="259"/>
      <c r="J1688" s="255"/>
      <c r="K1688" s="255"/>
      <c r="L1688" s="260"/>
      <c r="M1688" s="261"/>
      <c r="N1688" s="262"/>
      <c r="O1688" s="262"/>
      <c r="P1688" s="262"/>
      <c r="Q1688" s="262"/>
      <c r="R1688" s="262"/>
      <c r="S1688" s="262"/>
      <c r="T1688" s="26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4" t="s">
        <v>186</v>
      </c>
      <c r="AU1688" s="264" t="s">
        <v>92</v>
      </c>
      <c r="AV1688" s="14" t="s">
        <v>92</v>
      </c>
      <c r="AW1688" s="14" t="s">
        <v>36</v>
      </c>
      <c r="AX1688" s="14" t="s">
        <v>83</v>
      </c>
      <c r="AY1688" s="264" t="s">
        <v>177</v>
      </c>
    </row>
    <row r="1689" s="15" customFormat="1">
      <c r="A1689" s="15"/>
      <c r="B1689" s="265"/>
      <c r="C1689" s="266"/>
      <c r="D1689" s="245" t="s">
        <v>186</v>
      </c>
      <c r="E1689" s="267" t="s">
        <v>1</v>
      </c>
      <c r="F1689" s="268" t="s">
        <v>190</v>
      </c>
      <c r="G1689" s="266"/>
      <c r="H1689" s="269">
        <v>5.7089999999999996</v>
      </c>
      <c r="I1689" s="270"/>
      <c r="J1689" s="266"/>
      <c r="K1689" s="266"/>
      <c r="L1689" s="271"/>
      <c r="M1689" s="272"/>
      <c r="N1689" s="273"/>
      <c r="O1689" s="273"/>
      <c r="P1689" s="273"/>
      <c r="Q1689" s="273"/>
      <c r="R1689" s="273"/>
      <c r="S1689" s="273"/>
      <c r="T1689" s="274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75" t="s">
        <v>186</v>
      </c>
      <c r="AU1689" s="275" t="s">
        <v>92</v>
      </c>
      <c r="AV1689" s="15" t="s">
        <v>184</v>
      </c>
      <c r="AW1689" s="15" t="s">
        <v>36</v>
      </c>
      <c r="AX1689" s="15" t="s">
        <v>90</v>
      </c>
      <c r="AY1689" s="275" t="s">
        <v>177</v>
      </c>
    </row>
    <row r="1690" s="14" customFormat="1">
      <c r="A1690" s="14"/>
      <c r="B1690" s="254"/>
      <c r="C1690" s="255"/>
      <c r="D1690" s="245" t="s">
        <v>186</v>
      </c>
      <c r="E1690" s="255"/>
      <c r="F1690" s="257" t="s">
        <v>2072</v>
      </c>
      <c r="G1690" s="255"/>
      <c r="H1690" s="258">
        <v>6.2800000000000002</v>
      </c>
      <c r="I1690" s="259"/>
      <c r="J1690" s="255"/>
      <c r="K1690" s="255"/>
      <c r="L1690" s="260"/>
      <c r="M1690" s="261"/>
      <c r="N1690" s="262"/>
      <c r="O1690" s="262"/>
      <c r="P1690" s="262"/>
      <c r="Q1690" s="262"/>
      <c r="R1690" s="262"/>
      <c r="S1690" s="262"/>
      <c r="T1690" s="263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4" t="s">
        <v>186</v>
      </c>
      <c r="AU1690" s="264" t="s">
        <v>92</v>
      </c>
      <c r="AV1690" s="14" t="s">
        <v>92</v>
      </c>
      <c r="AW1690" s="14" t="s">
        <v>4</v>
      </c>
      <c r="AX1690" s="14" t="s">
        <v>90</v>
      </c>
      <c r="AY1690" s="264" t="s">
        <v>177</v>
      </c>
    </row>
    <row r="1691" s="2" customFormat="1" ht="37.8" customHeight="1">
      <c r="A1691" s="39"/>
      <c r="B1691" s="40"/>
      <c r="C1691" s="230" t="s">
        <v>2073</v>
      </c>
      <c r="D1691" s="230" t="s">
        <v>179</v>
      </c>
      <c r="E1691" s="231" t="s">
        <v>2074</v>
      </c>
      <c r="F1691" s="232" t="s">
        <v>2075</v>
      </c>
      <c r="G1691" s="233" t="s">
        <v>182</v>
      </c>
      <c r="H1691" s="234">
        <v>24.353000000000002</v>
      </c>
      <c r="I1691" s="235"/>
      <c r="J1691" s="236">
        <f>ROUND(I1691*H1691,2)</f>
        <v>0</v>
      </c>
      <c r="K1691" s="232" t="s">
        <v>183</v>
      </c>
      <c r="L1691" s="45"/>
      <c r="M1691" s="237" t="s">
        <v>1</v>
      </c>
      <c r="N1691" s="238" t="s">
        <v>48</v>
      </c>
      <c r="O1691" s="92"/>
      <c r="P1691" s="239">
        <f>O1691*H1691</f>
        <v>0</v>
      </c>
      <c r="Q1691" s="239">
        <v>0.022839999999999999</v>
      </c>
      <c r="R1691" s="239">
        <f>Q1691*H1691</f>
        <v>0.55622252000000005</v>
      </c>
      <c r="S1691" s="239">
        <v>0</v>
      </c>
      <c r="T1691" s="240">
        <f>S1691*H1691</f>
        <v>0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41" t="s">
        <v>295</v>
      </c>
      <c r="AT1691" s="241" t="s">
        <v>179</v>
      </c>
      <c r="AU1691" s="241" t="s">
        <v>92</v>
      </c>
      <c r="AY1691" s="18" t="s">
        <v>177</v>
      </c>
      <c r="BE1691" s="242">
        <f>IF(N1691="základní",J1691,0)</f>
        <v>0</v>
      </c>
      <c r="BF1691" s="242">
        <f>IF(N1691="snížená",J1691,0)</f>
        <v>0</v>
      </c>
      <c r="BG1691" s="242">
        <f>IF(N1691="zákl. přenesená",J1691,0)</f>
        <v>0</v>
      </c>
      <c r="BH1691" s="242">
        <f>IF(N1691="sníž. přenesená",J1691,0)</f>
        <v>0</v>
      </c>
      <c r="BI1691" s="242">
        <f>IF(N1691="nulová",J1691,0)</f>
        <v>0</v>
      </c>
      <c r="BJ1691" s="18" t="s">
        <v>90</v>
      </c>
      <c r="BK1691" s="242">
        <f>ROUND(I1691*H1691,2)</f>
        <v>0</v>
      </c>
      <c r="BL1691" s="18" t="s">
        <v>295</v>
      </c>
      <c r="BM1691" s="241" t="s">
        <v>2076</v>
      </c>
    </row>
    <row r="1692" s="2" customFormat="1" ht="33" customHeight="1">
      <c r="A1692" s="39"/>
      <c r="B1692" s="40"/>
      <c r="C1692" s="230" t="s">
        <v>2077</v>
      </c>
      <c r="D1692" s="230" t="s">
        <v>179</v>
      </c>
      <c r="E1692" s="231" t="s">
        <v>2078</v>
      </c>
      <c r="F1692" s="232" t="s">
        <v>2079</v>
      </c>
      <c r="G1692" s="233" t="s">
        <v>298</v>
      </c>
      <c r="H1692" s="234">
        <v>52</v>
      </c>
      <c r="I1692" s="235"/>
      <c r="J1692" s="236">
        <f>ROUND(I1692*H1692,2)</f>
        <v>0</v>
      </c>
      <c r="K1692" s="232" t="s">
        <v>183</v>
      </c>
      <c r="L1692" s="45"/>
      <c r="M1692" s="237" t="s">
        <v>1</v>
      </c>
      <c r="N1692" s="238" t="s">
        <v>48</v>
      </c>
      <c r="O1692" s="92"/>
      <c r="P1692" s="239">
        <f>O1692*H1692</f>
        <v>0</v>
      </c>
      <c r="Q1692" s="239">
        <v>0.0026700000000000001</v>
      </c>
      <c r="R1692" s="239">
        <f>Q1692*H1692</f>
        <v>0.13883999999999999</v>
      </c>
      <c r="S1692" s="239">
        <v>0</v>
      </c>
      <c r="T1692" s="240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41" t="s">
        <v>295</v>
      </c>
      <c r="AT1692" s="241" t="s">
        <v>179</v>
      </c>
      <c r="AU1692" s="241" t="s">
        <v>92</v>
      </c>
      <c r="AY1692" s="18" t="s">
        <v>177</v>
      </c>
      <c r="BE1692" s="242">
        <f>IF(N1692="základní",J1692,0)</f>
        <v>0</v>
      </c>
      <c r="BF1692" s="242">
        <f>IF(N1692="snížená",J1692,0)</f>
        <v>0</v>
      </c>
      <c r="BG1692" s="242">
        <f>IF(N1692="zákl. přenesená",J1692,0)</f>
        <v>0</v>
      </c>
      <c r="BH1692" s="242">
        <f>IF(N1692="sníž. přenesená",J1692,0)</f>
        <v>0</v>
      </c>
      <c r="BI1692" s="242">
        <f>IF(N1692="nulová",J1692,0)</f>
        <v>0</v>
      </c>
      <c r="BJ1692" s="18" t="s">
        <v>90</v>
      </c>
      <c r="BK1692" s="242">
        <f>ROUND(I1692*H1692,2)</f>
        <v>0</v>
      </c>
      <c r="BL1692" s="18" t="s">
        <v>295</v>
      </c>
      <c r="BM1692" s="241" t="s">
        <v>2080</v>
      </c>
    </row>
    <row r="1693" s="2" customFormat="1" ht="24.15" customHeight="1">
      <c r="A1693" s="39"/>
      <c r="B1693" s="40"/>
      <c r="C1693" s="291" t="s">
        <v>2081</v>
      </c>
      <c r="D1693" s="291" t="s">
        <v>881</v>
      </c>
      <c r="E1693" s="292" t="s">
        <v>2082</v>
      </c>
      <c r="F1693" s="293" t="s">
        <v>2083</v>
      </c>
      <c r="G1693" s="294" t="s">
        <v>298</v>
      </c>
      <c r="H1693" s="295">
        <v>48</v>
      </c>
      <c r="I1693" s="296"/>
      <c r="J1693" s="297">
        <f>ROUND(I1693*H1693,2)</f>
        <v>0</v>
      </c>
      <c r="K1693" s="293" t="s">
        <v>183</v>
      </c>
      <c r="L1693" s="298"/>
      <c r="M1693" s="299" t="s">
        <v>1</v>
      </c>
      <c r="N1693" s="300" t="s">
        <v>48</v>
      </c>
      <c r="O1693" s="92"/>
      <c r="P1693" s="239">
        <f>O1693*H1693</f>
        <v>0</v>
      </c>
      <c r="Q1693" s="239">
        <v>0.00022000000000000001</v>
      </c>
      <c r="R1693" s="239">
        <f>Q1693*H1693</f>
        <v>0.01056</v>
      </c>
      <c r="S1693" s="239">
        <v>0</v>
      </c>
      <c r="T1693" s="240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41" t="s">
        <v>402</v>
      </c>
      <c r="AT1693" s="241" t="s">
        <v>881</v>
      </c>
      <c r="AU1693" s="241" t="s">
        <v>92</v>
      </c>
      <c r="AY1693" s="18" t="s">
        <v>177</v>
      </c>
      <c r="BE1693" s="242">
        <f>IF(N1693="základní",J1693,0)</f>
        <v>0</v>
      </c>
      <c r="BF1693" s="242">
        <f>IF(N1693="snížená",J1693,0)</f>
        <v>0</v>
      </c>
      <c r="BG1693" s="242">
        <f>IF(N1693="zákl. přenesená",J1693,0)</f>
        <v>0</v>
      </c>
      <c r="BH1693" s="242">
        <f>IF(N1693="sníž. přenesená",J1693,0)</f>
        <v>0</v>
      </c>
      <c r="BI1693" s="242">
        <f>IF(N1693="nulová",J1693,0)</f>
        <v>0</v>
      </c>
      <c r="BJ1693" s="18" t="s">
        <v>90</v>
      </c>
      <c r="BK1693" s="242">
        <f>ROUND(I1693*H1693,2)</f>
        <v>0</v>
      </c>
      <c r="BL1693" s="18" t="s">
        <v>295</v>
      </c>
      <c r="BM1693" s="241" t="s">
        <v>2084</v>
      </c>
    </row>
    <row r="1694" s="2" customFormat="1" ht="24.15" customHeight="1">
      <c r="A1694" s="39"/>
      <c r="B1694" s="40"/>
      <c r="C1694" s="291" t="s">
        <v>2085</v>
      </c>
      <c r="D1694" s="291" t="s">
        <v>881</v>
      </c>
      <c r="E1694" s="292" t="s">
        <v>2086</v>
      </c>
      <c r="F1694" s="293" t="s">
        <v>2087</v>
      </c>
      <c r="G1694" s="294" t="s">
        <v>298</v>
      </c>
      <c r="H1694" s="295">
        <v>4</v>
      </c>
      <c r="I1694" s="296"/>
      <c r="J1694" s="297">
        <f>ROUND(I1694*H1694,2)</f>
        <v>0</v>
      </c>
      <c r="K1694" s="293" t="s">
        <v>183</v>
      </c>
      <c r="L1694" s="298"/>
      <c r="M1694" s="299" t="s">
        <v>1</v>
      </c>
      <c r="N1694" s="300" t="s">
        <v>48</v>
      </c>
      <c r="O1694" s="92"/>
      <c r="P1694" s="239">
        <f>O1694*H1694</f>
        <v>0</v>
      </c>
      <c r="Q1694" s="239">
        <v>0.00031</v>
      </c>
      <c r="R1694" s="239">
        <f>Q1694*H1694</f>
        <v>0.00124</v>
      </c>
      <c r="S1694" s="239">
        <v>0</v>
      </c>
      <c r="T1694" s="240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41" t="s">
        <v>402</v>
      </c>
      <c r="AT1694" s="241" t="s">
        <v>881</v>
      </c>
      <c r="AU1694" s="241" t="s">
        <v>92</v>
      </c>
      <c r="AY1694" s="18" t="s">
        <v>177</v>
      </c>
      <c r="BE1694" s="242">
        <f>IF(N1694="základní",J1694,0)</f>
        <v>0</v>
      </c>
      <c r="BF1694" s="242">
        <f>IF(N1694="snížená",J1694,0)</f>
        <v>0</v>
      </c>
      <c r="BG1694" s="242">
        <f>IF(N1694="zákl. přenesená",J1694,0)</f>
        <v>0</v>
      </c>
      <c r="BH1694" s="242">
        <f>IF(N1694="sníž. přenesená",J1694,0)</f>
        <v>0</v>
      </c>
      <c r="BI1694" s="242">
        <f>IF(N1694="nulová",J1694,0)</f>
        <v>0</v>
      </c>
      <c r="BJ1694" s="18" t="s">
        <v>90</v>
      </c>
      <c r="BK1694" s="242">
        <f>ROUND(I1694*H1694,2)</f>
        <v>0</v>
      </c>
      <c r="BL1694" s="18" t="s">
        <v>295</v>
      </c>
      <c r="BM1694" s="241" t="s">
        <v>2088</v>
      </c>
    </row>
    <row r="1695" s="2" customFormat="1" ht="37.8" customHeight="1">
      <c r="A1695" s="39"/>
      <c r="B1695" s="40"/>
      <c r="C1695" s="230" t="s">
        <v>2089</v>
      </c>
      <c r="D1695" s="230" t="s">
        <v>179</v>
      </c>
      <c r="E1695" s="231" t="s">
        <v>2090</v>
      </c>
      <c r="F1695" s="232" t="s">
        <v>2091</v>
      </c>
      <c r="G1695" s="233" t="s">
        <v>200</v>
      </c>
      <c r="H1695" s="234">
        <v>86</v>
      </c>
      <c r="I1695" s="235"/>
      <c r="J1695" s="236">
        <f>ROUND(I1695*H1695,2)</f>
        <v>0</v>
      </c>
      <c r="K1695" s="232" t="s">
        <v>183</v>
      </c>
      <c r="L1695" s="45"/>
      <c r="M1695" s="237" t="s">
        <v>1</v>
      </c>
      <c r="N1695" s="238" t="s">
        <v>48</v>
      </c>
      <c r="O1695" s="92"/>
      <c r="P1695" s="239">
        <f>O1695*H1695</f>
        <v>0</v>
      </c>
      <c r="Q1695" s="239">
        <v>0</v>
      </c>
      <c r="R1695" s="239">
        <f>Q1695*H1695</f>
        <v>0</v>
      </c>
      <c r="S1695" s="239">
        <v>0</v>
      </c>
      <c r="T1695" s="240">
        <f>S1695*H1695</f>
        <v>0</v>
      </c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R1695" s="241" t="s">
        <v>295</v>
      </c>
      <c r="AT1695" s="241" t="s">
        <v>179</v>
      </c>
      <c r="AU1695" s="241" t="s">
        <v>92</v>
      </c>
      <c r="AY1695" s="18" t="s">
        <v>177</v>
      </c>
      <c r="BE1695" s="242">
        <f>IF(N1695="základní",J1695,0)</f>
        <v>0</v>
      </c>
      <c r="BF1695" s="242">
        <f>IF(N1695="snížená",J1695,0)</f>
        <v>0</v>
      </c>
      <c r="BG1695" s="242">
        <f>IF(N1695="zákl. přenesená",J1695,0)</f>
        <v>0</v>
      </c>
      <c r="BH1695" s="242">
        <f>IF(N1695="sníž. přenesená",J1695,0)</f>
        <v>0</v>
      </c>
      <c r="BI1695" s="242">
        <f>IF(N1695="nulová",J1695,0)</f>
        <v>0</v>
      </c>
      <c r="BJ1695" s="18" t="s">
        <v>90</v>
      </c>
      <c r="BK1695" s="242">
        <f>ROUND(I1695*H1695,2)</f>
        <v>0</v>
      </c>
      <c r="BL1695" s="18" t="s">
        <v>295</v>
      </c>
      <c r="BM1695" s="241" t="s">
        <v>2092</v>
      </c>
    </row>
    <row r="1696" s="13" customFormat="1">
      <c r="A1696" s="13"/>
      <c r="B1696" s="243"/>
      <c r="C1696" s="244"/>
      <c r="D1696" s="245" t="s">
        <v>186</v>
      </c>
      <c r="E1696" s="246" t="s">
        <v>1</v>
      </c>
      <c r="F1696" s="247" t="s">
        <v>2093</v>
      </c>
      <c r="G1696" s="244"/>
      <c r="H1696" s="246" t="s">
        <v>1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3" t="s">
        <v>186</v>
      </c>
      <c r="AU1696" s="253" t="s">
        <v>92</v>
      </c>
      <c r="AV1696" s="13" t="s">
        <v>90</v>
      </c>
      <c r="AW1696" s="13" t="s">
        <v>36</v>
      </c>
      <c r="AX1696" s="13" t="s">
        <v>83</v>
      </c>
      <c r="AY1696" s="253" t="s">
        <v>177</v>
      </c>
    </row>
    <row r="1697" s="13" customFormat="1">
      <c r="A1697" s="13"/>
      <c r="B1697" s="243"/>
      <c r="C1697" s="244"/>
      <c r="D1697" s="245" t="s">
        <v>186</v>
      </c>
      <c r="E1697" s="246" t="s">
        <v>1</v>
      </c>
      <c r="F1697" s="247" t="s">
        <v>1515</v>
      </c>
      <c r="G1697" s="244"/>
      <c r="H1697" s="246" t="s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3" t="s">
        <v>186</v>
      </c>
      <c r="AU1697" s="253" t="s">
        <v>92</v>
      </c>
      <c r="AV1697" s="13" t="s">
        <v>90</v>
      </c>
      <c r="AW1697" s="13" t="s">
        <v>36</v>
      </c>
      <c r="AX1697" s="13" t="s">
        <v>83</v>
      </c>
      <c r="AY1697" s="253" t="s">
        <v>177</v>
      </c>
    </row>
    <row r="1698" s="13" customFormat="1">
      <c r="A1698" s="13"/>
      <c r="B1698" s="243"/>
      <c r="C1698" s="244"/>
      <c r="D1698" s="245" t="s">
        <v>186</v>
      </c>
      <c r="E1698" s="246" t="s">
        <v>1</v>
      </c>
      <c r="F1698" s="247" t="s">
        <v>273</v>
      </c>
      <c r="G1698" s="244"/>
      <c r="H1698" s="246" t="s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3" t="s">
        <v>186</v>
      </c>
      <c r="AU1698" s="253" t="s">
        <v>92</v>
      </c>
      <c r="AV1698" s="13" t="s">
        <v>90</v>
      </c>
      <c r="AW1698" s="13" t="s">
        <v>36</v>
      </c>
      <c r="AX1698" s="13" t="s">
        <v>83</v>
      </c>
      <c r="AY1698" s="253" t="s">
        <v>177</v>
      </c>
    </row>
    <row r="1699" s="14" customFormat="1">
      <c r="A1699" s="14"/>
      <c r="B1699" s="254"/>
      <c r="C1699" s="255"/>
      <c r="D1699" s="245" t="s">
        <v>186</v>
      </c>
      <c r="E1699" s="256" t="s">
        <v>1</v>
      </c>
      <c r="F1699" s="257" t="s">
        <v>1853</v>
      </c>
      <c r="G1699" s="255"/>
      <c r="H1699" s="258">
        <v>9.5999999999999996</v>
      </c>
      <c r="I1699" s="259"/>
      <c r="J1699" s="255"/>
      <c r="K1699" s="255"/>
      <c r="L1699" s="260"/>
      <c r="M1699" s="261"/>
      <c r="N1699" s="262"/>
      <c r="O1699" s="262"/>
      <c r="P1699" s="262"/>
      <c r="Q1699" s="262"/>
      <c r="R1699" s="262"/>
      <c r="S1699" s="262"/>
      <c r="T1699" s="26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4" t="s">
        <v>186</v>
      </c>
      <c r="AU1699" s="264" t="s">
        <v>92</v>
      </c>
      <c r="AV1699" s="14" t="s">
        <v>92</v>
      </c>
      <c r="AW1699" s="14" t="s">
        <v>36</v>
      </c>
      <c r="AX1699" s="14" t="s">
        <v>83</v>
      </c>
      <c r="AY1699" s="264" t="s">
        <v>177</v>
      </c>
    </row>
    <row r="1700" s="13" customFormat="1">
      <c r="A1700" s="13"/>
      <c r="B1700" s="243"/>
      <c r="C1700" s="244"/>
      <c r="D1700" s="245" t="s">
        <v>186</v>
      </c>
      <c r="E1700" s="246" t="s">
        <v>1</v>
      </c>
      <c r="F1700" s="247" t="s">
        <v>1487</v>
      </c>
      <c r="G1700" s="244"/>
      <c r="H1700" s="246" t="s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3" t="s">
        <v>186</v>
      </c>
      <c r="AU1700" s="253" t="s">
        <v>92</v>
      </c>
      <c r="AV1700" s="13" t="s">
        <v>90</v>
      </c>
      <c r="AW1700" s="13" t="s">
        <v>36</v>
      </c>
      <c r="AX1700" s="13" t="s">
        <v>83</v>
      </c>
      <c r="AY1700" s="253" t="s">
        <v>177</v>
      </c>
    </row>
    <row r="1701" s="13" customFormat="1">
      <c r="A1701" s="13"/>
      <c r="B1701" s="243"/>
      <c r="C1701" s="244"/>
      <c r="D1701" s="245" t="s">
        <v>186</v>
      </c>
      <c r="E1701" s="246" t="s">
        <v>1</v>
      </c>
      <c r="F1701" s="247" t="s">
        <v>1488</v>
      </c>
      <c r="G1701" s="244"/>
      <c r="H1701" s="246" t="s">
        <v>1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3" t="s">
        <v>186</v>
      </c>
      <c r="AU1701" s="253" t="s">
        <v>92</v>
      </c>
      <c r="AV1701" s="13" t="s">
        <v>90</v>
      </c>
      <c r="AW1701" s="13" t="s">
        <v>36</v>
      </c>
      <c r="AX1701" s="13" t="s">
        <v>83</v>
      </c>
      <c r="AY1701" s="253" t="s">
        <v>177</v>
      </c>
    </row>
    <row r="1702" s="14" customFormat="1">
      <c r="A1702" s="14"/>
      <c r="B1702" s="254"/>
      <c r="C1702" s="255"/>
      <c r="D1702" s="245" t="s">
        <v>186</v>
      </c>
      <c r="E1702" s="256" t="s">
        <v>1</v>
      </c>
      <c r="F1702" s="257" t="s">
        <v>1854</v>
      </c>
      <c r="G1702" s="255"/>
      <c r="H1702" s="258">
        <v>76.400000000000006</v>
      </c>
      <c r="I1702" s="259"/>
      <c r="J1702" s="255"/>
      <c r="K1702" s="255"/>
      <c r="L1702" s="260"/>
      <c r="M1702" s="261"/>
      <c r="N1702" s="262"/>
      <c r="O1702" s="262"/>
      <c r="P1702" s="262"/>
      <c r="Q1702" s="262"/>
      <c r="R1702" s="262"/>
      <c r="S1702" s="262"/>
      <c r="T1702" s="26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4" t="s">
        <v>186</v>
      </c>
      <c r="AU1702" s="264" t="s">
        <v>92</v>
      </c>
      <c r="AV1702" s="14" t="s">
        <v>92</v>
      </c>
      <c r="AW1702" s="14" t="s">
        <v>36</v>
      </c>
      <c r="AX1702" s="14" t="s">
        <v>83</v>
      </c>
      <c r="AY1702" s="264" t="s">
        <v>177</v>
      </c>
    </row>
    <row r="1703" s="15" customFormat="1">
      <c r="A1703" s="15"/>
      <c r="B1703" s="265"/>
      <c r="C1703" s="266"/>
      <c r="D1703" s="245" t="s">
        <v>186</v>
      </c>
      <c r="E1703" s="267" t="s">
        <v>1</v>
      </c>
      <c r="F1703" s="268" t="s">
        <v>190</v>
      </c>
      <c r="G1703" s="266"/>
      <c r="H1703" s="269">
        <v>86</v>
      </c>
      <c r="I1703" s="270"/>
      <c r="J1703" s="266"/>
      <c r="K1703" s="266"/>
      <c r="L1703" s="271"/>
      <c r="M1703" s="272"/>
      <c r="N1703" s="273"/>
      <c r="O1703" s="273"/>
      <c r="P1703" s="273"/>
      <c r="Q1703" s="273"/>
      <c r="R1703" s="273"/>
      <c r="S1703" s="273"/>
      <c r="T1703" s="274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75" t="s">
        <v>186</v>
      </c>
      <c r="AU1703" s="275" t="s">
        <v>92</v>
      </c>
      <c r="AV1703" s="15" t="s">
        <v>184</v>
      </c>
      <c r="AW1703" s="15" t="s">
        <v>36</v>
      </c>
      <c r="AX1703" s="15" t="s">
        <v>90</v>
      </c>
      <c r="AY1703" s="275" t="s">
        <v>177</v>
      </c>
    </row>
    <row r="1704" s="2" customFormat="1" ht="21.75" customHeight="1">
      <c r="A1704" s="39"/>
      <c r="B1704" s="40"/>
      <c r="C1704" s="291" t="s">
        <v>2094</v>
      </c>
      <c r="D1704" s="291" t="s">
        <v>881</v>
      </c>
      <c r="E1704" s="292" t="s">
        <v>2065</v>
      </c>
      <c r="F1704" s="293" t="s">
        <v>2066</v>
      </c>
      <c r="G1704" s="294" t="s">
        <v>182</v>
      </c>
      <c r="H1704" s="295">
        <v>2.3650000000000002</v>
      </c>
      <c r="I1704" s="296"/>
      <c r="J1704" s="297">
        <f>ROUND(I1704*H1704,2)</f>
        <v>0</v>
      </c>
      <c r="K1704" s="293" t="s">
        <v>183</v>
      </c>
      <c r="L1704" s="298"/>
      <c r="M1704" s="299" t="s">
        <v>1</v>
      </c>
      <c r="N1704" s="300" t="s">
        <v>48</v>
      </c>
      <c r="O1704" s="92"/>
      <c r="P1704" s="239">
        <f>O1704*H1704</f>
        <v>0</v>
      </c>
      <c r="Q1704" s="239">
        <v>0.55000000000000004</v>
      </c>
      <c r="R1704" s="239">
        <f>Q1704*H1704</f>
        <v>1.3007500000000003</v>
      </c>
      <c r="S1704" s="239">
        <v>0</v>
      </c>
      <c r="T1704" s="240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41" t="s">
        <v>402</v>
      </c>
      <c r="AT1704" s="241" t="s">
        <v>881</v>
      </c>
      <c r="AU1704" s="241" t="s">
        <v>92</v>
      </c>
      <c r="AY1704" s="18" t="s">
        <v>177</v>
      </c>
      <c r="BE1704" s="242">
        <f>IF(N1704="základní",J1704,0)</f>
        <v>0</v>
      </c>
      <c r="BF1704" s="242">
        <f>IF(N1704="snížená",J1704,0)</f>
        <v>0</v>
      </c>
      <c r="BG1704" s="242">
        <f>IF(N1704="zákl. přenesená",J1704,0)</f>
        <v>0</v>
      </c>
      <c r="BH1704" s="242">
        <f>IF(N1704="sníž. přenesená",J1704,0)</f>
        <v>0</v>
      </c>
      <c r="BI1704" s="242">
        <f>IF(N1704="nulová",J1704,0)</f>
        <v>0</v>
      </c>
      <c r="BJ1704" s="18" t="s">
        <v>90</v>
      </c>
      <c r="BK1704" s="242">
        <f>ROUND(I1704*H1704,2)</f>
        <v>0</v>
      </c>
      <c r="BL1704" s="18" t="s">
        <v>295</v>
      </c>
      <c r="BM1704" s="241" t="s">
        <v>2095</v>
      </c>
    </row>
    <row r="1705" s="13" customFormat="1">
      <c r="A1705" s="13"/>
      <c r="B1705" s="243"/>
      <c r="C1705" s="244"/>
      <c r="D1705" s="245" t="s">
        <v>186</v>
      </c>
      <c r="E1705" s="246" t="s">
        <v>1</v>
      </c>
      <c r="F1705" s="247" t="s">
        <v>2096</v>
      </c>
      <c r="G1705" s="244"/>
      <c r="H1705" s="246" t="s">
        <v>1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3" t="s">
        <v>186</v>
      </c>
      <c r="AU1705" s="253" t="s">
        <v>92</v>
      </c>
      <c r="AV1705" s="13" t="s">
        <v>90</v>
      </c>
      <c r="AW1705" s="13" t="s">
        <v>36</v>
      </c>
      <c r="AX1705" s="13" t="s">
        <v>83</v>
      </c>
      <c r="AY1705" s="253" t="s">
        <v>177</v>
      </c>
    </row>
    <row r="1706" s="13" customFormat="1">
      <c r="A1706" s="13"/>
      <c r="B1706" s="243"/>
      <c r="C1706" s="244"/>
      <c r="D1706" s="245" t="s">
        <v>186</v>
      </c>
      <c r="E1706" s="246" t="s">
        <v>1</v>
      </c>
      <c r="F1706" s="247" t="s">
        <v>1515</v>
      </c>
      <c r="G1706" s="244"/>
      <c r="H1706" s="246" t="s">
        <v>1</v>
      </c>
      <c r="I1706" s="248"/>
      <c r="J1706" s="244"/>
      <c r="K1706" s="244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3" t="s">
        <v>186</v>
      </c>
      <c r="AU1706" s="253" t="s">
        <v>92</v>
      </c>
      <c r="AV1706" s="13" t="s">
        <v>90</v>
      </c>
      <c r="AW1706" s="13" t="s">
        <v>36</v>
      </c>
      <c r="AX1706" s="13" t="s">
        <v>83</v>
      </c>
      <c r="AY1706" s="253" t="s">
        <v>177</v>
      </c>
    </row>
    <row r="1707" s="13" customFormat="1">
      <c r="A1707" s="13"/>
      <c r="B1707" s="243"/>
      <c r="C1707" s="244"/>
      <c r="D1707" s="245" t="s">
        <v>186</v>
      </c>
      <c r="E1707" s="246" t="s">
        <v>1</v>
      </c>
      <c r="F1707" s="247" t="s">
        <v>273</v>
      </c>
      <c r="G1707" s="244"/>
      <c r="H1707" s="246" t="s">
        <v>1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3" t="s">
        <v>186</v>
      </c>
      <c r="AU1707" s="253" t="s">
        <v>92</v>
      </c>
      <c r="AV1707" s="13" t="s">
        <v>90</v>
      </c>
      <c r="AW1707" s="13" t="s">
        <v>36</v>
      </c>
      <c r="AX1707" s="13" t="s">
        <v>83</v>
      </c>
      <c r="AY1707" s="253" t="s">
        <v>177</v>
      </c>
    </row>
    <row r="1708" s="14" customFormat="1">
      <c r="A1708" s="14"/>
      <c r="B1708" s="254"/>
      <c r="C1708" s="255"/>
      <c r="D1708" s="245" t="s">
        <v>186</v>
      </c>
      <c r="E1708" s="256" t="s">
        <v>1</v>
      </c>
      <c r="F1708" s="257" t="s">
        <v>2097</v>
      </c>
      <c r="G1708" s="255"/>
      <c r="H1708" s="258">
        <v>0.23999999999999999</v>
      </c>
      <c r="I1708" s="259"/>
      <c r="J1708" s="255"/>
      <c r="K1708" s="255"/>
      <c r="L1708" s="260"/>
      <c r="M1708" s="261"/>
      <c r="N1708" s="262"/>
      <c r="O1708" s="262"/>
      <c r="P1708" s="262"/>
      <c r="Q1708" s="262"/>
      <c r="R1708" s="262"/>
      <c r="S1708" s="262"/>
      <c r="T1708" s="26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4" t="s">
        <v>186</v>
      </c>
      <c r="AU1708" s="264" t="s">
        <v>92</v>
      </c>
      <c r="AV1708" s="14" t="s">
        <v>92</v>
      </c>
      <c r="AW1708" s="14" t="s">
        <v>36</v>
      </c>
      <c r="AX1708" s="14" t="s">
        <v>83</v>
      </c>
      <c r="AY1708" s="264" t="s">
        <v>177</v>
      </c>
    </row>
    <row r="1709" s="13" customFormat="1">
      <c r="A1709" s="13"/>
      <c r="B1709" s="243"/>
      <c r="C1709" s="244"/>
      <c r="D1709" s="245" t="s">
        <v>186</v>
      </c>
      <c r="E1709" s="246" t="s">
        <v>1</v>
      </c>
      <c r="F1709" s="247" t="s">
        <v>1487</v>
      </c>
      <c r="G1709" s="244"/>
      <c r="H1709" s="246" t="s">
        <v>1</v>
      </c>
      <c r="I1709" s="248"/>
      <c r="J1709" s="244"/>
      <c r="K1709" s="244"/>
      <c r="L1709" s="249"/>
      <c r="M1709" s="250"/>
      <c r="N1709" s="251"/>
      <c r="O1709" s="251"/>
      <c r="P1709" s="251"/>
      <c r="Q1709" s="251"/>
      <c r="R1709" s="251"/>
      <c r="S1709" s="251"/>
      <c r="T1709" s="25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3" t="s">
        <v>186</v>
      </c>
      <c r="AU1709" s="253" t="s">
        <v>92</v>
      </c>
      <c r="AV1709" s="13" t="s">
        <v>90</v>
      </c>
      <c r="AW1709" s="13" t="s">
        <v>36</v>
      </c>
      <c r="AX1709" s="13" t="s">
        <v>83</v>
      </c>
      <c r="AY1709" s="253" t="s">
        <v>177</v>
      </c>
    </row>
    <row r="1710" s="13" customFormat="1">
      <c r="A1710" s="13"/>
      <c r="B1710" s="243"/>
      <c r="C1710" s="244"/>
      <c r="D1710" s="245" t="s">
        <v>186</v>
      </c>
      <c r="E1710" s="246" t="s">
        <v>1</v>
      </c>
      <c r="F1710" s="247" t="s">
        <v>1488</v>
      </c>
      <c r="G1710" s="244"/>
      <c r="H1710" s="246" t="s">
        <v>1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3" t="s">
        <v>186</v>
      </c>
      <c r="AU1710" s="253" t="s">
        <v>92</v>
      </c>
      <c r="AV1710" s="13" t="s">
        <v>90</v>
      </c>
      <c r="AW1710" s="13" t="s">
        <v>36</v>
      </c>
      <c r="AX1710" s="13" t="s">
        <v>83</v>
      </c>
      <c r="AY1710" s="253" t="s">
        <v>177</v>
      </c>
    </row>
    <row r="1711" s="14" customFormat="1">
      <c r="A1711" s="14"/>
      <c r="B1711" s="254"/>
      <c r="C1711" s="255"/>
      <c r="D1711" s="245" t="s">
        <v>186</v>
      </c>
      <c r="E1711" s="256" t="s">
        <v>1</v>
      </c>
      <c r="F1711" s="257" t="s">
        <v>2098</v>
      </c>
      <c r="G1711" s="255"/>
      <c r="H1711" s="258">
        <v>1.9099999999999999</v>
      </c>
      <c r="I1711" s="259"/>
      <c r="J1711" s="255"/>
      <c r="K1711" s="255"/>
      <c r="L1711" s="260"/>
      <c r="M1711" s="261"/>
      <c r="N1711" s="262"/>
      <c r="O1711" s="262"/>
      <c r="P1711" s="262"/>
      <c r="Q1711" s="262"/>
      <c r="R1711" s="262"/>
      <c r="S1711" s="262"/>
      <c r="T1711" s="26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4" t="s">
        <v>186</v>
      </c>
      <c r="AU1711" s="264" t="s">
        <v>92</v>
      </c>
      <c r="AV1711" s="14" t="s">
        <v>92</v>
      </c>
      <c r="AW1711" s="14" t="s">
        <v>36</v>
      </c>
      <c r="AX1711" s="14" t="s">
        <v>83</v>
      </c>
      <c r="AY1711" s="264" t="s">
        <v>177</v>
      </c>
    </row>
    <row r="1712" s="15" customFormat="1">
      <c r="A1712" s="15"/>
      <c r="B1712" s="265"/>
      <c r="C1712" s="266"/>
      <c r="D1712" s="245" t="s">
        <v>186</v>
      </c>
      <c r="E1712" s="267" t="s">
        <v>1</v>
      </c>
      <c r="F1712" s="268" t="s">
        <v>190</v>
      </c>
      <c r="G1712" s="266"/>
      <c r="H1712" s="269">
        <v>2.1499999999999999</v>
      </c>
      <c r="I1712" s="270"/>
      <c r="J1712" s="266"/>
      <c r="K1712" s="266"/>
      <c r="L1712" s="271"/>
      <c r="M1712" s="272"/>
      <c r="N1712" s="273"/>
      <c r="O1712" s="273"/>
      <c r="P1712" s="273"/>
      <c r="Q1712" s="273"/>
      <c r="R1712" s="273"/>
      <c r="S1712" s="273"/>
      <c r="T1712" s="274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75" t="s">
        <v>186</v>
      </c>
      <c r="AU1712" s="275" t="s">
        <v>92</v>
      </c>
      <c r="AV1712" s="15" t="s">
        <v>184</v>
      </c>
      <c r="AW1712" s="15" t="s">
        <v>36</v>
      </c>
      <c r="AX1712" s="15" t="s">
        <v>90</v>
      </c>
      <c r="AY1712" s="275" t="s">
        <v>177</v>
      </c>
    </row>
    <row r="1713" s="14" customFormat="1">
      <c r="A1713" s="14"/>
      <c r="B1713" s="254"/>
      <c r="C1713" s="255"/>
      <c r="D1713" s="245" t="s">
        <v>186</v>
      </c>
      <c r="E1713" s="255"/>
      <c r="F1713" s="257" t="s">
        <v>2099</v>
      </c>
      <c r="G1713" s="255"/>
      <c r="H1713" s="258">
        <v>2.3650000000000002</v>
      </c>
      <c r="I1713" s="259"/>
      <c r="J1713" s="255"/>
      <c r="K1713" s="255"/>
      <c r="L1713" s="260"/>
      <c r="M1713" s="261"/>
      <c r="N1713" s="262"/>
      <c r="O1713" s="262"/>
      <c r="P1713" s="262"/>
      <c r="Q1713" s="262"/>
      <c r="R1713" s="262"/>
      <c r="S1713" s="262"/>
      <c r="T1713" s="26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4" t="s">
        <v>186</v>
      </c>
      <c r="AU1713" s="264" t="s">
        <v>92</v>
      </c>
      <c r="AV1713" s="14" t="s">
        <v>92</v>
      </c>
      <c r="AW1713" s="14" t="s">
        <v>4</v>
      </c>
      <c r="AX1713" s="14" t="s">
        <v>90</v>
      </c>
      <c r="AY1713" s="264" t="s">
        <v>177</v>
      </c>
    </row>
    <row r="1714" s="2" customFormat="1" ht="24.15" customHeight="1">
      <c r="A1714" s="39"/>
      <c r="B1714" s="40"/>
      <c r="C1714" s="230" t="s">
        <v>2100</v>
      </c>
      <c r="D1714" s="230" t="s">
        <v>179</v>
      </c>
      <c r="E1714" s="231" t="s">
        <v>2101</v>
      </c>
      <c r="F1714" s="232" t="s">
        <v>2102</v>
      </c>
      <c r="G1714" s="233" t="s">
        <v>182</v>
      </c>
      <c r="H1714" s="234">
        <v>2.1499999999999999</v>
      </c>
      <c r="I1714" s="235"/>
      <c r="J1714" s="236">
        <f>ROUND(I1714*H1714,2)</f>
        <v>0</v>
      </c>
      <c r="K1714" s="232" t="s">
        <v>183</v>
      </c>
      <c r="L1714" s="45"/>
      <c r="M1714" s="237" t="s">
        <v>1</v>
      </c>
      <c r="N1714" s="238" t="s">
        <v>48</v>
      </c>
      <c r="O1714" s="92"/>
      <c r="P1714" s="239">
        <f>O1714*H1714</f>
        <v>0</v>
      </c>
      <c r="Q1714" s="239">
        <v>0.0027200000000000002</v>
      </c>
      <c r="R1714" s="239">
        <f>Q1714*H1714</f>
        <v>0.0058479999999999999</v>
      </c>
      <c r="S1714" s="239">
        <v>0</v>
      </c>
      <c r="T1714" s="240">
        <f>S1714*H1714</f>
        <v>0</v>
      </c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R1714" s="241" t="s">
        <v>295</v>
      </c>
      <c r="AT1714" s="241" t="s">
        <v>179</v>
      </c>
      <c r="AU1714" s="241" t="s">
        <v>92</v>
      </c>
      <c r="AY1714" s="18" t="s">
        <v>177</v>
      </c>
      <c r="BE1714" s="242">
        <f>IF(N1714="základní",J1714,0)</f>
        <v>0</v>
      </c>
      <c r="BF1714" s="242">
        <f>IF(N1714="snížená",J1714,0)</f>
        <v>0</v>
      </c>
      <c r="BG1714" s="242">
        <f>IF(N1714="zákl. přenesená",J1714,0)</f>
        <v>0</v>
      </c>
      <c r="BH1714" s="242">
        <f>IF(N1714="sníž. přenesená",J1714,0)</f>
        <v>0</v>
      </c>
      <c r="BI1714" s="242">
        <f>IF(N1714="nulová",J1714,0)</f>
        <v>0</v>
      </c>
      <c r="BJ1714" s="18" t="s">
        <v>90</v>
      </c>
      <c r="BK1714" s="242">
        <f>ROUND(I1714*H1714,2)</f>
        <v>0</v>
      </c>
      <c r="BL1714" s="18" t="s">
        <v>295</v>
      </c>
      <c r="BM1714" s="241" t="s">
        <v>2103</v>
      </c>
    </row>
    <row r="1715" s="13" customFormat="1">
      <c r="A1715" s="13"/>
      <c r="B1715" s="243"/>
      <c r="C1715" s="244"/>
      <c r="D1715" s="245" t="s">
        <v>186</v>
      </c>
      <c r="E1715" s="246" t="s">
        <v>1</v>
      </c>
      <c r="F1715" s="247" t="s">
        <v>2104</v>
      </c>
      <c r="G1715" s="244"/>
      <c r="H1715" s="246" t="s">
        <v>1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3" t="s">
        <v>186</v>
      </c>
      <c r="AU1715" s="253" t="s">
        <v>92</v>
      </c>
      <c r="AV1715" s="13" t="s">
        <v>90</v>
      </c>
      <c r="AW1715" s="13" t="s">
        <v>36</v>
      </c>
      <c r="AX1715" s="13" t="s">
        <v>83</v>
      </c>
      <c r="AY1715" s="253" t="s">
        <v>177</v>
      </c>
    </row>
    <row r="1716" s="13" customFormat="1">
      <c r="A1716" s="13"/>
      <c r="B1716" s="243"/>
      <c r="C1716" s="244"/>
      <c r="D1716" s="245" t="s">
        <v>186</v>
      </c>
      <c r="E1716" s="246" t="s">
        <v>1</v>
      </c>
      <c r="F1716" s="247" t="s">
        <v>1515</v>
      </c>
      <c r="G1716" s="244"/>
      <c r="H1716" s="246" t="s">
        <v>1</v>
      </c>
      <c r="I1716" s="248"/>
      <c r="J1716" s="244"/>
      <c r="K1716" s="244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3" t="s">
        <v>186</v>
      </c>
      <c r="AU1716" s="253" t="s">
        <v>92</v>
      </c>
      <c r="AV1716" s="13" t="s">
        <v>90</v>
      </c>
      <c r="AW1716" s="13" t="s">
        <v>36</v>
      </c>
      <c r="AX1716" s="13" t="s">
        <v>83</v>
      </c>
      <c r="AY1716" s="253" t="s">
        <v>177</v>
      </c>
    </row>
    <row r="1717" s="13" customFormat="1">
      <c r="A1717" s="13"/>
      <c r="B1717" s="243"/>
      <c r="C1717" s="244"/>
      <c r="D1717" s="245" t="s">
        <v>186</v>
      </c>
      <c r="E1717" s="246" t="s">
        <v>1</v>
      </c>
      <c r="F1717" s="247" t="s">
        <v>273</v>
      </c>
      <c r="G1717" s="244"/>
      <c r="H1717" s="246" t="s">
        <v>1</v>
      </c>
      <c r="I1717" s="248"/>
      <c r="J1717" s="244"/>
      <c r="K1717" s="244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3" t="s">
        <v>186</v>
      </c>
      <c r="AU1717" s="253" t="s">
        <v>92</v>
      </c>
      <c r="AV1717" s="13" t="s">
        <v>90</v>
      </c>
      <c r="AW1717" s="13" t="s">
        <v>36</v>
      </c>
      <c r="AX1717" s="13" t="s">
        <v>83</v>
      </c>
      <c r="AY1717" s="253" t="s">
        <v>177</v>
      </c>
    </row>
    <row r="1718" s="14" customFormat="1">
      <c r="A1718" s="14"/>
      <c r="B1718" s="254"/>
      <c r="C1718" s="255"/>
      <c r="D1718" s="245" t="s">
        <v>186</v>
      </c>
      <c r="E1718" s="256" t="s">
        <v>1</v>
      </c>
      <c r="F1718" s="257" t="s">
        <v>2097</v>
      </c>
      <c r="G1718" s="255"/>
      <c r="H1718" s="258">
        <v>0.23999999999999999</v>
      </c>
      <c r="I1718" s="259"/>
      <c r="J1718" s="255"/>
      <c r="K1718" s="255"/>
      <c r="L1718" s="260"/>
      <c r="M1718" s="261"/>
      <c r="N1718" s="262"/>
      <c r="O1718" s="262"/>
      <c r="P1718" s="262"/>
      <c r="Q1718" s="262"/>
      <c r="R1718" s="262"/>
      <c r="S1718" s="262"/>
      <c r="T1718" s="263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4" t="s">
        <v>186</v>
      </c>
      <c r="AU1718" s="264" t="s">
        <v>92</v>
      </c>
      <c r="AV1718" s="14" t="s">
        <v>92</v>
      </c>
      <c r="AW1718" s="14" t="s">
        <v>36</v>
      </c>
      <c r="AX1718" s="14" t="s">
        <v>83</v>
      </c>
      <c r="AY1718" s="264" t="s">
        <v>177</v>
      </c>
    </row>
    <row r="1719" s="13" customFormat="1">
      <c r="A1719" s="13"/>
      <c r="B1719" s="243"/>
      <c r="C1719" s="244"/>
      <c r="D1719" s="245" t="s">
        <v>186</v>
      </c>
      <c r="E1719" s="246" t="s">
        <v>1</v>
      </c>
      <c r="F1719" s="247" t="s">
        <v>1487</v>
      </c>
      <c r="G1719" s="244"/>
      <c r="H1719" s="246" t="s">
        <v>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3" t="s">
        <v>186</v>
      </c>
      <c r="AU1719" s="253" t="s">
        <v>92</v>
      </c>
      <c r="AV1719" s="13" t="s">
        <v>90</v>
      </c>
      <c r="AW1719" s="13" t="s">
        <v>36</v>
      </c>
      <c r="AX1719" s="13" t="s">
        <v>83</v>
      </c>
      <c r="AY1719" s="253" t="s">
        <v>177</v>
      </c>
    </row>
    <row r="1720" s="13" customFormat="1">
      <c r="A1720" s="13"/>
      <c r="B1720" s="243"/>
      <c r="C1720" s="244"/>
      <c r="D1720" s="245" t="s">
        <v>186</v>
      </c>
      <c r="E1720" s="246" t="s">
        <v>1</v>
      </c>
      <c r="F1720" s="247" t="s">
        <v>1488</v>
      </c>
      <c r="G1720" s="244"/>
      <c r="H1720" s="246" t="s">
        <v>1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3" t="s">
        <v>186</v>
      </c>
      <c r="AU1720" s="253" t="s">
        <v>92</v>
      </c>
      <c r="AV1720" s="13" t="s">
        <v>90</v>
      </c>
      <c r="AW1720" s="13" t="s">
        <v>36</v>
      </c>
      <c r="AX1720" s="13" t="s">
        <v>83</v>
      </c>
      <c r="AY1720" s="253" t="s">
        <v>177</v>
      </c>
    </row>
    <row r="1721" s="14" customFormat="1">
      <c r="A1721" s="14"/>
      <c r="B1721" s="254"/>
      <c r="C1721" s="255"/>
      <c r="D1721" s="245" t="s">
        <v>186</v>
      </c>
      <c r="E1721" s="256" t="s">
        <v>1</v>
      </c>
      <c r="F1721" s="257" t="s">
        <v>2098</v>
      </c>
      <c r="G1721" s="255"/>
      <c r="H1721" s="258">
        <v>1.9099999999999999</v>
      </c>
      <c r="I1721" s="259"/>
      <c r="J1721" s="255"/>
      <c r="K1721" s="255"/>
      <c r="L1721" s="260"/>
      <c r="M1721" s="261"/>
      <c r="N1721" s="262"/>
      <c r="O1721" s="262"/>
      <c r="P1721" s="262"/>
      <c r="Q1721" s="262"/>
      <c r="R1721" s="262"/>
      <c r="S1721" s="262"/>
      <c r="T1721" s="26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4" t="s">
        <v>186</v>
      </c>
      <c r="AU1721" s="264" t="s">
        <v>92</v>
      </c>
      <c r="AV1721" s="14" t="s">
        <v>92</v>
      </c>
      <c r="AW1721" s="14" t="s">
        <v>36</v>
      </c>
      <c r="AX1721" s="14" t="s">
        <v>83</v>
      </c>
      <c r="AY1721" s="264" t="s">
        <v>177</v>
      </c>
    </row>
    <row r="1722" s="15" customFormat="1">
      <c r="A1722" s="15"/>
      <c r="B1722" s="265"/>
      <c r="C1722" s="266"/>
      <c r="D1722" s="245" t="s">
        <v>186</v>
      </c>
      <c r="E1722" s="267" t="s">
        <v>1</v>
      </c>
      <c r="F1722" s="268" t="s">
        <v>190</v>
      </c>
      <c r="G1722" s="266"/>
      <c r="H1722" s="269">
        <v>2.1499999999999999</v>
      </c>
      <c r="I1722" s="270"/>
      <c r="J1722" s="266"/>
      <c r="K1722" s="266"/>
      <c r="L1722" s="271"/>
      <c r="M1722" s="272"/>
      <c r="N1722" s="273"/>
      <c r="O1722" s="273"/>
      <c r="P1722" s="273"/>
      <c r="Q1722" s="273"/>
      <c r="R1722" s="273"/>
      <c r="S1722" s="273"/>
      <c r="T1722" s="274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75" t="s">
        <v>186</v>
      </c>
      <c r="AU1722" s="275" t="s">
        <v>92</v>
      </c>
      <c r="AV1722" s="15" t="s">
        <v>184</v>
      </c>
      <c r="AW1722" s="15" t="s">
        <v>36</v>
      </c>
      <c r="AX1722" s="15" t="s">
        <v>90</v>
      </c>
      <c r="AY1722" s="275" t="s">
        <v>177</v>
      </c>
    </row>
    <row r="1723" s="2" customFormat="1" ht="24.15" customHeight="1">
      <c r="A1723" s="39"/>
      <c r="B1723" s="40"/>
      <c r="C1723" s="230" t="s">
        <v>2105</v>
      </c>
      <c r="D1723" s="230" t="s">
        <v>179</v>
      </c>
      <c r="E1723" s="231" t="s">
        <v>2106</v>
      </c>
      <c r="F1723" s="232" t="s">
        <v>2107</v>
      </c>
      <c r="G1723" s="233" t="s">
        <v>200</v>
      </c>
      <c r="H1723" s="234">
        <v>229.00999999999999</v>
      </c>
      <c r="I1723" s="235"/>
      <c r="J1723" s="236">
        <f>ROUND(I1723*H1723,2)</f>
        <v>0</v>
      </c>
      <c r="K1723" s="232" t="s">
        <v>183</v>
      </c>
      <c r="L1723" s="45"/>
      <c r="M1723" s="237" t="s">
        <v>1</v>
      </c>
      <c r="N1723" s="238" t="s">
        <v>48</v>
      </c>
      <c r="O1723" s="92"/>
      <c r="P1723" s="239">
        <f>O1723*H1723</f>
        <v>0</v>
      </c>
      <c r="Q1723" s="239">
        <v>0.014200000000000001</v>
      </c>
      <c r="R1723" s="239">
        <f>Q1723*H1723</f>
        <v>3.2519420000000001</v>
      </c>
      <c r="S1723" s="239">
        <v>0</v>
      </c>
      <c r="T1723" s="240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41" t="s">
        <v>295</v>
      </c>
      <c r="AT1723" s="241" t="s">
        <v>179</v>
      </c>
      <c r="AU1723" s="241" t="s">
        <v>92</v>
      </c>
      <c r="AY1723" s="18" t="s">
        <v>177</v>
      </c>
      <c r="BE1723" s="242">
        <f>IF(N1723="základní",J1723,0)</f>
        <v>0</v>
      </c>
      <c r="BF1723" s="242">
        <f>IF(N1723="snížená",J1723,0)</f>
        <v>0</v>
      </c>
      <c r="BG1723" s="242">
        <f>IF(N1723="zákl. přenesená",J1723,0)</f>
        <v>0</v>
      </c>
      <c r="BH1723" s="242">
        <f>IF(N1723="sníž. přenesená",J1723,0)</f>
        <v>0</v>
      </c>
      <c r="BI1723" s="242">
        <f>IF(N1723="nulová",J1723,0)</f>
        <v>0</v>
      </c>
      <c r="BJ1723" s="18" t="s">
        <v>90</v>
      </c>
      <c r="BK1723" s="242">
        <f>ROUND(I1723*H1723,2)</f>
        <v>0</v>
      </c>
      <c r="BL1723" s="18" t="s">
        <v>295</v>
      </c>
      <c r="BM1723" s="241" t="s">
        <v>2108</v>
      </c>
    </row>
    <row r="1724" s="13" customFormat="1">
      <c r="A1724" s="13"/>
      <c r="B1724" s="243"/>
      <c r="C1724" s="244"/>
      <c r="D1724" s="245" t="s">
        <v>186</v>
      </c>
      <c r="E1724" s="246" t="s">
        <v>1</v>
      </c>
      <c r="F1724" s="247" t="s">
        <v>2109</v>
      </c>
      <c r="G1724" s="244"/>
      <c r="H1724" s="246" t="s">
        <v>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3" t="s">
        <v>186</v>
      </c>
      <c r="AU1724" s="253" t="s">
        <v>92</v>
      </c>
      <c r="AV1724" s="13" t="s">
        <v>90</v>
      </c>
      <c r="AW1724" s="13" t="s">
        <v>36</v>
      </c>
      <c r="AX1724" s="13" t="s">
        <v>83</v>
      </c>
      <c r="AY1724" s="253" t="s">
        <v>177</v>
      </c>
    </row>
    <row r="1725" s="13" customFormat="1">
      <c r="A1725" s="13"/>
      <c r="B1725" s="243"/>
      <c r="C1725" s="244"/>
      <c r="D1725" s="245" t="s">
        <v>186</v>
      </c>
      <c r="E1725" s="246" t="s">
        <v>1</v>
      </c>
      <c r="F1725" s="247" t="s">
        <v>1787</v>
      </c>
      <c r="G1725" s="244"/>
      <c r="H1725" s="246" t="s">
        <v>1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3" t="s">
        <v>186</v>
      </c>
      <c r="AU1725" s="253" t="s">
        <v>92</v>
      </c>
      <c r="AV1725" s="13" t="s">
        <v>90</v>
      </c>
      <c r="AW1725" s="13" t="s">
        <v>36</v>
      </c>
      <c r="AX1725" s="13" t="s">
        <v>83</v>
      </c>
      <c r="AY1725" s="253" t="s">
        <v>177</v>
      </c>
    </row>
    <row r="1726" s="13" customFormat="1">
      <c r="A1726" s="13"/>
      <c r="B1726" s="243"/>
      <c r="C1726" s="244"/>
      <c r="D1726" s="245" t="s">
        <v>186</v>
      </c>
      <c r="E1726" s="246" t="s">
        <v>1</v>
      </c>
      <c r="F1726" s="247" t="s">
        <v>212</v>
      </c>
      <c r="G1726" s="244"/>
      <c r="H1726" s="246" t="s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3" t="s">
        <v>186</v>
      </c>
      <c r="AU1726" s="253" t="s">
        <v>92</v>
      </c>
      <c r="AV1726" s="13" t="s">
        <v>90</v>
      </c>
      <c r="AW1726" s="13" t="s">
        <v>36</v>
      </c>
      <c r="AX1726" s="13" t="s">
        <v>83</v>
      </c>
      <c r="AY1726" s="253" t="s">
        <v>177</v>
      </c>
    </row>
    <row r="1727" s="14" customFormat="1">
      <c r="A1727" s="14"/>
      <c r="B1727" s="254"/>
      <c r="C1727" s="255"/>
      <c r="D1727" s="245" t="s">
        <v>186</v>
      </c>
      <c r="E1727" s="256" t="s">
        <v>1</v>
      </c>
      <c r="F1727" s="257" t="s">
        <v>1788</v>
      </c>
      <c r="G1727" s="255"/>
      <c r="H1727" s="258">
        <v>37.777999999999999</v>
      </c>
      <c r="I1727" s="259"/>
      <c r="J1727" s="255"/>
      <c r="K1727" s="255"/>
      <c r="L1727" s="260"/>
      <c r="M1727" s="261"/>
      <c r="N1727" s="262"/>
      <c r="O1727" s="262"/>
      <c r="P1727" s="262"/>
      <c r="Q1727" s="262"/>
      <c r="R1727" s="262"/>
      <c r="S1727" s="262"/>
      <c r="T1727" s="26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4" t="s">
        <v>186</v>
      </c>
      <c r="AU1727" s="264" t="s">
        <v>92</v>
      </c>
      <c r="AV1727" s="14" t="s">
        <v>92</v>
      </c>
      <c r="AW1727" s="14" t="s">
        <v>36</v>
      </c>
      <c r="AX1727" s="14" t="s">
        <v>83</v>
      </c>
      <c r="AY1727" s="264" t="s">
        <v>177</v>
      </c>
    </row>
    <row r="1728" s="14" customFormat="1">
      <c r="A1728" s="14"/>
      <c r="B1728" s="254"/>
      <c r="C1728" s="255"/>
      <c r="D1728" s="245" t="s">
        <v>186</v>
      </c>
      <c r="E1728" s="256" t="s">
        <v>1</v>
      </c>
      <c r="F1728" s="257" t="s">
        <v>1789</v>
      </c>
      <c r="G1728" s="255"/>
      <c r="H1728" s="258">
        <v>26.207999999999998</v>
      </c>
      <c r="I1728" s="259"/>
      <c r="J1728" s="255"/>
      <c r="K1728" s="255"/>
      <c r="L1728" s="260"/>
      <c r="M1728" s="261"/>
      <c r="N1728" s="262"/>
      <c r="O1728" s="262"/>
      <c r="P1728" s="262"/>
      <c r="Q1728" s="262"/>
      <c r="R1728" s="262"/>
      <c r="S1728" s="262"/>
      <c r="T1728" s="26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4" t="s">
        <v>186</v>
      </c>
      <c r="AU1728" s="264" t="s">
        <v>92</v>
      </c>
      <c r="AV1728" s="14" t="s">
        <v>92</v>
      </c>
      <c r="AW1728" s="14" t="s">
        <v>36</v>
      </c>
      <c r="AX1728" s="14" t="s">
        <v>83</v>
      </c>
      <c r="AY1728" s="264" t="s">
        <v>177</v>
      </c>
    </row>
    <row r="1729" s="14" customFormat="1">
      <c r="A1729" s="14"/>
      <c r="B1729" s="254"/>
      <c r="C1729" s="255"/>
      <c r="D1729" s="245" t="s">
        <v>186</v>
      </c>
      <c r="E1729" s="256" t="s">
        <v>1</v>
      </c>
      <c r="F1729" s="257" t="s">
        <v>1790</v>
      </c>
      <c r="G1729" s="255"/>
      <c r="H1729" s="258">
        <v>43.962000000000003</v>
      </c>
      <c r="I1729" s="259"/>
      <c r="J1729" s="255"/>
      <c r="K1729" s="255"/>
      <c r="L1729" s="260"/>
      <c r="M1729" s="261"/>
      <c r="N1729" s="262"/>
      <c r="O1729" s="262"/>
      <c r="P1729" s="262"/>
      <c r="Q1729" s="262"/>
      <c r="R1729" s="262"/>
      <c r="S1729" s="262"/>
      <c r="T1729" s="26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4" t="s">
        <v>186</v>
      </c>
      <c r="AU1729" s="264" t="s">
        <v>92</v>
      </c>
      <c r="AV1729" s="14" t="s">
        <v>92</v>
      </c>
      <c r="AW1729" s="14" t="s">
        <v>36</v>
      </c>
      <c r="AX1729" s="14" t="s">
        <v>83</v>
      </c>
      <c r="AY1729" s="264" t="s">
        <v>177</v>
      </c>
    </row>
    <row r="1730" s="16" customFormat="1">
      <c r="A1730" s="16"/>
      <c r="B1730" s="276"/>
      <c r="C1730" s="277"/>
      <c r="D1730" s="245" t="s">
        <v>186</v>
      </c>
      <c r="E1730" s="278" t="s">
        <v>1</v>
      </c>
      <c r="F1730" s="279" t="s">
        <v>492</v>
      </c>
      <c r="G1730" s="277"/>
      <c r="H1730" s="280">
        <v>107.94799999999999</v>
      </c>
      <c r="I1730" s="281"/>
      <c r="J1730" s="277"/>
      <c r="K1730" s="277"/>
      <c r="L1730" s="282"/>
      <c r="M1730" s="283"/>
      <c r="N1730" s="284"/>
      <c r="O1730" s="284"/>
      <c r="P1730" s="284"/>
      <c r="Q1730" s="284"/>
      <c r="R1730" s="284"/>
      <c r="S1730" s="284"/>
      <c r="T1730" s="285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T1730" s="286" t="s">
        <v>186</v>
      </c>
      <c r="AU1730" s="286" t="s">
        <v>92</v>
      </c>
      <c r="AV1730" s="16" t="s">
        <v>100</v>
      </c>
      <c r="AW1730" s="16" t="s">
        <v>36</v>
      </c>
      <c r="AX1730" s="16" t="s">
        <v>83</v>
      </c>
      <c r="AY1730" s="286" t="s">
        <v>177</v>
      </c>
    </row>
    <row r="1731" s="13" customFormat="1">
      <c r="A1731" s="13"/>
      <c r="B1731" s="243"/>
      <c r="C1731" s="244"/>
      <c r="D1731" s="245" t="s">
        <v>186</v>
      </c>
      <c r="E1731" s="246" t="s">
        <v>1</v>
      </c>
      <c r="F1731" s="247" t="s">
        <v>1791</v>
      </c>
      <c r="G1731" s="244"/>
      <c r="H1731" s="246" t="s">
        <v>1</v>
      </c>
      <c r="I1731" s="248"/>
      <c r="J1731" s="244"/>
      <c r="K1731" s="244"/>
      <c r="L1731" s="249"/>
      <c r="M1731" s="250"/>
      <c r="N1731" s="251"/>
      <c r="O1731" s="251"/>
      <c r="P1731" s="251"/>
      <c r="Q1731" s="251"/>
      <c r="R1731" s="251"/>
      <c r="S1731" s="251"/>
      <c r="T1731" s="25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3" t="s">
        <v>186</v>
      </c>
      <c r="AU1731" s="253" t="s">
        <v>92</v>
      </c>
      <c r="AV1731" s="13" t="s">
        <v>90</v>
      </c>
      <c r="AW1731" s="13" t="s">
        <v>36</v>
      </c>
      <c r="AX1731" s="13" t="s">
        <v>83</v>
      </c>
      <c r="AY1731" s="253" t="s">
        <v>177</v>
      </c>
    </row>
    <row r="1732" s="13" customFormat="1">
      <c r="A1732" s="13"/>
      <c r="B1732" s="243"/>
      <c r="C1732" s="244"/>
      <c r="D1732" s="245" t="s">
        <v>186</v>
      </c>
      <c r="E1732" s="246" t="s">
        <v>1</v>
      </c>
      <c r="F1732" s="247" t="s">
        <v>212</v>
      </c>
      <c r="G1732" s="244"/>
      <c r="H1732" s="246" t="s">
        <v>1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3" t="s">
        <v>186</v>
      </c>
      <c r="AU1732" s="253" t="s">
        <v>92</v>
      </c>
      <c r="AV1732" s="13" t="s">
        <v>90</v>
      </c>
      <c r="AW1732" s="13" t="s">
        <v>36</v>
      </c>
      <c r="AX1732" s="13" t="s">
        <v>83</v>
      </c>
      <c r="AY1732" s="253" t="s">
        <v>177</v>
      </c>
    </row>
    <row r="1733" s="14" customFormat="1">
      <c r="A1733" s="14"/>
      <c r="B1733" s="254"/>
      <c r="C1733" s="255"/>
      <c r="D1733" s="245" t="s">
        <v>186</v>
      </c>
      <c r="E1733" s="256" t="s">
        <v>1</v>
      </c>
      <c r="F1733" s="257" t="s">
        <v>1792</v>
      </c>
      <c r="G1733" s="255"/>
      <c r="H1733" s="258">
        <v>43.881999999999998</v>
      </c>
      <c r="I1733" s="259"/>
      <c r="J1733" s="255"/>
      <c r="K1733" s="255"/>
      <c r="L1733" s="260"/>
      <c r="M1733" s="261"/>
      <c r="N1733" s="262"/>
      <c r="O1733" s="262"/>
      <c r="P1733" s="262"/>
      <c r="Q1733" s="262"/>
      <c r="R1733" s="262"/>
      <c r="S1733" s="262"/>
      <c r="T1733" s="26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4" t="s">
        <v>186</v>
      </c>
      <c r="AU1733" s="264" t="s">
        <v>92</v>
      </c>
      <c r="AV1733" s="14" t="s">
        <v>92</v>
      </c>
      <c r="AW1733" s="14" t="s">
        <v>36</v>
      </c>
      <c r="AX1733" s="14" t="s">
        <v>83</v>
      </c>
      <c r="AY1733" s="264" t="s">
        <v>177</v>
      </c>
    </row>
    <row r="1734" s="14" customFormat="1">
      <c r="A1734" s="14"/>
      <c r="B1734" s="254"/>
      <c r="C1734" s="255"/>
      <c r="D1734" s="245" t="s">
        <v>186</v>
      </c>
      <c r="E1734" s="256" t="s">
        <v>1</v>
      </c>
      <c r="F1734" s="257" t="s">
        <v>1793</v>
      </c>
      <c r="G1734" s="255"/>
      <c r="H1734" s="258">
        <v>8.6869999999999994</v>
      </c>
      <c r="I1734" s="259"/>
      <c r="J1734" s="255"/>
      <c r="K1734" s="255"/>
      <c r="L1734" s="260"/>
      <c r="M1734" s="261"/>
      <c r="N1734" s="262"/>
      <c r="O1734" s="262"/>
      <c r="P1734" s="262"/>
      <c r="Q1734" s="262"/>
      <c r="R1734" s="262"/>
      <c r="S1734" s="262"/>
      <c r="T1734" s="26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4" t="s">
        <v>186</v>
      </c>
      <c r="AU1734" s="264" t="s">
        <v>92</v>
      </c>
      <c r="AV1734" s="14" t="s">
        <v>92</v>
      </c>
      <c r="AW1734" s="14" t="s">
        <v>36</v>
      </c>
      <c r="AX1734" s="14" t="s">
        <v>83</v>
      </c>
      <c r="AY1734" s="264" t="s">
        <v>177</v>
      </c>
    </row>
    <row r="1735" s="16" customFormat="1">
      <c r="A1735" s="16"/>
      <c r="B1735" s="276"/>
      <c r="C1735" s="277"/>
      <c r="D1735" s="245" t="s">
        <v>186</v>
      </c>
      <c r="E1735" s="278" t="s">
        <v>1</v>
      </c>
      <c r="F1735" s="279" t="s">
        <v>492</v>
      </c>
      <c r="G1735" s="277"/>
      <c r="H1735" s="280">
        <v>52.569000000000003</v>
      </c>
      <c r="I1735" s="281"/>
      <c r="J1735" s="277"/>
      <c r="K1735" s="277"/>
      <c r="L1735" s="282"/>
      <c r="M1735" s="283"/>
      <c r="N1735" s="284"/>
      <c r="O1735" s="284"/>
      <c r="P1735" s="284"/>
      <c r="Q1735" s="284"/>
      <c r="R1735" s="284"/>
      <c r="S1735" s="284"/>
      <c r="T1735" s="285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286" t="s">
        <v>186</v>
      </c>
      <c r="AU1735" s="286" t="s">
        <v>92</v>
      </c>
      <c r="AV1735" s="16" t="s">
        <v>100</v>
      </c>
      <c r="AW1735" s="16" t="s">
        <v>36</v>
      </c>
      <c r="AX1735" s="16" t="s">
        <v>83</v>
      </c>
      <c r="AY1735" s="286" t="s">
        <v>177</v>
      </c>
    </row>
    <row r="1736" s="13" customFormat="1">
      <c r="A1736" s="13"/>
      <c r="B1736" s="243"/>
      <c r="C1736" s="244"/>
      <c r="D1736" s="245" t="s">
        <v>186</v>
      </c>
      <c r="E1736" s="246" t="s">
        <v>1</v>
      </c>
      <c r="F1736" s="247" t="s">
        <v>1794</v>
      </c>
      <c r="G1736" s="244"/>
      <c r="H1736" s="246" t="s">
        <v>1</v>
      </c>
      <c r="I1736" s="248"/>
      <c r="J1736" s="244"/>
      <c r="K1736" s="244"/>
      <c r="L1736" s="249"/>
      <c r="M1736" s="250"/>
      <c r="N1736" s="251"/>
      <c r="O1736" s="251"/>
      <c r="P1736" s="251"/>
      <c r="Q1736" s="251"/>
      <c r="R1736" s="251"/>
      <c r="S1736" s="251"/>
      <c r="T1736" s="25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3" t="s">
        <v>186</v>
      </c>
      <c r="AU1736" s="253" t="s">
        <v>92</v>
      </c>
      <c r="AV1736" s="13" t="s">
        <v>90</v>
      </c>
      <c r="AW1736" s="13" t="s">
        <v>36</v>
      </c>
      <c r="AX1736" s="13" t="s">
        <v>83</v>
      </c>
      <c r="AY1736" s="253" t="s">
        <v>177</v>
      </c>
    </row>
    <row r="1737" s="13" customFormat="1">
      <c r="A1737" s="13"/>
      <c r="B1737" s="243"/>
      <c r="C1737" s="244"/>
      <c r="D1737" s="245" t="s">
        <v>186</v>
      </c>
      <c r="E1737" s="246" t="s">
        <v>1</v>
      </c>
      <c r="F1737" s="247" t="s">
        <v>212</v>
      </c>
      <c r="G1737" s="244"/>
      <c r="H1737" s="246" t="s">
        <v>1</v>
      </c>
      <c r="I1737" s="248"/>
      <c r="J1737" s="244"/>
      <c r="K1737" s="244"/>
      <c r="L1737" s="249"/>
      <c r="M1737" s="250"/>
      <c r="N1737" s="251"/>
      <c r="O1737" s="251"/>
      <c r="P1737" s="251"/>
      <c r="Q1737" s="251"/>
      <c r="R1737" s="251"/>
      <c r="S1737" s="251"/>
      <c r="T1737" s="25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3" t="s">
        <v>186</v>
      </c>
      <c r="AU1737" s="253" t="s">
        <v>92</v>
      </c>
      <c r="AV1737" s="13" t="s">
        <v>90</v>
      </c>
      <c r="AW1737" s="13" t="s">
        <v>36</v>
      </c>
      <c r="AX1737" s="13" t="s">
        <v>83</v>
      </c>
      <c r="AY1737" s="253" t="s">
        <v>177</v>
      </c>
    </row>
    <row r="1738" s="14" customFormat="1">
      <c r="A1738" s="14"/>
      <c r="B1738" s="254"/>
      <c r="C1738" s="255"/>
      <c r="D1738" s="245" t="s">
        <v>186</v>
      </c>
      <c r="E1738" s="256" t="s">
        <v>1</v>
      </c>
      <c r="F1738" s="257" t="s">
        <v>1795</v>
      </c>
      <c r="G1738" s="255"/>
      <c r="H1738" s="258">
        <v>24.024000000000001</v>
      </c>
      <c r="I1738" s="259"/>
      <c r="J1738" s="255"/>
      <c r="K1738" s="255"/>
      <c r="L1738" s="260"/>
      <c r="M1738" s="261"/>
      <c r="N1738" s="262"/>
      <c r="O1738" s="262"/>
      <c r="P1738" s="262"/>
      <c r="Q1738" s="262"/>
      <c r="R1738" s="262"/>
      <c r="S1738" s="262"/>
      <c r="T1738" s="26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4" t="s">
        <v>186</v>
      </c>
      <c r="AU1738" s="264" t="s">
        <v>92</v>
      </c>
      <c r="AV1738" s="14" t="s">
        <v>92</v>
      </c>
      <c r="AW1738" s="14" t="s">
        <v>36</v>
      </c>
      <c r="AX1738" s="14" t="s">
        <v>83</v>
      </c>
      <c r="AY1738" s="264" t="s">
        <v>177</v>
      </c>
    </row>
    <row r="1739" s="14" customFormat="1">
      <c r="A1739" s="14"/>
      <c r="B1739" s="254"/>
      <c r="C1739" s="255"/>
      <c r="D1739" s="245" t="s">
        <v>186</v>
      </c>
      <c r="E1739" s="256" t="s">
        <v>1</v>
      </c>
      <c r="F1739" s="257" t="s">
        <v>1796</v>
      </c>
      <c r="G1739" s="255"/>
      <c r="H1739" s="258">
        <v>28.809000000000001</v>
      </c>
      <c r="I1739" s="259"/>
      <c r="J1739" s="255"/>
      <c r="K1739" s="255"/>
      <c r="L1739" s="260"/>
      <c r="M1739" s="261"/>
      <c r="N1739" s="262"/>
      <c r="O1739" s="262"/>
      <c r="P1739" s="262"/>
      <c r="Q1739" s="262"/>
      <c r="R1739" s="262"/>
      <c r="S1739" s="262"/>
      <c r="T1739" s="26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4" t="s">
        <v>186</v>
      </c>
      <c r="AU1739" s="264" t="s">
        <v>92</v>
      </c>
      <c r="AV1739" s="14" t="s">
        <v>92</v>
      </c>
      <c r="AW1739" s="14" t="s">
        <v>36</v>
      </c>
      <c r="AX1739" s="14" t="s">
        <v>83</v>
      </c>
      <c r="AY1739" s="264" t="s">
        <v>177</v>
      </c>
    </row>
    <row r="1740" s="16" customFormat="1">
      <c r="A1740" s="16"/>
      <c r="B1740" s="276"/>
      <c r="C1740" s="277"/>
      <c r="D1740" s="245" t="s">
        <v>186</v>
      </c>
      <c r="E1740" s="278" t="s">
        <v>1</v>
      </c>
      <c r="F1740" s="279" t="s">
        <v>492</v>
      </c>
      <c r="G1740" s="277"/>
      <c r="H1740" s="280">
        <v>52.832999999999998</v>
      </c>
      <c r="I1740" s="281"/>
      <c r="J1740" s="277"/>
      <c r="K1740" s="277"/>
      <c r="L1740" s="282"/>
      <c r="M1740" s="283"/>
      <c r="N1740" s="284"/>
      <c r="O1740" s="284"/>
      <c r="P1740" s="284"/>
      <c r="Q1740" s="284"/>
      <c r="R1740" s="284"/>
      <c r="S1740" s="284"/>
      <c r="T1740" s="285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T1740" s="286" t="s">
        <v>186</v>
      </c>
      <c r="AU1740" s="286" t="s">
        <v>92</v>
      </c>
      <c r="AV1740" s="16" t="s">
        <v>100</v>
      </c>
      <c r="AW1740" s="16" t="s">
        <v>36</v>
      </c>
      <c r="AX1740" s="16" t="s">
        <v>83</v>
      </c>
      <c r="AY1740" s="286" t="s">
        <v>177</v>
      </c>
    </row>
    <row r="1741" s="13" customFormat="1">
      <c r="A1741" s="13"/>
      <c r="B1741" s="243"/>
      <c r="C1741" s="244"/>
      <c r="D1741" s="245" t="s">
        <v>186</v>
      </c>
      <c r="E1741" s="246" t="s">
        <v>1</v>
      </c>
      <c r="F1741" s="247" t="s">
        <v>1776</v>
      </c>
      <c r="G1741" s="244"/>
      <c r="H1741" s="246" t="s">
        <v>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3" t="s">
        <v>186</v>
      </c>
      <c r="AU1741" s="253" t="s">
        <v>92</v>
      </c>
      <c r="AV1741" s="13" t="s">
        <v>90</v>
      </c>
      <c r="AW1741" s="13" t="s">
        <v>36</v>
      </c>
      <c r="AX1741" s="13" t="s">
        <v>83</v>
      </c>
      <c r="AY1741" s="253" t="s">
        <v>177</v>
      </c>
    </row>
    <row r="1742" s="13" customFormat="1">
      <c r="A1742" s="13"/>
      <c r="B1742" s="243"/>
      <c r="C1742" s="244"/>
      <c r="D1742" s="245" t="s">
        <v>186</v>
      </c>
      <c r="E1742" s="246" t="s">
        <v>1</v>
      </c>
      <c r="F1742" s="247" t="s">
        <v>212</v>
      </c>
      <c r="G1742" s="244"/>
      <c r="H1742" s="246" t="s">
        <v>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3" t="s">
        <v>186</v>
      </c>
      <c r="AU1742" s="253" t="s">
        <v>92</v>
      </c>
      <c r="AV1742" s="13" t="s">
        <v>90</v>
      </c>
      <c r="AW1742" s="13" t="s">
        <v>36</v>
      </c>
      <c r="AX1742" s="13" t="s">
        <v>83</v>
      </c>
      <c r="AY1742" s="253" t="s">
        <v>177</v>
      </c>
    </row>
    <row r="1743" s="14" customFormat="1">
      <c r="A1743" s="14"/>
      <c r="B1743" s="254"/>
      <c r="C1743" s="255"/>
      <c r="D1743" s="245" t="s">
        <v>186</v>
      </c>
      <c r="E1743" s="256" t="s">
        <v>1</v>
      </c>
      <c r="F1743" s="257" t="s">
        <v>1777</v>
      </c>
      <c r="G1743" s="255"/>
      <c r="H1743" s="258">
        <v>7.5599999999999996</v>
      </c>
      <c r="I1743" s="259"/>
      <c r="J1743" s="255"/>
      <c r="K1743" s="255"/>
      <c r="L1743" s="260"/>
      <c r="M1743" s="261"/>
      <c r="N1743" s="262"/>
      <c r="O1743" s="262"/>
      <c r="P1743" s="262"/>
      <c r="Q1743" s="262"/>
      <c r="R1743" s="262"/>
      <c r="S1743" s="262"/>
      <c r="T1743" s="26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4" t="s">
        <v>186</v>
      </c>
      <c r="AU1743" s="264" t="s">
        <v>92</v>
      </c>
      <c r="AV1743" s="14" t="s">
        <v>92</v>
      </c>
      <c r="AW1743" s="14" t="s">
        <v>36</v>
      </c>
      <c r="AX1743" s="14" t="s">
        <v>83</v>
      </c>
      <c r="AY1743" s="264" t="s">
        <v>177</v>
      </c>
    </row>
    <row r="1744" s="16" customFormat="1">
      <c r="A1744" s="16"/>
      <c r="B1744" s="276"/>
      <c r="C1744" s="277"/>
      <c r="D1744" s="245" t="s">
        <v>186</v>
      </c>
      <c r="E1744" s="278" t="s">
        <v>1</v>
      </c>
      <c r="F1744" s="279" t="s">
        <v>492</v>
      </c>
      <c r="G1744" s="277"/>
      <c r="H1744" s="280">
        <v>7.5599999999999996</v>
      </c>
      <c r="I1744" s="281"/>
      <c r="J1744" s="277"/>
      <c r="K1744" s="277"/>
      <c r="L1744" s="282"/>
      <c r="M1744" s="283"/>
      <c r="N1744" s="284"/>
      <c r="O1744" s="284"/>
      <c r="P1744" s="284"/>
      <c r="Q1744" s="284"/>
      <c r="R1744" s="284"/>
      <c r="S1744" s="284"/>
      <c r="T1744" s="285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T1744" s="286" t="s">
        <v>186</v>
      </c>
      <c r="AU1744" s="286" t="s">
        <v>92</v>
      </c>
      <c r="AV1744" s="16" t="s">
        <v>100</v>
      </c>
      <c r="AW1744" s="16" t="s">
        <v>36</v>
      </c>
      <c r="AX1744" s="16" t="s">
        <v>83</v>
      </c>
      <c r="AY1744" s="286" t="s">
        <v>177</v>
      </c>
    </row>
    <row r="1745" s="13" customFormat="1">
      <c r="A1745" s="13"/>
      <c r="B1745" s="243"/>
      <c r="C1745" s="244"/>
      <c r="D1745" s="245" t="s">
        <v>186</v>
      </c>
      <c r="E1745" s="246" t="s">
        <v>1</v>
      </c>
      <c r="F1745" s="247" t="s">
        <v>1807</v>
      </c>
      <c r="G1745" s="244"/>
      <c r="H1745" s="246" t="s">
        <v>1</v>
      </c>
      <c r="I1745" s="248"/>
      <c r="J1745" s="244"/>
      <c r="K1745" s="244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3" t="s">
        <v>186</v>
      </c>
      <c r="AU1745" s="253" t="s">
        <v>92</v>
      </c>
      <c r="AV1745" s="13" t="s">
        <v>90</v>
      </c>
      <c r="AW1745" s="13" t="s">
        <v>36</v>
      </c>
      <c r="AX1745" s="13" t="s">
        <v>83</v>
      </c>
      <c r="AY1745" s="253" t="s">
        <v>177</v>
      </c>
    </row>
    <row r="1746" s="13" customFormat="1">
      <c r="A1746" s="13"/>
      <c r="B1746" s="243"/>
      <c r="C1746" s="244"/>
      <c r="D1746" s="245" t="s">
        <v>186</v>
      </c>
      <c r="E1746" s="246" t="s">
        <v>1</v>
      </c>
      <c r="F1746" s="247" t="s">
        <v>212</v>
      </c>
      <c r="G1746" s="244"/>
      <c r="H1746" s="246" t="s">
        <v>1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3" t="s">
        <v>186</v>
      </c>
      <c r="AU1746" s="253" t="s">
        <v>92</v>
      </c>
      <c r="AV1746" s="13" t="s">
        <v>90</v>
      </c>
      <c r="AW1746" s="13" t="s">
        <v>36</v>
      </c>
      <c r="AX1746" s="13" t="s">
        <v>83</v>
      </c>
      <c r="AY1746" s="253" t="s">
        <v>177</v>
      </c>
    </row>
    <row r="1747" s="14" customFormat="1">
      <c r="A1747" s="14"/>
      <c r="B1747" s="254"/>
      <c r="C1747" s="255"/>
      <c r="D1747" s="245" t="s">
        <v>186</v>
      </c>
      <c r="E1747" s="256" t="s">
        <v>1</v>
      </c>
      <c r="F1747" s="257" t="s">
        <v>1808</v>
      </c>
      <c r="G1747" s="255"/>
      <c r="H1747" s="258">
        <v>8.0999999999999996</v>
      </c>
      <c r="I1747" s="259"/>
      <c r="J1747" s="255"/>
      <c r="K1747" s="255"/>
      <c r="L1747" s="260"/>
      <c r="M1747" s="261"/>
      <c r="N1747" s="262"/>
      <c r="O1747" s="262"/>
      <c r="P1747" s="262"/>
      <c r="Q1747" s="262"/>
      <c r="R1747" s="262"/>
      <c r="S1747" s="262"/>
      <c r="T1747" s="26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4" t="s">
        <v>186</v>
      </c>
      <c r="AU1747" s="264" t="s">
        <v>92</v>
      </c>
      <c r="AV1747" s="14" t="s">
        <v>92</v>
      </c>
      <c r="AW1747" s="14" t="s">
        <v>36</v>
      </c>
      <c r="AX1747" s="14" t="s">
        <v>83</v>
      </c>
      <c r="AY1747" s="264" t="s">
        <v>177</v>
      </c>
    </row>
    <row r="1748" s="16" customFormat="1">
      <c r="A1748" s="16"/>
      <c r="B1748" s="276"/>
      <c r="C1748" s="277"/>
      <c r="D1748" s="245" t="s">
        <v>186</v>
      </c>
      <c r="E1748" s="278" t="s">
        <v>1</v>
      </c>
      <c r="F1748" s="279" t="s">
        <v>492</v>
      </c>
      <c r="G1748" s="277"/>
      <c r="H1748" s="280">
        <v>8.0999999999999996</v>
      </c>
      <c r="I1748" s="281"/>
      <c r="J1748" s="277"/>
      <c r="K1748" s="277"/>
      <c r="L1748" s="282"/>
      <c r="M1748" s="283"/>
      <c r="N1748" s="284"/>
      <c r="O1748" s="284"/>
      <c r="P1748" s="284"/>
      <c r="Q1748" s="284"/>
      <c r="R1748" s="284"/>
      <c r="S1748" s="284"/>
      <c r="T1748" s="285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86" t="s">
        <v>186</v>
      </c>
      <c r="AU1748" s="286" t="s">
        <v>92</v>
      </c>
      <c r="AV1748" s="16" t="s">
        <v>100</v>
      </c>
      <c r="AW1748" s="16" t="s">
        <v>36</v>
      </c>
      <c r="AX1748" s="16" t="s">
        <v>83</v>
      </c>
      <c r="AY1748" s="286" t="s">
        <v>177</v>
      </c>
    </row>
    <row r="1749" s="15" customFormat="1">
      <c r="A1749" s="15"/>
      <c r="B1749" s="265"/>
      <c r="C1749" s="266"/>
      <c r="D1749" s="245" t="s">
        <v>186</v>
      </c>
      <c r="E1749" s="267" t="s">
        <v>1</v>
      </c>
      <c r="F1749" s="268" t="s">
        <v>190</v>
      </c>
      <c r="G1749" s="266"/>
      <c r="H1749" s="269">
        <v>229.00999999999999</v>
      </c>
      <c r="I1749" s="270"/>
      <c r="J1749" s="266"/>
      <c r="K1749" s="266"/>
      <c r="L1749" s="271"/>
      <c r="M1749" s="272"/>
      <c r="N1749" s="273"/>
      <c r="O1749" s="273"/>
      <c r="P1749" s="273"/>
      <c r="Q1749" s="273"/>
      <c r="R1749" s="273"/>
      <c r="S1749" s="273"/>
      <c r="T1749" s="274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75" t="s">
        <v>186</v>
      </c>
      <c r="AU1749" s="275" t="s">
        <v>92</v>
      </c>
      <c r="AV1749" s="15" t="s">
        <v>184</v>
      </c>
      <c r="AW1749" s="15" t="s">
        <v>36</v>
      </c>
      <c r="AX1749" s="15" t="s">
        <v>90</v>
      </c>
      <c r="AY1749" s="275" t="s">
        <v>177</v>
      </c>
    </row>
    <row r="1750" s="2" customFormat="1" ht="37.8" customHeight="1">
      <c r="A1750" s="39"/>
      <c r="B1750" s="40"/>
      <c r="C1750" s="230" t="s">
        <v>2110</v>
      </c>
      <c r="D1750" s="230" t="s">
        <v>179</v>
      </c>
      <c r="E1750" s="231" t="s">
        <v>2111</v>
      </c>
      <c r="F1750" s="232" t="s">
        <v>2112</v>
      </c>
      <c r="G1750" s="233" t="s">
        <v>200</v>
      </c>
      <c r="H1750" s="234">
        <v>231.066</v>
      </c>
      <c r="I1750" s="235"/>
      <c r="J1750" s="236">
        <f>ROUND(I1750*H1750,2)</f>
        <v>0</v>
      </c>
      <c r="K1750" s="232" t="s">
        <v>183</v>
      </c>
      <c r="L1750" s="45"/>
      <c r="M1750" s="237" t="s">
        <v>1</v>
      </c>
      <c r="N1750" s="238" t="s">
        <v>48</v>
      </c>
      <c r="O1750" s="92"/>
      <c r="P1750" s="239">
        <f>O1750*H1750</f>
        <v>0</v>
      </c>
      <c r="Q1750" s="239">
        <v>0.0161</v>
      </c>
      <c r="R1750" s="239">
        <f>Q1750*H1750</f>
        <v>3.7201626000000001</v>
      </c>
      <c r="S1750" s="239">
        <v>0</v>
      </c>
      <c r="T1750" s="240">
        <f>S1750*H1750</f>
        <v>0</v>
      </c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R1750" s="241" t="s">
        <v>295</v>
      </c>
      <c r="AT1750" s="241" t="s">
        <v>179</v>
      </c>
      <c r="AU1750" s="241" t="s">
        <v>92</v>
      </c>
      <c r="AY1750" s="18" t="s">
        <v>177</v>
      </c>
      <c r="BE1750" s="242">
        <f>IF(N1750="základní",J1750,0)</f>
        <v>0</v>
      </c>
      <c r="BF1750" s="242">
        <f>IF(N1750="snížená",J1750,0)</f>
        <v>0</v>
      </c>
      <c r="BG1750" s="242">
        <f>IF(N1750="zákl. přenesená",J1750,0)</f>
        <v>0</v>
      </c>
      <c r="BH1750" s="242">
        <f>IF(N1750="sníž. přenesená",J1750,0)</f>
        <v>0</v>
      </c>
      <c r="BI1750" s="242">
        <f>IF(N1750="nulová",J1750,0)</f>
        <v>0</v>
      </c>
      <c r="BJ1750" s="18" t="s">
        <v>90</v>
      </c>
      <c r="BK1750" s="242">
        <f>ROUND(I1750*H1750,2)</f>
        <v>0</v>
      </c>
      <c r="BL1750" s="18" t="s">
        <v>295</v>
      </c>
      <c r="BM1750" s="241" t="s">
        <v>2113</v>
      </c>
    </row>
    <row r="1751" s="13" customFormat="1">
      <c r="A1751" s="13"/>
      <c r="B1751" s="243"/>
      <c r="C1751" s="244"/>
      <c r="D1751" s="245" t="s">
        <v>186</v>
      </c>
      <c r="E1751" s="246" t="s">
        <v>1</v>
      </c>
      <c r="F1751" s="247" t="s">
        <v>2114</v>
      </c>
      <c r="G1751" s="244"/>
      <c r="H1751" s="246" t="s">
        <v>1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3" t="s">
        <v>186</v>
      </c>
      <c r="AU1751" s="253" t="s">
        <v>92</v>
      </c>
      <c r="AV1751" s="13" t="s">
        <v>90</v>
      </c>
      <c r="AW1751" s="13" t="s">
        <v>36</v>
      </c>
      <c r="AX1751" s="13" t="s">
        <v>83</v>
      </c>
      <c r="AY1751" s="253" t="s">
        <v>177</v>
      </c>
    </row>
    <row r="1752" s="13" customFormat="1">
      <c r="A1752" s="13"/>
      <c r="B1752" s="243"/>
      <c r="C1752" s="244"/>
      <c r="D1752" s="245" t="s">
        <v>186</v>
      </c>
      <c r="E1752" s="246" t="s">
        <v>1</v>
      </c>
      <c r="F1752" s="247" t="s">
        <v>1744</v>
      </c>
      <c r="G1752" s="244"/>
      <c r="H1752" s="246" t="s">
        <v>1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3" t="s">
        <v>186</v>
      </c>
      <c r="AU1752" s="253" t="s">
        <v>92</v>
      </c>
      <c r="AV1752" s="13" t="s">
        <v>90</v>
      </c>
      <c r="AW1752" s="13" t="s">
        <v>36</v>
      </c>
      <c r="AX1752" s="13" t="s">
        <v>83</v>
      </c>
      <c r="AY1752" s="253" t="s">
        <v>177</v>
      </c>
    </row>
    <row r="1753" s="14" customFormat="1">
      <c r="A1753" s="14"/>
      <c r="B1753" s="254"/>
      <c r="C1753" s="255"/>
      <c r="D1753" s="245" t="s">
        <v>186</v>
      </c>
      <c r="E1753" s="256" t="s">
        <v>1</v>
      </c>
      <c r="F1753" s="257" t="s">
        <v>1745</v>
      </c>
      <c r="G1753" s="255"/>
      <c r="H1753" s="258">
        <v>191.56999999999999</v>
      </c>
      <c r="I1753" s="259"/>
      <c r="J1753" s="255"/>
      <c r="K1753" s="255"/>
      <c r="L1753" s="260"/>
      <c r="M1753" s="261"/>
      <c r="N1753" s="262"/>
      <c r="O1753" s="262"/>
      <c r="P1753" s="262"/>
      <c r="Q1753" s="262"/>
      <c r="R1753" s="262"/>
      <c r="S1753" s="262"/>
      <c r="T1753" s="26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4" t="s">
        <v>186</v>
      </c>
      <c r="AU1753" s="264" t="s">
        <v>92</v>
      </c>
      <c r="AV1753" s="14" t="s">
        <v>92</v>
      </c>
      <c r="AW1753" s="14" t="s">
        <v>36</v>
      </c>
      <c r="AX1753" s="14" t="s">
        <v>83</v>
      </c>
      <c r="AY1753" s="264" t="s">
        <v>177</v>
      </c>
    </row>
    <row r="1754" s="13" customFormat="1">
      <c r="A1754" s="13"/>
      <c r="B1754" s="243"/>
      <c r="C1754" s="244"/>
      <c r="D1754" s="245" t="s">
        <v>186</v>
      </c>
      <c r="E1754" s="246" t="s">
        <v>1</v>
      </c>
      <c r="F1754" s="247" t="s">
        <v>1751</v>
      </c>
      <c r="G1754" s="244"/>
      <c r="H1754" s="246" t="s">
        <v>1</v>
      </c>
      <c r="I1754" s="248"/>
      <c r="J1754" s="244"/>
      <c r="K1754" s="244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3" t="s">
        <v>186</v>
      </c>
      <c r="AU1754" s="253" t="s">
        <v>92</v>
      </c>
      <c r="AV1754" s="13" t="s">
        <v>90</v>
      </c>
      <c r="AW1754" s="13" t="s">
        <v>36</v>
      </c>
      <c r="AX1754" s="13" t="s">
        <v>83</v>
      </c>
      <c r="AY1754" s="253" t="s">
        <v>177</v>
      </c>
    </row>
    <row r="1755" s="14" customFormat="1">
      <c r="A1755" s="14"/>
      <c r="B1755" s="254"/>
      <c r="C1755" s="255"/>
      <c r="D1755" s="245" t="s">
        <v>186</v>
      </c>
      <c r="E1755" s="256" t="s">
        <v>1</v>
      </c>
      <c r="F1755" s="257" t="s">
        <v>1752</v>
      </c>
      <c r="G1755" s="255"/>
      <c r="H1755" s="258">
        <v>4.8959999999999999</v>
      </c>
      <c r="I1755" s="259"/>
      <c r="J1755" s="255"/>
      <c r="K1755" s="255"/>
      <c r="L1755" s="260"/>
      <c r="M1755" s="261"/>
      <c r="N1755" s="262"/>
      <c r="O1755" s="262"/>
      <c r="P1755" s="262"/>
      <c r="Q1755" s="262"/>
      <c r="R1755" s="262"/>
      <c r="S1755" s="262"/>
      <c r="T1755" s="26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4" t="s">
        <v>186</v>
      </c>
      <c r="AU1755" s="264" t="s">
        <v>92</v>
      </c>
      <c r="AV1755" s="14" t="s">
        <v>92</v>
      </c>
      <c r="AW1755" s="14" t="s">
        <v>36</v>
      </c>
      <c r="AX1755" s="14" t="s">
        <v>83</v>
      </c>
      <c r="AY1755" s="264" t="s">
        <v>177</v>
      </c>
    </row>
    <row r="1756" s="13" customFormat="1">
      <c r="A1756" s="13"/>
      <c r="B1756" s="243"/>
      <c r="C1756" s="244"/>
      <c r="D1756" s="245" t="s">
        <v>186</v>
      </c>
      <c r="E1756" s="246" t="s">
        <v>1</v>
      </c>
      <c r="F1756" s="247" t="s">
        <v>2115</v>
      </c>
      <c r="G1756" s="244"/>
      <c r="H1756" s="246" t="s">
        <v>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3" t="s">
        <v>186</v>
      </c>
      <c r="AU1756" s="253" t="s">
        <v>92</v>
      </c>
      <c r="AV1756" s="13" t="s">
        <v>90</v>
      </c>
      <c r="AW1756" s="13" t="s">
        <v>36</v>
      </c>
      <c r="AX1756" s="13" t="s">
        <v>83</v>
      </c>
      <c r="AY1756" s="253" t="s">
        <v>177</v>
      </c>
    </row>
    <row r="1757" s="13" customFormat="1">
      <c r="A1757" s="13"/>
      <c r="B1757" s="243"/>
      <c r="C1757" s="244"/>
      <c r="D1757" s="245" t="s">
        <v>186</v>
      </c>
      <c r="E1757" s="246" t="s">
        <v>1</v>
      </c>
      <c r="F1757" s="247" t="s">
        <v>1815</v>
      </c>
      <c r="G1757" s="244"/>
      <c r="H1757" s="246" t="s">
        <v>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3" t="s">
        <v>186</v>
      </c>
      <c r="AU1757" s="253" t="s">
        <v>92</v>
      </c>
      <c r="AV1757" s="13" t="s">
        <v>90</v>
      </c>
      <c r="AW1757" s="13" t="s">
        <v>36</v>
      </c>
      <c r="AX1757" s="13" t="s">
        <v>83</v>
      </c>
      <c r="AY1757" s="253" t="s">
        <v>177</v>
      </c>
    </row>
    <row r="1758" s="13" customFormat="1">
      <c r="A1758" s="13"/>
      <c r="B1758" s="243"/>
      <c r="C1758" s="244"/>
      <c r="D1758" s="245" t="s">
        <v>186</v>
      </c>
      <c r="E1758" s="246" t="s">
        <v>1</v>
      </c>
      <c r="F1758" s="247" t="s">
        <v>1816</v>
      </c>
      <c r="G1758" s="244"/>
      <c r="H1758" s="246" t="s">
        <v>1</v>
      </c>
      <c r="I1758" s="248"/>
      <c r="J1758" s="244"/>
      <c r="K1758" s="244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3" t="s">
        <v>186</v>
      </c>
      <c r="AU1758" s="253" t="s">
        <v>92</v>
      </c>
      <c r="AV1758" s="13" t="s">
        <v>90</v>
      </c>
      <c r="AW1758" s="13" t="s">
        <v>36</v>
      </c>
      <c r="AX1758" s="13" t="s">
        <v>83</v>
      </c>
      <c r="AY1758" s="253" t="s">
        <v>177</v>
      </c>
    </row>
    <row r="1759" s="14" customFormat="1">
      <c r="A1759" s="14"/>
      <c r="B1759" s="254"/>
      <c r="C1759" s="255"/>
      <c r="D1759" s="245" t="s">
        <v>186</v>
      </c>
      <c r="E1759" s="256" t="s">
        <v>1</v>
      </c>
      <c r="F1759" s="257" t="s">
        <v>1817</v>
      </c>
      <c r="G1759" s="255"/>
      <c r="H1759" s="258">
        <v>34.600000000000001</v>
      </c>
      <c r="I1759" s="259"/>
      <c r="J1759" s="255"/>
      <c r="K1759" s="255"/>
      <c r="L1759" s="260"/>
      <c r="M1759" s="261"/>
      <c r="N1759" s="262"/>
      <c r="O1759" s="262"/>
      <c r="P1759" s="262"/>
      <c r="Q1759" s="262"/>
      <c r="R1759" s="262"/>
      <c r="S1759" s="262"/>
      <c r="T1759" s="263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4" t="s">
        <v>186</v>
      </c>
      <c r="AU1759" s="264" t="s">
        <v>92</v>
      </c>
      <c r="AV1759" s="14" t="s">
        <v>92</v>
      </c>
      <c r="AW1759" s="14" t="s">
        <v>36</v>
      </c>
      <c r="AX1759" s="14" t="s">
        <v>83</v>
      </c>
      <c r="AY1759" s="264" t="s">
        <v>177</v>
      </c>
    </row>
    <row r="1760" s="15" customFormat="1">
      <c r="A1760" s="15"/>
      <c r="B1760" s="265"/>
      <c r="C1760" s="266"/>
      <c r="D1760" s="245" t="s">
        <v>186</v>
      </c>
      <c r="E1760" s="267" t="s">
        <v>1</v>
      </c>
      <c r="F1760" s="268" t="s">
        <v>190</v>
      </c>
      <c r="G1760" s="266"/>
      <c r="H1760" s="269">
        <v>231.066</v>
      </c>
      <c r="I1760" s="270"/>
      <c r="J1760" s="266"/>
      <c r="K1760" s="266"/>
      <c r="L1760" s="271"/>
      <c r="M1760" s="272"/>
      <c r="N1760" s="273"/>
      <c r="O1760" s="273"/>
      <c r="P1760" s="273"/>
      <c r="Q1760" s="273"/>
      <c r="R1760" s="273"/>
      <c r="S1760" s="273"/>
      <c r="T1760" s="274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75" t="s">
        <v>186</v>
      </c>
      <c r="AU1760" s="275" t="s">
        <v>92</v>
      </c>
      <c r="AV1760" s="15" t="s">
        <v>184</v>
      </c>
      <c r="AW1760" s="15" t="s">
        <v>36</v>
      </c>
      <c r="AX1760" s="15" t="s">
        <v>90</v>
      </c>
      <c r="AY1760" s="275" t="s">
        <v>177</v>
      </c>
    </row>
    <row r="1761" s="2" customFormat="1" ht="24.15" customHeight="1">
      <c r="A1761" s="39"/>
      <c r="B1761" s="40"/>
      <c r="C1761" s="230" t="s">
        <v>2116</v>
      </c>
      <c r="D1761" s="230" t="s">
        <v>179</v>
      </c>
      <c r="E1761" s="231" t="s">
        <v>2117</v>
      </c>
      <c r="F1761" s="232" t="s">
        <v>2118</v>
      </c>
      <c r="G1761" s="233" t="s">
        <v>200</v>
      </c>
      <c r="H1761" s="234">
        <v>34.600000000000001</v>
      </c>
      <c r="I1761" s="235"/>
      <c r="J1761" s="236">
        <f>ROUND(I1761*H1761,2)</f>
        <v>0</v>
      </c>
      <c r="K1761" s="232" t="s">
        <v>183</v>
      </c>
      <c r="L1761" s="45"/>
      <c r="M1761" s="237" t="s">
        <v>1</v>
      </c>
      <c r="N1761" s="238" t="s">
        <v>48</v>
      </c>
      <c r="O1761" s="92"/>
      <c r="P1761" s="239">
        <f>O1761*H1761</f>
        <v>0</v>
      </c>
      <c r="Q1761" s="239">
        <v>0</v>
      </c>
      <c r="R1761" s="239">
        <f>Q1761*H1761</f>
        <v>0</v>
      </c>
      <c r="S1761" s="239">
        <v>0</v>
      </c>
      <c r="T1761" s="240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41" t="s">
        <v>295</v>
      </c>
      <c r="AT1761" s="241" t="s">
        <v>179</v>
      </c>
      <c r="AU1761" s="241" t="s">
        <v>92</v>
      </c>
      <c r="AY1761" s="18" t="s">
        <v>177</v>
      </c>
      <c r="BE1761" s="242">
        <f>IF(N1761="základní",J1761,0)</f>
        <v>0</v>
      </c>
      <c r="BF1761" s="242">
        <f>IF(N1761="snížená",J1761,0)</f>
        <v>0</v>
      </c>
      <c r="BG1761" s="242">
        <f>IF(N1761="zákl. přenesená",J1761,0)</f>
        <v>0</v>
      </c>
      <c r="BH1761" s="242">
        <f>IF(N1761="sníž. přenesená",J1761,0)</f>
        <v>0</v>
      </c>
      <c r="BI1761" s="242">
        <f>IF(N1761="nulová",J1761,0)</f>
        <v>0</v>
      </c>
      <c r="BJ1761" s="18" t="s">
        <v>90</v>
      </c>
      <c r="BK1761" s="242">
        <f>ROUND(I1761*H1761,2)</f>
        <v>0</v>
      </c>
      <c r="BL1761" s="18" t="s">
        <v>295</v>
      </c>
      <c r="BM1761" s="241" t="s">
        <v>2119</v>
      </c>
    </row>
    <row r="1762" s="13" customFormat="1">
      <c r="A1762" s="13"/>
      <c r="B1762" s="243"/>
      <c r="C1762" s="244"/>
      <c r="D1762" s="245" t="s">
        <v>186</v>
      </c>
      <c r="E1762" s="246" t="s">
        <v>1</v>
      </c>
      <c r="F1762" s="247" t="s">
        <v>2120</v>
      </c>
      <c r="G1762" s="244"/>
      <c r="H1762" s="246" t="s">
        <v>1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3" t="s">
        <v>186</v>
      </c>
      <c r="AU1762" s="253" t="s">
        <v>92</v>
      </c>
      <c r="AV1762" s="13" t="s">
        <v>90</v>
      </c>
      <c r="AW1762" s="13" t="s">
        <v>36</v>
      </c>
      <c r="AX1762" s="13" t="s">
        <v>83</v>
      </c>
      <c r="AY1762" s="253" t="s">
        <v>177</v>
      </c>
    </row>
    <row r="1763" s="13" customFormat="1">
      <c r="A1763" s="13"/>
      <c r="B1763" s="243"/>
      <c r="C1763" s="244"/>
      <c r="D1763" s="245" t="s">
        <v>186</v>
      </c>
      <c r="E1763" s="246" t="s">
        <v>1</v>
      </c>
      <c r="F1763" s="247" t="s">
        <v>1815</v>
      </c>
      <c r="G1763" s="244"/>
      <c r="H1763" s="246" t="s">
        <v>1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3" t="s">
        <v>186</v>
      </c>
      <c r="AU1763" s="253" t="s">
        <v>92</v>
      </c>
      <c r="AV1763" s="13" t="s">
        <v>90</v>
      </c>
      <c r="AW1763" s="13" t="s">
        <v>36</v>
      </c>
      <c r="AX1763" s="13" t="s">
        <v>83</v>
      </c>
      <c r="AY1763" s="253" t="s">
        <v>177</v>
      </c>
    </row>
    <row r="1764" s="13" customFormat="1">
      <c r="A1764" s="13"/>
      <c r="B1764" s="243"/>
      <c r="C1764" s="244"/>
      <c r="D1764" s="245" t="s">
        <v>186</v>
      </c>
      <c r="E1764" s="246" t="s">
        <v>1</v>
      </c>
      <c r="F1764" s="247" t="s">
        <v>1816</v>
      </c>
      <c r="G1764" s="244"/>
      <c r="H1764" s="246" t="s">
        <v>1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3" t="s">
        <v>186</v>
      </c>
      <c r="AU1764" s="253" t="s">
        <v>92</v>
      </c>
      <c r="AV1764" s="13" t="s">
        <v>90</v>
      </c>
      <c r="AW1764" s="13" t="s">
        <v>36</v>
      </c>
      <c r="AX1764" s="13" t="s">
        <v>83</v>
      </c>
      <c r="AY1764" s="253" t="s">
        <v>177</v>
      </c>
    </row>
    <row r="1765" s="14" customFormat="1">
      <c r="A1765" s="14"/>
      <c r="B1765" s="254"/>
      <c r="C1765" s="255"/>
      <c r="D1765" s="245" t="s">
        <v>186</v>
      </c>
      <c r="E1765" s="256" t="s">
        <v>1</v>
      </c>
      <c r="F1765" s="257" t="s">
        <v>2121</v>
      </c>
      <c r="G1765" s="255"/>
      <c r="H1765" s="258">
        <v>34.600000000000001</v>
      </c>
      <c r="I1765" s="259"/>
      <c r="J1765" s="255"/>
      <c r="K1765" s="255"/>
      <c r="L1765" s="260"/>
      <c r="M1765" s="261"/>
      <c r="N1765" s="262"/>
      <c r="O1765" s="262"/>
      <c r="P1765" s="262"/>
      <c r="Q1765" s="262"/>
      <c r="R1765" s="262"/>
      <c r="S1765" s="262"/>
      <c r="T1765" s="26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4" t="s">
        <v>186</v>
      </c>
      <c r="AU1765" s="264" t="s">
        <v>92</v>
      </c>
      <c r="AV1765" s="14" t="s">
        <v>92</v>
      </c>
      <c r="AW1765" s="14" t="s">
        <v>36</v>
      </c>
      <c r="AX1765" s="14" t="s">
        <v>83</v>
      </c>
      <c r="AY1765" s="264" t="s">
        <v>177</v>
      </c>
    </row>
    <row r="1766" s="16" customFormat="1">
      <c r="A1766" s="16"/>
      <c r="B1766" s="276"/>
      <c r="C1766" s="277"/>
      <c r="D1766" s="245" t="s">
        <v>186</v>
      </c>
      <c r="E1766" s="278" t="s">
        <v>671</v>
      </c>
      <c r="F1766" s="279" t="s">
        <v>492</v>
      </c>
      <c r="G1766" s="277"/>
      <c r="H1766" s="280">
        <v>34.600000000000001</v>
      </c>
      <c r="I1766" s="281"/>
      <c r="J1766" s="277"/>
      <c r="K1766" s="277"/>
      <c r="L1766" s="282"/>
      <c r="M1766" s="283"/>
      <c r="N1766" s="284"/>
      <c r="O1766" s="284"/>
      <c r="P1766" s="284"/>
      <c r="Q1766" s="284"/>
      <c r="R1766" s="284"/>
      <c r="S1766" s="284"/>
      <c r="T1766" s="285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T1766" s="286" t="s">
        <v>186</v>
      </c>
      <c r="AU1766" s="286" t="s">
        <v>92</v>
      </c>
      <c r="AV1766" s="16" t="s">
        <v>100</v>
      </c>
      <c r="AW1766" s="16" t="s">
        <v>36</v>
      </c>
      <c r="AX1766" s="16" t="s">
        <v>83</v>
      </c>
      <c r="AY1766" s="286" t="s">
        <v>177</v>
      </c>
    </row>
    <row r="1767" s="15" customFormat="1">
      <c r="A1767" s="15"/>
      <c r="B1767" s="265"/>
      <c r="C1767" s="266"/>
      <c r="D1767" s="245" t="s">
        <v>186</v>
      </c>
      <c r="E1767" s="267" t="s">
        <v>1</v>
      </c>
      <c r="F1767" s="268" t="s">
        <v>190</v>
      </c>
      <c r="G1767" s="266"/>
      <c r="H1767" s="269">
        <v>34.600000000000001</v>
      </c>
      <c r="I1767" s="270"/>
      <c r="J1767" s="266"/>
      <c r="K1767" s="266"/>
      <c r="L1767" s="271"/>
      <c r="M1767" s="272"/>
      <c r="N1767" s="273"/>
      <c r="O1767" s="273"/>
      <c r="P1767" s="273"/>
      <c r="Q1767" s="273"/>
      <c r="R1767" s="273"/>
      <c r="S1767" s="273"/>
      <c r="T1767" s="274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75" t="s">
        <v>186</v>
      </c>
      <c r="AU1767" s="275" t="s">
        <v>92</v>
      </c>
      <c r="AV1767" s="15" t="s">
        <v>184</v>
      </c>
      <c r="AW1767" s="15" t="s">
        <v>36</v>
      </c>
      <c r="AX1767" s="15" t="s">
        <v>90</v>
      </c>
      <c r="AY1767" s="275" t="s">
        <v>177</v>
      </c>
    </row>
    <row r="1768" s="2" customFormat="1" ht="16.5" customHeight="1">
      <c r="A1768" s="39"/>
      <c r="B1768" s="40"/>
      <c r="C1768" s="291" t="s">
        <v>2122</v>
      </c>
      <c r="D1768" s="291" t="s">
        <v>881</v>
      </c>
      <c r="E1768" s="292" t="s">
        <v>2123</v>
      </c>
      <c r="F1768" s="293" t="s">
        <v>2124</v>
      </c>
      <c r="G1768" s="294" t="s">
        <v>200</v>
      </c>
      <c r="H1768" s="295">
        <v>38.060000000000002</v>
      </c>
      <c r="I1768" s="296"/>
      <c r="J1768" s="297">
        <f>ROUND(I1768*H1768,2)</f>
        <v>0</v>
      </c>
      <c r="K1768" s="293" t="s">
        <v>183</v>
      </c>
      <c r="L1768" s="298"/>
      <c r="M1768" s="299" t="s">
        <v>1</v>
      </c>
      <c r="N1768" s="300" t="s">
        <v>48</v>
      </c>
      <c r="O1768" s="92"/>
      <c r="P1768" s="239">
        <f>O1768*H1768</f>
        <v>0</v>
      </c>
      <c r="Q1768" s="239">
        <v>0.01372</v>
      </c>
      <c r="R1768" s="239">
        <f>Q1768*H1768</f>
        <v>0.52218320000000007</v>
      </c>
      <c r="S1768" s="239">
        <v>0</v>
      </c>
      <c r="T1768" s="240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41" t="s">
        <v>402</v>
      </c>
      <c r="AT1768" s="241" t="s">
        <v>881</v>
      </c>
      <c r="AU1768" s="241" t="s">
        <v>92</v>
      </c>
      <c r="AY1768" s="18" t="s">
        <v>177</v>
      </c>
      <c r="BE1768" s="242">
        <f>IF(N1768="základní",J1768,0)</f>
        <v>0</v>
      </c>
      <c r="BF1768" s="242">
        <f>IF(N1768="snížená",J1768,0)</f>
        <v>0</v>
      </c>
      <c r="BG1768" s="242">
        <f>IF(N1768="zákl. přenesená",J1768,0)</f>
        <v>0</v>
      </c>
      <c r="BH1768" s="242">
        <f>IF(N1768="sníž. přenesená",J1768,0)</f>
        <v>0</v>
      </c>
      <c r="BI1768" s="242">
        <f>IF(N1768="nulová",J1768,0)</f>
        <v>0</v>
      </c>
      <c r="BJ1768" s="18" t="s">
        <v>90</v>
      </c>
      <c r="BK1768" s="242">
        <f>ROUND(I1768*H1768,2)</f>
        <v>0</v>
      </c>
      <c r="BL1768" s="18" t="s">
        <v>295</v>
      </c>
      <c r="BM1768" s="241" t="s">
        <v>2125</v>
      </c>
    </row>
    <row r="1769" s="14" customFormat="1">
      <c r="A1769" s="14"/>
      <c r="B1769" s="254"/>
      <c r="C1769" s="255"/>
      <c r="D1769" s="245" t="s">
        <v>186</v>
      </c>
      <c r="E1769" s="255"/>
      <c r="F1769" s="257" t="s">
        <v>1820</v>
      </c>
      <c r="G1769" s="255"/>
      <c r="H1769" s="258">
        <v>38.060000000000002</v>
      </c>
      <c r="I1769" s="259"/>
      <c r="J1769" s="255"/>
      <c r="K1769" s="255"/>
      <c r="L1769" s="260"/>
      <c r="M1769" s="261"/>
      <c r="N1769" s="262"/>
      <c r="O1769" s="262"/>
      <c r="P1769" s="262"/>
      <c r="Q1769" s="262"/>
      <c r="R1769" s="262"/>
      <c r="S1769" s="262"/>
      <c r="T1769" s="26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4" t="s">
        <v>186</v>
      </c>
      <c r="AU1769" s="264" t="s">
        <v>92</v>
      </c>
      <c r="AV1769" s="14" t="s">
        <v>92</v>
      </c>
      <c r="AW1769" s="14" t="s">
        <v>4</v>
      </c>
      <c r="AX1769" s="14" t="s">
        <v>90</v>
      </c>
      <c r="AY1769" s="264" t="s">
        <v>177</v>
      </c>
    </row>
    <row r="1770" s="2" customFormat="1" ht="24.15" customHeight="1">
      <c r="A1770" s="39"/>
      <c r="B1770" s="40"/>
      <c r="C1770" s="230" t="s">
        <v>2126</v>
      </c>
      <c r="D1770" s="230" t="s">
        <v>179</v>
      </c>
      <c r="E1770" s="231" t="s">
        <v>2127</v>
      </c>
      <c r="F1770" s="232" t="s">
        <v>2128</v>
      </c>
      <c r="G1770" s="233" t="s">
        <v>200</v>
      </c>
      <c r="H1770" s="234">
        <v>34.600000000000001</v>
      </c>
      <c r="I1770" s="235"/>
      <c r="J1770" s="236">
        <f>ROUND(I1770*H1770,2)</f>
        <v>0</v>
      </c>
      <c r="K1770" s="232" t="s">
        <v>183</v>
      </c>
      <c r="L1770" s="45"/>
      <c r="M1770" s="237" t="s">
        <v>1</v>
      </c>
      <c r="N1770" s="238" t="s">
        <v>48</v>
      </c>
      <c r="O1770" s="92"/>
      <c r="P1770" s="239">
        <f>O1770*H1770</f>
        <v>0</v>
      </c>
      <c r="Q1770" s="239">
        <v>0.00018000000000000001</v>
      </c>
      <c r="R1770" s="239">
        <f>Q1770*H1770</f>
        <v>0.0062280000000000009</v>
      </c>
      <c r="S1770" s="239">
        <v>0</v>
      </c>
      <c r="T1770" s="240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41" t="s">
        <v>295</v>
      </c>
      <c r="AT1770" s="241" t="s">
        <v>179</v>
      </c>
      <c r="AU1770" s="241" t="s">
        <v>92</v>
      </c>
      <c r="AY1770" s="18" t="s">
        <v>177</v>
      </c>
      <c r="BE1770" s="242">
        <f>IF(N1770="základní",J1770,0)</f>
        <v>0</v>
      </c>
      <c r="BF1770" s="242">
        <f>IF(N1770="snížená",J1770,0)</f>
        <v>0</v>
      </c>
      <c r="BG1770" s="242">
        <f>IF(N1770="zákl. přenesená",J1770,0)</f>
        <v>0</v>
      </c>
      <c r="BH1770" s="242">
        <f>IF(N1770="sníž. přenesená",J1770,0)</f>
        <v>0</v>
      </c>
      <c r="BI1770" s="242">
        <f>IF(N1770="nulová",J1770,0)</f>
        <v>0</v>
      </c>
      <c r="BJ1770" s="18" t="s">
        <v>90</v>
      </c>
      <c r="BK1770" s="242">
        <f>ROUND(I1770*H1770,2)</f>
        <v>0</v>
      </c>
      <c r="BL1770" s="18" t="s">
        <v>295</v>
      </c>
      <c r="BM1770" s="241" t="s">
        <v>2129</v>
      </c>
    </row>
    <row r="1771" s="13" customFormat="1">
      <c r="A1771" s="13"/>
      <c r="B1771" s="243"/>
      <c r="C1771" s="244"/>
      <c r="D1771" s="245" t="s">
        <v>186</v>
      </c>
      <c r="E1771" s="246" t="s">
        <v>1</v>
      </c>
      <c r="F1771" s="247" t="s">
        <v>2130</v>
      </c>
      <c r="G1771" s="244"/>
      <c r="H1771" s="246" t="s">
        <v>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3" t="s">
        <v>186</v>
      </c>
      <c r="AU1771" s="253" t="s">
        <v>92</v>
      </c>
      <c r="AV1771" s="13" t="s">
        <v>90</v>
      </c>
      <c r="AW1771" s="13" t="s">
        <v>36</v>
      </c>
      <c r="AX1771" s="13" t="s">
        <v>83</v>
      </c>
      <c r="AY1771" s="253" t="s">
        <v>177</v>
      </c>
    </row>
    <row r="1772" s="13" customFormat="1">
      <c r="A1772" s="13"/>
      <c r="B1772" s="243"/>
      <c r="C1772" s="244"/>
      <c r="D1772" s="245" t="s">
        <v>186</v>
      </c>
      <c r="E1772" s="246" t="s">
        <v>1</v>
      </c>
      <c r="F1772" s="247" t="s">
        <v>1815</v>
      </c>
      <c r="G1772" s="244"/>
      <c r="H1772" s="246" t="s">
        <v>1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3" t="s">
        <v>186</v>
      </c>
      <c r="AU1772" s="253" t="s">
        <v>92</v>
      </c>
      <c r="AV1772" s="13" t="s">
        <v>90</v>
      </c>
      <c r="AW1772" s="13" t="s">
        <v>36</v>
      </c>
      <c r="AX1772" s="13" t="s">
        <v>83</v>
      </c>
      <c r="AY1772" s="253" t="s">
        <v>177</v>
      </c>
    </row>
    <row r="1773" s="13" customFormat="1">
      <c r="A1773" s="13"/>
      <c r="B1773" s="243"/>
      <c r="C1773" s="244"/>
      <c r="D1773" s="245" t="s">
        <v>186</v>
      </c>
      <c r="E1773" s="246" t="s">
        <v>1</v>
      </c>
      <c r="F1773" s="247" t="s">
        <v>1816</v>
      </c>
      <c r="G1773" s="244"/>
      <c r="H1773" s="246" t="s">
        <v>1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3" t="s">
        <v>186</v>
      </c>
      <c r="AU1773" s="253" t="s">
        <v>92</v>
      </c>
      <c r="AV1773" s="13" t="s">
        <v>90</v>
      </c>
      <c r="AW1773" s="13" t="s">
        <v>36</v>
      </c>
      <c r="AX1773" s="13" t="s">
        <v>83</v>
      </c>
      <c r="AY1773" s="253" t="s">
        <v>177</v>
      </c>
    </row>
    <row r="1774" s="14" customFormat="1">
      <c r="A1774" s="14"/>
      <c r="B1774" s="254"/>
      <c r="C1774" s="255"/>
      <c r="D1774" s="245" t="s">
        <v>186</v>
      </c>
      <c r="E1774" s="256" t="s">
        <v>1</v>
      </c>
      <c r="F1774" s="257" t="s">
        <v>1817</v>
      </c>
      <c r="G1774" s="255"/>
      <c r="H1774" s="258">
        <v>34.600000000000001</v>
      </c>
      <c r="I1774" s="259"/>
      <c r="J1774" s="255"/>
      <c r="K1774" s="255"/>
      <c r="L1774" s="260"/>
      <c r="M1774" s="261"/>
      <c r="N1774" s="262"/>
      <c r="O1774" s="262"/>
      <c r="P1774" s="262"/>
      <c r="Q1774" s="262"/>
      <c r="R1774" s="262"/>
      <c r="S1774" s="262"/>
      <c r="T1774" s="26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4" t="s">
        <v>186</v>
      </c>
      <c r="AU1774" s="264" t="s">
        <v>92</v>
      </c>
      <c r="AV1774" s="14" t="s">
        <v>92</v>
      </c>
      <c r="AW1774" s="14" t="s">
        <v>36</v>
      </c>
      <c r="AX1774" s="14" t="s">
        <v>83</v>
      </c>
      <c r="AY1774" s="264" t="s">
        <v>177</v>
      </c>
    </row>
    <row r="1775" s="15" customFormat="1">
      <c r="A1775" s="15"/>
      <c r="B1775" s="265"/>
      <c r="C1775" s="266"/>
      <c r="D1775" s="245" t="s">
        <v>186</v>
      </c>
      <c r="E1775" s="267" t="s">
        <v>1</v>
      </c>
      <c r="F1775" s="268" t="s">
        <v>190</v>
      </c>
      <c r="G1775" s="266"/>
      <c r="H1775" s="269">
        <v>34.600000000000001</v>
      </c>
      <c r="I1775" s="270"/>
      <c r="J1775" s="266"/>
      <c r="K1775" s="266"/>
      <c r="L1775" s="271"/>
      <c r="M1775" s="272"/>
      <c r="N1775" s="273"/>
      <c r="O1775" s="273"/>
      <c r="P1775" s="273"/>
      <c r="Q1775" s="273"/>
      <c r="R1775" s="273"/>
      <c r="S1775" s="273"/>
      <c r="T1775" s="274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75" t="s">
        <v>186</v>
      </c>
      <c r="AU1775" s="275" t="s">
        <v>92</v>
      </c>
      <c r="AV1775" s="15" t="s">
        <v>184</v>
      </c>
      <c r="AW1775" s="15" t="s">
        <v>36</v>
      </c>
      <c r="AX1775" s="15" t="s">
        <v>90</v>
      </c>
      <c r="AY1775" s="275" t="s">
        <v>177</v>
      </c>
    </row>
    <row r="1776" s="2" customFormat="1" ht="55.5" customHeight="1">
      <c r="A1776" s="39"/>
      <c r="B1776" s="40"/>
      <c r="C1776" s="230" t="s">
        <v>2131</v>
      </c>
      <c r="D1776" s="230" t="s">
        <v>179</v>
      </c>
      <c r="E1776" s="231" t="s">
        <v>2132</v>
      </c>
      <c r="F1776" s="232" t="s">
        <v>2133</v>
      </c>
      <c r="G1776" s="233" t="s">
        <v>509</v>
      </c>
      <c r="H1776" s="234">
        <v>25.184000000000001</v>
      </c>
      <c r="I1776" s="235"/>
      <c r="J1776" s="236">
        <f>ROUND(I1776*H1776,2)</f>
        <v>0</v>
      </c>
      <c r="K1776" s="232" t="s">
        <v>183</v>
      </c>
      <c r="L1776" s="45"/>
      <c r="M1776" s="237" t="s">
        <v>1</v>
      </c>
      <c r="N1776" s="238" t="s">
        <v>48</v>
      </c>
      <c r="O1776" s="92"/>
      <c r="P1776" s="239">
        <f>O1776*H1776</f>
        <v>0</v>
      </c>
      <c r="Q1776" s="239">
        <v>0</v>
      </c>
      <c r="R1776" s="239">
        <f>Q1776*H1776</f>
        <v>0</v>
      </c>
      <c r="S1776" s="239">
        <v>0</v>
      </c>
      <c r="T1776" s="240">
        <f>S1776*H1776</f>
        <v>0</v>
      </c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R1776" s="241" t="s">
        <v>295</v>
      </c>
      <c r="AT1776" s="241" t="s">
        <v>179</v>
      </c>
      <c r="AU1776" s="241" t="s">
        <v>92</v>
      </c>
      <c r="AY1776" s="18" t="s">
        <v>177</v>
      </c>
      <c r="BE1776" s="242">
        <f>IF(N1776="základní",J1776,0)</f>
        <v>0</v>
      </c>
      <c r="BF1776" s="242">
        <f>IF(N1776="snížená",J1776,0)</f>
        <v>0</v>
      </c>
      <c r="BG1776" s="242">
        <f>IF(N1776="zákl. přenesená",J1776,0)</f>
        <v>0</v>
      </c>
      <c r="BH1776" s="242">
        <f>IF(N1776="sníž. přenesená",J1776,0)</f>
        <v>0</v>
      </c>
      <c r="BI1776" s="242">
        <f>IF(N1776="nulová",J1776,0)</f>
        <v>0</v>
      </c>
      <c r="BJ1776" s="18" t="s">
        <v>90</v>
      </c>
      <c r="BK1776" s="242">
        <f>ROUND(I1776*H1776,2)</f>
        <v>0</v>
      </c>
      <c r="BL1776" s="18" t="s">
        <v>295</v>
      </c>
      <c r="BM1776" s="241" t="s">
        <v>2134</v>
      </c>
    </row>
    <row r="1777" s="2" customFormat="1" ht="76.35" customHeight="1">
      <c r="A1777" s="39"/>
      <c r="B1777" s="40"/>
      <c r="C1777" s="230" t="s">
        <v>2135</v>
      </c>
      <c r="D1777" s="230" t="s">
        <v>179</v>
      </c>
      <c r="E1777" s="231" t="s">
        <v>2136</v>
      </c>
      <c r="F1777" s="232" t="s">
        <v>2137</v>
      </c>
      <c r="G1777" s="233" t="s">
        <v>509</v>
      </c>
      <c r="H1777" s="234">
        <v>25.184000000000001</v>
      </c>
      <c r="I1777" s="235"/>
      <c r="J1777" s="236">
        <f>ROUND(I1777*H1777,2)</f>
        <v>0</v>
      </c>
      <c r="K1777" s="232" t="s">
        <v>183</v>
      </c>
      <c r="L1777" s="45"/>
      <c r="M1777" s="237" t="s">
        <v>1</v>
      </c>
      <c r="N1777" s="238" t="s">
        <v>48</v>
      </c>
      <c r="O1777" s="92"/>
      <c r="P1777" s="239">
        <f>O1777*H1777</f>
        <v>0</v>
      </c>
      <c r="Q1777" s="239">
        <v>0</v>
      </c>
      <c r="R1777" s="239">
        <f>Q1777*H1777</f>
        <v>0</v>
      </c>
      <c r="S1777" s="239">
        <v>0</v>
      </c>
      <c r="T1777" s="240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41" t="s">
        <v>295</v>
      </c>
      <c r="AT1777" s="241" t="s">
        <v>179</v>
      </c>
      <c r="AU1777" s="241" t="s">
        <v>92</v>
      </c>
      <c r="AY1777" s="18" t="s">
        <v>177</v>
      </c>
      <c r="BE1777" s="242">
        <f>IF(N1777="základní",J1777,0)</f>
        <v>0</v>
      </c>
      <c r="BF1777" s="242">
        <f>IF(N1777="snížená",J1777,0)</f>
        <v>0</v>
      </c>
      <c r="BG1777" s="242">
        <f>IF(N1777="zákl. přenesená",J1777,0)</f>
        <v>0</v>
      </c>
      <c r="BH1777" s="242">
        <f>IF(N1777="sníž. přenesená",J1777,0)</f>
        <v>0</v>
      </c>
      <c r="BI1777" s="242">
        <f>IF(N1777="nulová",J1777,0)</f>
        <v>0</v>
      </c>
      <c r="BJ1777" s="18" t="s">
        <v>90</v>
      </c>
      <c r="BK1777" s="242">
        <f>ROUND(I1777*H1777,2)</f>
        <v>0</v>
      </c>
      <c r="BL1777" s="18" t="s">
        <v>295</v>
      </c>
      <c r="BM1777" s="241" t="s">
        <v>2138</v>
      </c>
    </row>
    <row r="1778" s="12" customFormat="1" ht="22.8" customHeight="1">
      <c r="A1778" s="12"/>
      <c r="B1778" s="214"/>
      <c r="C1778" s="215"/>
      <c r="D1778" s="216" t="s">
        <v>82</v>
      </c>
      <c r="E1778" s="228" t="s">
        <v>2139</v>
      </c>
      <c r="F1778" s="228" t="s">
        <v>2140</v>
      </c>
      <c r="G1778" s="215"/>
      <c r="H1778" s="215"/>
      <c r="I1778" s="218"/>
      <c r="J1778" s="229">
        <f>BK1778</f>
        <v>0</v>
      </c>
      <c r="K1778" s="215"/>
      <c r="L1778" s="220"/>
      <c r="M1778" s="221"/>
      <c r="N1778" s="222"/>
      <c r="O1778" s="222"/>
      <c r="P1778" s="223">
        <f>SUM(P1779:P2012)</f>
        <v>0</v>
      </c>
      <c r="Q1778" s="222"/>
      <c r="R1778" s="223">
        <f>SUM(R1779:R2012)</f>
        <v>30.912638780000005</v>
      </c>
      <c r="S1778" s="222"/>
      <c r="T1778" s="224">
        <f>SUM(T1779:T2012)</f>
        <v>0</v>
      </c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R1778" s="225" t="s">
        <v>92</v>
      </c>
      <c r="AT1778" s="226" t="s">
        <v>82</v>
      </c>
      <c r="AU1778" s="226" t="s">
        <v>90</v>
      </c>
      <c r="AY1778" s="225" t="s">
        <v>177</v>
      </c>
      <c r="BK1778" s="227">
        <f>SUM(BK1779:BK2012)</f>
        <v>0</v>
      </c>
    </row>
    <row r="1779" s="2" customFormat="1" ht="66.75" customHeight="1">
      <c r="A1779" s="39"/>
      <c r="B1779" s="40"/>
      <c r="C1779" s="230" t="s">
        <v>2141</v>
      </c>
      <c r="D1779" s="230" t="s">
        <v>179</v>
      </c>
      <c r="E1779" s="231" t="s">
        <v>2142</v>
      </c>
      <c r="F1779" s="232" t="s">
        <v>2143</v>
      </c>
      <c r="G1779" s="233" t="s">
        <v>200</v>
      </c>
      <c r="H1779" s="234">
        <v>1.7250000000000001</v>
      </c>
      <c r="I1779" s="235"/>
      <c r="J1779" s="236">
        <f>ROUND(I1779*H1779,2)</f>
        <v>0</v>
      </c>
      <c r="K1779" s="232" t="s">
        <v>183</v>
      </c>
      <c r="L1779" s="45"/>
      <c r="M1779" s="237" t="s">
        <v>1</v>
      </c>
      <c r="N1779" s="238" t="s">
        <v>48</v>
      </c>
      <c r="O1779" s="92"/>
      <c r="P1779" s="239">
        <f>O1779*H1779</f>
        <v>0</v>
      </c>
      <c r="Q1779" s="239">
        <v>0.05636</v>
      </c>
      <c r="R1779" s="239">
        <f>Q1779*H1779</f>
        <v>0.097221000000000002</v>
      </c>
      <c r="S1779" s="239">
        <v>0</v>
      </c>
      <c r="T1779" s="240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41" t="s">
        <v>295</v>
      </c>
      <c r="AT1779" s="241" t="s">
        <v>179</v>
      </c>
      <c r="AU1779" s="241" t="s">
        <v>92</v>
      </c>
      <c r="AY1779" s="18" t="s">
        <v>177</v>
      </c>
      <c r="BE1779" s="242">
        <f>IF(N1779="základní",J1779,0)</f>
        <v>0</v>
      </c>
      <c r="BF1779" s="242">
        <f>IF(N1779="snížená",J1779,0)</f>
        <v>0</v>
      </c>
      <c r="BG1779" s="242">
        <f>IF(N1779="zákl. přenesená",J1779,0)</f>
        <v>0</v>
      </c>
      <c r="BH1779" s="242">
        <f>IF(N1779="sníž. přenesená",J1779,0)</f>
        <v>0</v>
      </c>
      <c r="BI1779" s="242">
        <f>IF(N1779="nulová",J1779,0)</f>
        <v>0</v>
      </c>
      <c r="BJ1779" s="18" t="s">
        <v>90</v>
      </c>
      <c r="BK1779" s="242">
        <f>ROUND(I1779*H1779,2)</f>
        <v>0</v>
      </c>
      <c r="BL1779" s="18" t="s">
        <v>295</v>
      </c>
      <c r="BM1779" s="241" t="s">
        <v>2144</v>
      </c>
    </row>
    <row r="1780" s="13" customFormat="1">
      <c r="A1780" s="13"/>
      <c r="B1780" s="243"/>
      <c r="C1780" s="244"/>
      <c r="D1780" s="245" t="s">
        <v>186</v>
      </c>
      <c r="E1780" s="246" t="s">
        <v>1</v>
      </c>
      <c r="F1780" s="247" t="s">
        <v>2145</v>
      </c>
      <c r="G1780" s="244"/>
      <c r="H1780" s="246" t="s">
        <v>1</v>
      </c>
      <c r="I1780" s="248"/>
      <c r="J1780" s="244"/>
      <c r="K1780" s="244"/>
      <c r="L1780" s="249"/>
      <c r="M1780" s="250"/>
      <c r="N1780" s="251"/>
      <c r="O1780" s="251"/>
      <c r="P1780" s="251"/>
      <c r="Q1780" s="251"/>
      <c r="R1780" s="251"/>
      <c r="S1780" s="251"/>
      <c r="T1780" s="25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3" t="s">
        <v>186</v>
      </c>
      <c r="AU1780" s="253" t="s">
        <v>92</v>
      </c>
      <c r="AV1780" s="13" t="s">
        <v>90</v>
      </c>
      <c r="AW1780" s="13" t="s">
        <v>36</v>
      </c>
      <c r="AX1780" s="13" t="s">
        <v>83</v>
      </c>
      <c r="AY1780" s="253" t="s">
        <v>177</v>
      </c>
    </row>
    <row r="1781" s="13" customFormat="1">
      <c r="A1781" s="13"/>
      <c r="B1781" s="243"/>
      <c r="C1781" s="244"/>
      <c r="D1781" s="245" t="s">
        <v>186</v>
      </c>
      <c r="E1781" s="246" t="s">
        <v>1</v>
      </c>
      <c r="F1781" s="247" t="s">
        <v>2146</v>
      </c>
      <c r="G1781" s="244"/>
      <c r="H1781" s="246" t="s">
        <v>1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3" t="s">
        <v>186</v>
      </c>
      <c r="AU1781" s="253" t="s">
        <v>92</v>
      </c>
      <c r="AV1781" s="13" t="s">
        <v>90</v>
      </c>
      <c r="AW1781" s="13" t="s">
        <v>36</v>
      </c>
      <c r="AX1781" s="13" t="s">
        <v>83</v>
      </c>
      <c r="AY1781" s="253" t="s">
        <v>177</v>
      </c>
    </row>
    <row r="1782" s="13" customFormat="1">
      <c r="A1782" s="13"/>
      <c r="B1782" s="243"/>
      <c r="C1782" s="244"/>
      <c r="D1782" s="245" t="s">
        <v>186</v>
      </c>
      <c r="E1782" s="246" t="s">
        <v>1</v>
      </c>
      <c r="F1782" s="247" t="s">
        <v>203</v>
      </c>
      <c r="G1782" s="244"/>
      <c r="H1782" s="246" t="s">
        <v>1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3" t="s">
        <v>186</v>
      </c>
      <c r="AU1782" s="253" t="s">
        <v>92</v>
      </c>
      <c r="AV1782" s="13" t="s">
        <v>90</v>
      </c>
      <c r="AW1782" s="13" t="s">
        <v>36</v>
      </c>
      <c r="AX1782" s="13" t="s">
        <v>83</v>
      </c>
      <c r="AY1782" s="253" t="s">
        <v>177</v>
      </c>
    </row>
    <row r="1783" s="14" customFormat="1">
      <c r="A1783" s="14"/>
      <c r="B1783" s="254"/>
      <c r="C1783" s="255"/>
      <c r="D1783" s="245" t="s">
        <v>186</v>
      </c>
      <c r="E1783" s="256" t="s">
        <v>1</v>
      </c>
      <c r="F1783" s="257" t="s">
        <v>2147</v>
      </c>
      <c r="G1783" s="255"/>
      <c r="H1783" s="258">
        <v>1.7250000000000001</v>
      </c>
      <c r="I1783" s="259"/>
      <c r="J1783" s="255"/>
      <c r="K1783" s="255"/>
      <c r="L1783" s="260"/>
      <c r="M1783" s="261"/>
      <c r="N1783" s="262"/>
      <c r="O1783" s="262"/>
      <c r="P1783" s="262"/>
      <c r="Q1783" s="262"/>
      <c r="R1783" s="262"/>
      <c r="S1783" s="262"/>
      <c r="T1783" s="26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64" t="s">
        <v>186</v>
      </c>
      <c r="AU1783" s="264" t="s">
        <v>92</v>
      </c>
      <c r="AV1783" s="14" t="s">
        <v>92</v>
      </c>
      <c r="AW1783" s="14" t="s">
        <v>36</v>
      </c>
      <c r="AX1783" s="14" t="s">
        <v>83</v>
      </c>
      <c r="AY1783" s="264" t="s">
        <v>177</v>
      </c>
    </row>
    <row r="1784" s="15" customFormat="1">
      <c r="A1784" s="15"/>
      <c r="B1784" s="265"/>
      <c r="C1784" s="266"/>
      <c r="D1784" s="245" t="s">
        <v>186</v>
      </c>
      <c r="E1784" s="267" t="s">
        <v>1</v>
      </c>
      <c r="F1784" s="268" t="s">
        <v>190</v>
      </c>
      <c r="G1784" s="266"/>
      <c r="H1784" s="269">
        <v>1.7250000000000001</v>
      </c>
      <c r="I1784" s="270"/>
      <c r="J1784" s="266"/>
      <c r="K1784" s="266"/>
      <c r="L1784" s="271"/>
      <c r="M1784" s="272"/>
      <c r="N1784" s="273"/>
      <c r="O1784" s="273"/>
      <c r="P1784" s="273"/>
      <c r="Q1784" s="273"/>
      <c r="R1784" s="273"/>
      <c r="S1784" s="273"/>
      <c r="T1784" s="274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75" t="s">
        <v>186</v>
      </c>
      <c r="AU1784" s="275" t="s">
        <v>92</v>
      </c>
      <c r="AV1784" s="15" t="s">
        <v>184</v>
      </c>
      <c r="AW1784" s="15" t="s">
        <v>36</v>
      </c>
      <c r="AX1784" s="15" t="s">
        <v>90</v>
      </c>
      <c r="AY1784" s="275" t="s">
        <v>177</v>
      </c>
    </row>
    <row r="1785" s="2" customFormat="1" ht="66.75" customHeight="1">
      <c r="A1785" s="39"/>
      <c r="B1785" s="40"/>
      <c r="C1785" s="230" t="s">
        <v>2148</v>
      </c>
      <c r="D1785" s="230" t="s">
        <v>179</v>
      </c>
      <c r="E1785" s="231" t="s">
        <v>2149</v>
      </c>
      <c r="F1785" s="232" t="s">
        <v>2150</v>
      </c>
      <c r="G1785" s="233" t="s">
        <v>200</v>
      </c>
      <c r="H1785" s="234">
        <v>89.406999999999996</v>
      </c>
      <c r="I1785" s="235"/>
      <c r="J1785" s="236">
        <f>ROUND(I1785*H1785,2)</f>
        <v>0</v>
      </c>
      <c r="K1785" s="232" t="s">
        <v>183</v>
      </c>
      <c r="L1785" s="45"/>
      <c r="M1785" s="237" t="s">
        <v>1</v>
      </c>
      <c r="N1785" s="238" t="s">
        <v>48</v>
      </c>
      <c r="O1785" s="92"/>
      <c r="P1785" s="239">
        <f>O1785*H1785</f>
        <v>0</v>
      </c>
      <c r="Q1785" s="239">
        <v>0.059709999999999999</v>
      </c>
      <c r="R1785" s="239">
        <f>Q1785*H1785</f>
        <v>5.3384919699999998</v>
      </c>
      <c r="S1785" s="239">
        <v>0</v>
      </c>
      <c r="T1785" s="240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41" t="s">
        <v>295</v>
      </c>
      <c r="AT1785" s="241" t="s">
        <v>179</v>
      </c>
      <c r="AU1785" s="241" t="s">
        <v>92</v>
      </c>
      <c r="AY1785" s="18" t="s">
        <v>177</v>
      </c>
      <c r="BE1785" s="242">
        <f>IF(N1785="základní",J1785,0)</f>
        <v>0</v>
      </c>
      <c r="BF1785" s="242">
        <f>IF(N1785="snížená",J1785,0)</f>
        <v>0</v>
      </c>
      <c r="BG1785" s="242">
        <f>IF(N1785="zákl. přenesená",J1785,0)</f>
        <v>0</v>
      </c>
      <c r="BH1785" s="242">
        <f>IF(N1785="sníž. přenesená",J1785,0)</f>
        <v>0</v>
      </c>
      <c r="BI1785" s="242">
        <f>IF(N1785="nulová",J1785,0)</f>
        <v>0</v>
      </c>
      <c r="BJ1785" s="18" t="s">
        <v>90</v>
      </c>
      <c r="BK1785" s="242">
        <f>ROUND(I1785*H1785,2)</f>
        <v>0</v>
      </c>
      <c r="BL1785" s="18" t="s">
        <v>295</v>
      </c>
      <c r="BM1785" s="241" t="s">
        <v>2151</v>
      </c>
    </row>
    <row r="1786" s="13" customFormat="1">
      <c r="A1786" s="13"/>
      <c r="B1786" s="243"/>
      <c r="C1786" s="244"/>
      <c r="D1786" s="245" t="s">
        <v>186</v>
      </c>
      <c r="E1786" s="246" t="s">
        <v>1</v>
      </c>
      <c r="F1786" s="247" t="s">
        <v>2145</v>
      </c>
      <c r="G1786" s="244"/>
      <c r="H1786" s="246" t="s">
        <v>1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3" t="s">
        <v>186</v>
      </c>
      <c r="AU1786" s="253" t="s">
        <v>92</v>
      </c>
      <c r="AV1786" s="13" t="s">
        <v>90</v>
      </c>
      <c r="AW1786" s="13" t="s">
        <v>36</v>
      </c>
      <c r="AX1786" s="13" t="s">
        <v>83</v>
      </c>
      <c r="AY1786" s="253" t="s">
        <v>177</v>
      </c>
    </row>
    <row r="1787" s="13" customFormat="1">
      <c r="A1787" s="13"/>
      <c r="B1787" s="243"/>
      <c r="C1787" s="244"/>
      <c r="D1787" s="245" t="s">
        <v>186</v>
      </c>
      <c r="E1787" s="246" t="s">
        <v>1</v>
      </c>
      <c r="F1787" s="247" t="s">
        <v>2152</v>
      </c>
      <c r="G1787" s="244"/>
      <c r="H1787" s="246" t="s">
        <v>1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3" t="s">
        <v>186</v>
      </c>
      <c r="AU1787" s="253" t="s">
        <v>92</v>
      </c>
      <c r="AV1787" s="13" t="s">
        <v>90</v>
      </c>
      <c r="AW1787" s="13" t="s">
        <v>36</v>
      </c>
      <c r="AX1787" s="13" t="s">
        <v>83</v>
      </c>
      <c r="AY1787" s="253" t="s">
        <v>177</v>
      </c>
    </row>
    <row r="1788" s="13" customFormat="1">
      <c r="A1788" s="13"/>
      <c r="B1788" s="243"/>
      <c r="C1788" s="244"/>
      <c r="D1788" s="245" t="s">
        <v>186</v>
      </c>
      <c r="E1788" s="246" t="s">
        <v>1</v>
      </c>
      <c r="F1788" s="247" t="s">
        <v>205</v>
      </c>
      <c r="G1788" s="244"/>
      <c r="H1788" s="246" t="s">
        <v>1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3" t="s">
        <v>186</v>
      </c>
      <c r="AU1788" s="253" t="s">
        <v>92</v>
      </c>
      <c r="AV1788" s="13" t="s">
        <v>90</v>
      </c>
      <c r="AW1788" s="13" t="s">
        <v>36</v>
      </c>
      <c r="AX1788" s="13" t="s">
        <v>83</v>
      </c>
      <c r="AY1788" s="253" t="s">
        <v>177</v>
      </c>
    </row>
    <row r="1789" s="14" customFormat="1">
      <c r="A1789" s="14"/>
      <c r="B1789" s="254"/>
      <c r="C1789" s="255"/>
      <c r="D1789" s="245" t="s">
        <v>186</v>
      </c>
      <c r="E1789" s="256" t="s">
        <v>1</v>
      </c>
      <c r="F1789" s="257" t="s">
        <v>2153</v>
      </c>
      <c r="G1789" s="255"/>
      <c r="H1789" s="258">
        <v>10.395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4" t="s">
        <v>186</v>
      </c>
      <c r="AU1789" s="264" t="s">
        <v>92</v>
      </c>
      <c r="AV1789" s="14" t="s">
        <v>92</v>
      </c>
      <c r="AW1789" s="14" t="s">
        <v>36</v>
      </c>
      <c r="AX1789" s="14" t="s">
        <v>83</v>
      </c>
      <c r="AY1789" s="264" t="s">
        <v>177</v>
      </c>
    </row>
    <row r="1790" s="16" customFormat="1">
      <c r="A1790" s="16"/>
      <c r="B1790" s="276"/>
      <c r="C1790" s="277"/>
      <c r="D1790" s="245" t="s">
        <v>186</v>
      </c>
      <c r="E1790" s="278" t="s">
        <v>1</v>
      </c>
      <c r="F1790" s="279" t="s">
        <v>492</v>
      </c>
      <c r="G1790" s="277"/>
      <c r="H1790" s="280">
        <v>10.395</v>
      </c>
      <c r="I1790" s="281"/>
      <c r="J1790" s="277"/>
      <c r="K1790" s="277"/>
      <c r="L1790" s="282"/>
      <c r="M1790" s="283"/>
      <c r="N1790" s="284"/>
      <c r="O1790" s="284"/>
      <c r="P1790" s="284"/>
      <c r="Q1790" s="284"/>
      <c r="R1790" s="284"/>
      <c r="S1790" s="284"/>
      <c r="T1790" s="285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T1790" s="286" t="s">
        <v>186</v>
      </c>
      <c r="AU1790" s="286" t="s">
        <v>92</v>
      </c>
      <c r="AV1790" s="16" t="s">
        <v>100</v>
      </c>
      <c r="AW1790" s="16" t="s">
        <v>36</v>
      </c>
      <c r="AX1790" s="16" t="s">
        <v>83</v>
      </c>
      <c r="AY1790" s="286" t="s">
        <v>177</v>
      </c>
    </row>
    <row r="1791" s="13" customFormat="1">
      <c r="A1791" s="13"/>
      <c r="B1791" s="243"/>
      <c r="C1791" s="244"/>
      <c r="D1791" s="245" t="s">
        <v>186</v>
      </c>
      <c r="E1791" s="246" t="s">
        <v>1</v>
      </c>
      <c r="F1791" s="247" t="s">
        <v>2154</v>
      </c>
      <c r="G1791" s="244"/>
      <c r="H1791" s="246" t="s">
        <v>1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3" t="s">
        <v>186</v>
      </c>
      <c r="AU1791" s="253" t="s">
        <v>92</v>
      </c>
      <c r="AV1791" s="13" t="s">
        <v>90</v>
      </c>
      <c r="AW1791" s="13" t="s">
        <v>36</v>
      </c>
      <c r="AX1791" s="13" t="s">
        <v>83</v>
      </c>
      <c r="AY1791" s="253" t="s">
        <v>177</v>
      </c>
    </row>
    <row r="1792" s="13" customFormat="1">
      <c r="A1792" s="13"/>
      <c r="B1792" s="243"/>
      <c r="C1792" s="244"/>
      <c r="D1792" s="245" t="s">
        <v>186</v>
      </c>
      <c r="E1792" s="246" t="s">
        <v>1</v>
      </c>
      <c r="F1792" s="247" t="s">
        <v>212</v>
      </c>
      <c r="G1792" s="244"/>
      <c r="H1792" s="246" t="s">
        <v>1</v>
      </c>
      <c r="I1792" s="248"/>
      <c r="J1792" s="244"/>
      <c r="K1792" s="244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3" t="s">
        <v>186</v>
      </c>
      <c r="AU1792" s="253" t="s">
        <v>92</v>
      </c>
      <c r="AV1792" s="13" t="s">
        <v>90</v>
      </c>
      <c r="AW1792" s="13" t="s">
        <v>36</v>
      </c>
      <c r="AX1792" s="13" t="s">
        <v>83</v>
      </c>
      <c r="AY1792" s="253" t="s">
        <v>177</v>
      </c>
    </row>
    <row r="1793" s="14" customFormat="1">
      <c r="A1793" s="14"/>
      <c r="B1793" s="254"/>
      <c r="C1793" s="255"/>
      <c r="D1793" s="245" t="s">
        <v>186</v>
      </c>
      <c r="E1793" s="256" t="s">
        <v>1</v>
      </c>
      <c r="F1793" s="257" t="s">
        <v>2155</v>
      </c>
      <c r="G1793" s="255"/>
      <c r="H1793" s="258">
        <v>13.77</v>
      </c>
      <c r="I1793" s="259"/>
      <c r="J1793" s="255"/>
      <c r="K1793" s="255"/>
      <c r="L1793" s="260"/>
      <c r="M1793" s="261"/>
      <c r="N1793" s="262"/>
      <c r="O1793" s="262"/>
      <c r="P1793" s="262"/>
      <c r="Q1793" s="262"/>
      <c r="R1793" s="262"/>
      <c r="S1793" s="262"/>
      <c r="T1793" s="26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4" t="s">
        <v>186</v>
      </c>
      <c r="AU1793" s="264" t="s">
        <v>92</v>
      </c>
      <c r="AV1793" s="14" t="s">
        <v>92</v>
      </c>
      <c r="AW1793" s="14" t="s">
        <v>36</v>
      </c>
      <c r="AX1793" s="14" t="s">
        <v>83</v>
      </c>
      <c r="AY1793" s="264" t="s">
        <v>177</v>
      </c>
    </row>
    <row r="1794" s="16" customFormat="1">
      <c r="A1794" s="16"/>
      <c r="B1794" s="276"/>
      <c r="C1794" s="277"/>
      <c r="D1794" s="245" t="s">
        <v>186</v>
      </c>
      <c r="E1794" s="278" t="s">
        <v>1</v>
      </c>
      <c r="F1794" s="279" t="s">
        <v>492</v>
      </c>
      <c r="G1794" s="277"/>
      <c r="H1794" s="280">
        <v>13.77</v>
      </c>
      <c r="I1794" s="281"/>
      <c r="J1794" s="277"/>
      <c r="K1794" s="277"/>
      <c r="L1794" s="282"/>
      <c r="M1794" s="283"/>
      <c r="N1794" s="284"/>
      <c r="O1794" s="284"/>
      <c r="P1794" s="284"/>
      <c r="Q1794" s="284"/>
      <c r="R1794" s="284"/>
      <c r="S1794" s="284"/>
      <c r="T1794" s="285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T1794" s="286" t="s">
        <v>186</v>
      </c>
      <c r="AU1794" s="286" t="s">
        <v>92</v>
      </c>
      <c r="AV1794" s="16" t="s">
        <v>100</v>
      </c>
      <c r="AW1794" s="16" t="s">
        <v>36</v>
      </c>
      <c r="AX1794" s="16" t="s">
        <v>83</v>
      </c>
      <c r="AY1794" s="286" t="s">
        <v>177</v>
      </c>
    </row>
    <row r="1795" s="13" customFormat="1">
      <c r="A1795" s="13"/>
      <c r="B1795" s="243"/>
      <c r="C1795" s="244"/>
      <c r="D1795" s="245" t="s">
        <v>186</v>
      </c>
      <c r="E1795" s="246" t="s">
        <v>1</v>
      </c>
      <c r="F1795" s="247" t="s">
        <v>2156</v>
      </c>
      <c r="G1795" s="244"/>
      <c r="H1795" s="246" t="s">
        <v>1</v>
      </c>
      <c r="I1795" s="248"/>
      <c r="J1795" s="244"/>
      <c r="K1795" s="244"/>
      <c r="L1795" s="249"/>
      <c r="M1795" s="250"/>
      <c r="N1795" s="251"/>
      <c r="O1795" s="251"/>
      <c r="P1795" s="251"/>
      <c r="Q1795" s="251"/>
      <c r="R1795" s="251"/>
      <c r="S1795" s="251"/>
      <c r="T1795" s="252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3" t="s">
        <v>186</v>
      </c>
      <c r="AU1795" s="253" t="s">
        <v>92</v>
      </c>
      <c r="AV1795" s="13" t="s">
        <v>90</v>
      </c>
      <c r="AW1795" s="13" t="s">
        <v>36</v>
      </c>
      <c r="AX1795" s="13" t="s">
        <v>83</v>
      </c>
      <c r="AY1795" s="253" t="s">
        <v>177</v>
      </c>
    </row>
    <row r="1796" s="13" customFormat="1">
      <c r="A1796" s="13"/>
      <c r="B1796" s="243"/>
      <c r="C1796" s="244"/>
      <c r="D1796" s="245" t="s">
        <v>186</v>
      </c>
      <c r="E1796" s="246" t="s">
        <v>1</v>
      </c>
      <c r="F1796" s="247" t="s">
        <v>212</v>
      </c>
      <c r="G1796" s="244"/>
      <c r="H1796" s="246" t="s">
        <v>1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3" t="s">
        <v>186</v>
      </c>
      <c r="AU1796" s="253" t="s">
        <v>92</v>
      </c>
      <c r="AV1796" s="13" t="s">
        <v>90</v>
      </c>
      <c r="AW1796" s="13" t="s">
        <v>36</v>
      </c>
      <c r="AX1796" s="13" t="s">
        <v>83</v>
      </c>
      <c r="AY1796" s="253" t="s">
        <v>177</v>
      </c>
    </row>
    <row r="1797" s="14" customFormat="1">
      <c r="A1797" s="14"/>
      <c r="B1797" s="254"/>
      <c r="C1797" s="255"/>
      <c r="D1797" s="245" t="s">
        <v>186</v>
      </c>
      <c r="E1797" s="256" t="s">
        <v>1</v>
      </c>
      <c r="F1797" s="257" t="s">
        <v>2157</v>
      </c>
      <c r="G1797" s="255"/>
      <c r="H1797" s="258">
        <v>30.068999999999999</v>
      </c>
      <c r="I1797" s="259"/>
      <c r="J1797" s="255"/>
      <c r="K1797" s="255"/>
      <c r="L1797" s="260"/>
      <c r="M1797" s="261"/>
      <c r="N1797" s="262"/>
      <c r="O1797" s="262"/>
      <c r="P1797" s="262"/>
      <c r="Q1797" s="262"/>
      <c r="R1797" s="262"/>
      <c r="S1797" s="262"/>
      <c r="T1797" s="263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4" t="s">
        <v>186</v>
      </c>
      <c r="AU1797" s="264" t="s">
        <v>92</v>
      </c>
      <c r="AV1797" s="14" t="s">
        <v>92</v>
      </c>
      <c r="AW1797" s="14" t="s">
        <v>36</v>
      </c>
      <c r="AX1797" s="14" t="s">
        <v>83</v>
      </c>
      <c r="AY1797" s="264" t="s">
        <v>177</v>
      </c>
    </row>
    <row r="1798" s="16" customFormat="1">
      <c r="A1798" s="16"/>
      <c r="B1798" s="276"/>
      <c r="C1798" s="277"/>
      <c r="D1798" s="245" t="s">
        <v>186</v>
      </c>
      <c r="E1798" s="278" t="s">
        <v>1</v>
      </c>
      <c r="F1798" s="279" t="s">
        <v>492</v>
      </c>
      <c r="G1798" s="277"/>
      <c r="H1798" s="280">
        <v>30.068999999999999</v>
      </c>
      <c r="I1798" s="281"/>
      <c r="J1798" s="277"/>
      <c r="K1798" s="277"/>
      <c r="L1798" s="282"/>
      <c r="M1798" s="283"/>
      <c r="N1798" s="284"/>
      <c r="O1798" s="284"/>
      <c r="P1798" s="284"/>
      <c r="Q1798" s="284"/>
      <c r="R1798" s="284"/>
      <c r="S1798" s="284"/>
      <c r="T1798" s="285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6" t="s">
        <v>186</v>
      </c>
      <c r="AU1798" s="286" t="s">
        <v>92</v>
      </c>
      <c r="AV1798" s="16" t="s">
        <v>100</v>
      </c>
      <c r="AW1798" s="16" t="s">
        <v>36</v>
      </c>
      <c r="AX1798" s="16" t="s">
        <v>83</v>
      </c>
      <c r="AY1798" s="286" t="s">
        <v>177</v>
      </c>
    </row>
    <row r="1799" s="13" customFormat="1">
      <c r="A1799" s="13"/>
      <c r="B1799" s="243"/>
      <c r="C1799" s="244"/>
      <c r="D1799" s="245" t="s">
        <v>186</v>
      </c>
      <c r="E1799" s="246" t="s">
        <v>1</v>
      </c>
      <c r="F1799" s="247" t="s">
        <v>2158</v>
      </c>
      <c r="G1799" s="244"/>
      <c r="H1799" s="246" t="s">
        <v>1</v>
      </c>
      <c r="I1799" s="248"/>
      <c r="J1799" s="244"/>
      <c r="K1799" s="244"/>
      <c r="L1799" s="249"/>
      <c r="M1799" s="250"/>
      <c r="N1799" s="251"/>
      <c r="O1799" s="251"/>
      <c r="P1799" s="251"/>
      <c r="Q1799" s="251"/>
      <c r="R1799" s="251"/>
      <c r="S1799" s="251"/>
      <c r="T1799" s="252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3" t="s">
        <v>186</v>
      </c>
      <c r="AU1799" s="253" t="s">
        <v>92</v>
      </c>
      <c r="AV1799" s="13" t="s">
        <v>90</v>
      </c>
      <c r="AW1799" s="13" t="s">
        <v>36</v>
      </c>
      <c r="AX1799" s="13" t="s">
        <v>83</v>
      </c>
      <c r="AY1799" s="253" t="s">
        <v>177</v>
      </c>
    </row>
    <row r="1800" s="13" customFormat="1">
      <c r="A1800" s="13"/>
      <c r="B1800" s="243"/>
      <c r="C1800" s="244"/>
      <c r="D1800" s="245" t="s">
        <v>186</v>
      </c>
      <c r="E1800" s="246" t="s">
        <v>1</v>
      </c>
      <c r="F1800" s="247" t="s">
        <v>212</v>
      </c>
      <c r="G1800" s="244"/>
      <c r="H1800" s="246" t="s">
        <v>1</v>
      </c>
      <c r="I1800" s="248"/>
      <c r="J1800" s="244"/>
      <c r="K1800" s="244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3" t="s">
        <v>186</v>
      </c>
      <c r="AU1800" s="253" t="s">
        <v>92</v>
      </c>
      <c r="AV1800" s="13" t="s">
        <v>90</v>
      </c>
      <c r="AW1800" s="13" t="s">
        <v>36</v>
      </c>
      <c r="AX1800" s="13" t="s">
        <v>83</v>
      </c>
      <c r="AY1800" s="253" t="s">
        <v>177</v>
      </c>
    </row>
    <row r="1801" s="14" customFormat="1">
      <c r="A1801" s="14"/>
      <c r="B1801" s="254"/>
      <c r="C1801" s="255"/>
      <c r="D1801" s="245" t="s">
        <v>186</v>
      </c>
      <c r="E1801" s="256" t="s">
        <v>1</v>
      </c>
      <c r="F1801" s="257" t="s">
        <v>2159</v>
      </c>
      <c r="G1801" s="255"/>
      <c r="H1801" s="258">
        <v>12.98</v>
      </c>
      <c r="I1801" s="259"/>
      <c r="J1801" s="255"/>
      <c r="K1801" s="255"/>
      <c r="L1801" s="260"/>
      <c r="M1801" s="261"/>
      <c r="N1801" s="262"/>
      <c r="O1801" s="262"/>
      <c r="P1801" s="262"/>
      <c r="Q1801" s="262"/>
      <c r="R1801" s="262"/>
      <c r="S1801" s="262"/>
      <c r="T1801" s="26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4" t="s">
        <v>186</v>
      </c>
      <c r="AU1801" s="264" t="s">
        <v>92</v>
      </c>
      <c r="AV1801" s="14" t="s">
        <v>92</v>
      </c>
      <c r="AW1801" s="14" t="s">
        <v>36</v>
      </c>
      <c r="AX1801" s="14" t="s">
        <v>83</v>
      </c>
      <c r="AY1801" s="264" t="s">
        <v>177</v>
      </c>
    </row>
    <row r="1802" s="14" customFormat="1">
      <c r="A1802" s="14"/>
      <c r="B1802" s="254"/>
      <c r="C1802" s="255"/>
      <c r="D1802" s="245" t="s">
        <v>186</v>
      </c>
      <c r="E1802" s="256" t="s">
        <v>1</v>
      </c>
      <c r="F1802" s="257" t="s">
        <v>2160</v>
      </c>
      <c r="G1802" s="255"/>
      <c r="H1802" s="258">
        <v>1.6459999999999999</v>
      </c>
      <c r="I1802" s="259"/>
      <c r="J1802" s="255"/>
      <c r="K1802" s="255"/>
      <c r="L1802" s="260"/>
      <c r="M1802" s="261"/>
      <c r="N1802" s="262"/>
      <c r="O1802" s="262"/>
      <c r="P1802" s="262"/>
      <c r="Q1802" s="262"/>
      <c r="R1802" s="262"/>
      <c r="S1802" s="262"/>
      <c r="T1802" s="26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4" t="s">
        <v>186</v>
      </c>
      <c r="AU1802" s="264" t="s">
        <v>92</v>
      </c>
      <c r="AV1802" s="14" t="s">
        <v>92</v>
      </c>
      <c r="AW1802" s="14" t="s">
        <v>36</v>
      </c>
      <c r="AX1802" s="14" t="s">
        <v>83</v>
      </c>
      <c r="AY1802" s="264" t="s">
        <v>177</v>
      </c>
    </row>
    <row r="1803" s="16" customFormat="1">
      <c r="A1803" s="16"/>
      <c r="B1803" s="276"/>
      <c r="C1803" s="277"/>
      <c r="D1803" s="245" t="s">
        <v>186</v>
      </c>
      <c r="E1803" s="278" t="s">
        <v>1</v>
      </c>
      <c r="F1803" s="279" t="s">
        <v>492</v>
      </c>
      <c r="G1803" s="277"/>
      <c r="H1803" s="280">
        <v>14.625999999999999</v>
      </c>
      <c r="I1803" s="281"/>
      <c r="J1803" s="277"/>
      <c r="K1803" s="277"/>
      <c r="L1803" s="282"/>
      <c r="M1803" s="283"/>
      <c r="N1803" s="284"/>
      <c r="O1803" s="284"/>
      <c r="P1803" s="284"/>
      <c r="Q1803" s="284"/>
      <c r="R1803" s="284"/>
      <c r="S1803" s="284"/>
      <c r="T1803" s="285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T1803" s="286" t="s">
        <v>186</v>
      </c>
      <c r="AU1803" s="286" t="s">
        <v>92</v>
      </c>
      <c r="AV1803" s="16" t="s">
        <v>100</v>
      </c>
      <c r="AW1803" s="16" t="s">
        <v>36</v>
      </c>
      <c r="AX1803" s="16" t="s">
        <v>83</v>
      </c>
      <c r="AY1803" s="286" t="s">
        <v>177</v>
      </c>
    </row>
    <row r="1804" s="13" customFormat="1">
      <c r="A1804" s="13"/>
      <c r="B1804" s="243"/>
      <c r="C1804" s="244"/>
      <c r="D1804" s="245" t="s">
        <v>186</v>
      </c>
      <c r="E1804" s="246" t="s">
        <v>1</v>
      </c>
      <c r="F1804" s="247" t="s">
        <v>2161</v>
      </c>
      <c r="G1804" s="244"/>
      <c r="H1804" s="246" t="s">
        <v>1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3" t="s">
        <v>186</v>
      </c>
      <c r="AU1804" s="253" t="s">
        <v>92</v>
      </c>
      <c r="AV1804" s="13" t="s">
        <v>90</v>
      </c>
      <c r="AW1804" s="13" t="s">
        <v>36</v>
      </c>
      <c r="AX1804" s="13" t="s">
        <v>83</v>
      </c>
      <c r="AY1804" s="253" t="s">
        <v>177</v>
      </c>
    </row>
    <row r="1805" s="13" customFormat="1">
      <c r="A1805" s="13"/>
      <c r="B1805" s="243"/>
      <c r="C1805" s="244"/>
      <c r="D1805" s="245" t="s">
        <v>186</v>
      </c>
      <c r="E1805" s="246" t="s">
        <v>1</v>
      </c>
      <c r="F1805" s="247" t="s">
        <v>212</v>
      </c>
      <c r="G1805" s="244"/>
      <c r="H1805" s="246" t="s">
        <v>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3" t="s">
        <v>186</v>
      </c>
      <c r="AU1805" s="253" t="s">
        <v>92</v>
      </c>
      <c r="AV1805" s="13" t="s">
        <v>90</v>
      </c>
      <c r="AW1805" s="13" t="s">
        <v>36</v>
      </c>
      <c r="AX1805" s="13" t="s">
        <v>83</v>
      </c>
      <c r="AY1805" s="253" t="s">
        <v>177</v>
      </c>
    </row>
    <row r="1806" s="14" customFormat="1">
      <c r="A1806" s="14"/>
      <c r="B1806" s="254"/>
      <c r="C1806" s="255"/>
      <c r="D1806" s="245" t="s">
        <v>186</v>
      </c>
      <c r="E1806" s="256" t="s">
        <v>1</v>
      </c>
      <c r="F1806" s="257" t="s">
        <v>2162</v>
      </c>
      <c r="G1806" s="255"/>
      <c r="H1806" s="258">
        <v>14.472</v>
      </c>
      <c r="I1806" s="259"/>
      <c r="J1806" s="255"/>
      <c r="K1806" s="255"/>
      <c r="L1806" s="260"/>
      <c r="M1806" s="261"/>
      <c r="N1806" s="262"/>
      <c r="O1806" s="262"/>
      <c r="P1806" s="262"/>
      <c r="Q1806" s="262"/>
      <c r="R1806" s="262"/>
      <c r="S1806" s="262"/>
      <c r="T1806" s="263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4" t="s">
        <v>186</v>
      </c>
      <c r="AU1806" s="264" t="s">
        <v>92</v>
      </c>
      <c r="AV1806" s="14" t="s">
        <v>92</v>
      </c>
      <c r="AW1806" s="14" t="s">
        <v>36</v>
      </c>
      <c r="AX1806" s="14" t="s">
        <v>83</v>
      </c>
      <c r="AY1806" s="264" t="s">
        <v>177</v>
      </c>
    </row>
    <row r="1807" s="16" customFormat="1">
      <c r="A1807" s="16"/>
      <c r="B1807" s="276"/>
      <c r="C1807" s="277"/>
      <c r="D1807" s="245" t="s">
        <v>186</v>
      </c>
      <c r="E1807" s="278" t="s">
        <v>1</v>
      </c>
      <c r="F1807" s="279" t="s">
        <v>492</v>
      </c>
      <c r="G1807" s="277"/>
      <c r="H1807" s="280">
        <v>14.472</v>
      </c>
      <c r="I1807" s="281"/>
      <c r="J1807" s="277"/>
      <c r="K1807" s="277"/>
      <c r="L1807" s="282"/>
      <c r="M1807" s="283"/>
      <c r="N1807" s="284"/>
      <c r="O1807" s="284"/>
      <c r="P1807" s="284"/>
      <c r="Q1807" s="284"/>
      <c r="R1807" s="284"/>
      <c r="S1807" s="284"/>
      <c r="T1807" s="285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86" t="s">
        <v>186</v>
      </c>
      <c r="AU1807" s="286" t="s">
        <v>92</v>
      </c>
      <c r="AV1807" s="16" t="s">
        <v>100</v>
      </c>
      <c r="AW1807" s="16" t="s">
        <v>36</v>
      </c>
      <c r="AX1807" s="16" t="s">
        <v>83</v>
      </c>
      <c r="AY1807" s="286" t="s">
        <v>177</v>
      </c>
    </row>
    <row r="1808" s="13" customFormat="1">
      <c r="A1808" s="13"/>
      <c r="B1808" s="243"/>
      <c r="C1808" s="244"/>
      <c r="D1808" s="245" t="s">
        <v>186</v>
      </c>
      <c r="E1808" s="246" t="s">
        <v>1</v>
      </c>
      <c r="F1808" s="247" t="s">
        <v>2163</v>
      </c>
      <c r="G1808" s="244"/>
      <c r="H1808" s="246" t="s">
        <v>1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3" t="s">
        <v>186</v>
      </c>
      <c r="AU1808" s="253" t="s">
        <v>92</v>
      </c>
      <c r="AV1808" s="13" t="s">
        <v>90</v>
      </c>
      <c r="AW1808" s="13" t="s">
        <v>36</v>
      </c>
      <c r="AX1808" s="13" t="s">
        <v>83</v>
      </c>
      <c r="AY1808" s="253" t="s">
        <v>177</v>
      </c>
    </row>
    <row r="1809" s="13" customFormat="1">
      <c r="A1809" s="13"/>
      <c r="B1809" s="243"/>
      <c r="C1809" s="244"/>
      <c r="D1809" s="245" t="s">
        <v>186</v>
      </c>
      <c r="E1809" s="246" t="s">
        <v>1</v>
      </c>
      <c r="F1809" s="247" t="s">
        <v>212</v>
      </c>
      <c r="G1809" s="244"/>
      <c r="H1809" s="246" t="s">
        <v>1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3" t="s">
        <v>186</v>
      </c>
      <c r="AU1809" s="253" t="s">
        <v>92</v>
      </c>
      <c r="AV1809" s="13" t="s">
        <v>90</v>
      </c>
      <c r="AW1809" s="13" t="s">
        <v>36</v>
      </c>
      <c r="AX1809" s="13" t="s">
        <v>83</v>
      </c>
      <c r="AY1809" s="253" t="s">
        <v>177</v>
      </c>
    </row>
    <row r="1810" s="14" customFormat="1">
      <c r="A1810" s="14"/>
      <c r="B1810" s="254"/>
      <c r="C1810" s="255"/>
      <c r="D1810" s="245" t="s">
        <v>186</v>
      </c>
      <c r="E1810" s="256" t="s">
        <v>1</v>
      </c>
      <c r="F1810" s="257" t="s">
        <v>2164</v>
      </c>
      <c r="G1810" s="255"/>
      <c r="H1810" s="258">
        <v>6.0750000000000002</v>
      </c>
      <c r="I1810" s="259"/>
      <c r="J1810" s="255"/>
      <c r="K1810" s="255"/>
      <c r="L1810" s="260"/>
      <c r="M1810" s="261"/>
      <c r="N1810" s="262"/>
      <c r="O1810" s="262"/>
      <c r="P1810" s="262"/>
      <c r="Q1810" s="262"/>
      <c r="R1810" s="262"/>
      <c r="S1810" s="262"/>
      <c r="T1810" s="26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4" t="s">
        <v>186</v>
      </c>
      <c r="AU1810" s="264" t="s">
        <v>92</v>
      </c>
      <c r="AV1810" s="14" t="s">
        <v>92</v>
      </c>
      <c r="AW1810" s="14" t="s">
        <v>36</v>
      </c>
      <c r="AX1810" s="14" t="s">
        <v>83</v>
      </c>
      <c r="AY1810" s="264" t="s">
        <v>177</v>
      </c>
    </row>
    <row r="1811" s="16" customFormat="1">
      <c r="A1811" s="16"/>
      <c r="B1811" s="276"/>
      <c r="C1811" s="277"/>
      <c r="D1811" s="245" t="s">
        <v>186</v>
      </c>
      <c r="E1811" s="278" t="s">
        <v>1</v>
      </c>
      <c r="F1811" s="279" t="s">
        <v>492</v>
      </c>
      <c r="G1811" s="277"/>
      <c r="H1811" s="280">
        <v>6.0750000000000002</v>
      </c>
      <c r="I1811" s="281"/>
      <c r="J1811" s="277"/>
      <c r="K1811" s="277"/>
      <c r="L1811" s="282"/>
      <c r="M1811" s="283"/>
      <c r="N1811" s="284"/>
      <c r="O1811" s="284"/>
      <c r="P1811" s="284"/>
      <c r="Q1811" s="284"/>
      <c r="R1811" s="284"/>
      <c r="S1811" s="284"/>
      <c r="T1811" s="285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T1811" s="286" t="s">
        <v>186</v>
      </c>
      <c r="AU1811" s="286" t="s">
        <v>92</v>
      </c>
      <c r="AV1811" s="16" t="s">
        <v>100</v>
      </c>
      <c r="AW1811" s="16" t="s">
        <v>36</v>
      </c>
      <c r="AX1811" s="16" t="s">
        <v>83</v>
      </c>
      <c r="AY1811" s="286" t="s">
        <v>177</v>
      </c>
    </row>
    <row r="1812" s="15" customFormat="1">
      <c r="A1812" s="15"/>
      <c r="B1812" s="265"/>
      <c r="C1812" s="266"/>
      <c r="D1812" s="245" t="s">
        <v>186</v>
      </c>
      <c r="E1812" s="267" t="s">
        <v>1</v>
      </c>
      <c r="F1812" s="268" t="s">
        <v>190</v>
      </c>
      <c r="G1812" s="266"/>
      <c r="H1812" s="269">
        <v>89.406999999999996</v>
      </c>
      <c r="I1812" s="270"/>
      <c r="J1812" s="266"/>
      <c r="K1812" s="266"/>
      <c r="L1812" s="271"/>
      <c r="M1812" s="272"/>
      <c r="N1812" s="273"/>
      <c r="O1812" s="273"/>
      <c r="P1812" s="273"/>
      <c r="Q1812" s="273"/>
      <c r="R1812" s="273"/>
      <c r="S1812" s="273"/>
      <c r="T1812" s="274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5" t="s">
        <v>186</v>
      </c>
      <c r="AU1812" s="275" t="s">
        <v>92</v>
      </c>
      <c r="AV1812" s="15" t="s">
        <v>184</v>
      </c>
      <c r="AW1812" s="15" t="s">
        <v>36</v>
      </c>
      <c r="AX1812" s="15" t="s">
        <v>90</v>
      </c>
      <c r="AY1812" s="275" t="s">
        <v>177</v>
      </c>
    </row>
    <row r="1813" s="2" customFormat="1" ht="90" customHeight="1">
      <c r="A1813" s="39"/>
      <c r="B1813" s="40"/>
      <c r="C1813" s="230" t="s">
        <v>2165</v>
      </c>
      <c r="D1813" s="230" t="s">
        <v>179</v>
      </c>
      <c r="E1813" s="231" t="s">
        <v>2166</v>
      </c>
      <c r="F1813" s="232" t="s">
        <v>2167</v>
      </c>
      <c r="G1813" s="233" t="s">
        <v>200</v>
      </c>
      <c r="H1813" s="234">
        <v>2.7810000000000001</v>
      </c>
      <c r="I1813" s="235"/>
      <c r="J1813" s="236">
        <f>ROUND(I1813*H1813,2)</f>
        <v>0</v>
      </c>
      <c r="K1813" s="232" t="s">
        <v>183</v>
      </c>
      <c r="L1813" s="45"/>
      <c r="M1813" s="237" t="s">
        <v>1</v>
      </c>
      <c r="N1813" s="238" t="s">
        <v>48</v>
      </c>
      <c r="O1813" s="92"/>
      <c r="P1813" s="239">
        <f>O1813*H1813</f>
        <v>0</v>
      </c>
      <c r="Q1813" s="239">
        <v>0.058500000000000003</v>
      </c>
      <c r="R1813" s="239">
        <f>Q1813*H1813</f>
        <v>0.16268850000000001</v>
      </c>
      <c r="S1813" s="239">
        <v>0</v>
      </c>
      <c r="T1813" s="240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41" t="s">
        <v>295</v>
      </c>
      <c r="AT1813" s="241" t="s">
        <v>179</v>
      </c>
      <c r="AU1813" s="241" t="s">
        <v>92</v>
      </c>
      <c r="AY1813" s="18" t="s">
        <v>177</v>
      </c>
      <c r="BE1813" s="242">
        <f>IF(N1813="základní",J1813,0)</f>
        <v>0</v>
      </c>
      <c r="BF1813" s="242">
        <f>IF(N1813="snížená",J1813,0)</f>
        <v>0</v>
      </c>
      <c r="BG1813" s="242">
        <f>IF(N1813="zákl. přenesená",J1813,0)</f>
        <v>0</v>
      </c>
      <c r="BH1813" s="242">
        <f>IF(N1813="sníž. přenesená",J1813,0)</f>
        <v>0</v>
      </c>
      <c r="BI1813" s="242">
        <f>IF(N1813="nulová",J1813,0)</f>
        <v>0</v>
      </c>
      <c r="BJ1813" s="18" t="s">
        <v>90</v>
      </c>
      <c r="BK1813" s="242">
        <f>ROUND(I1813*H1813,2)</f>
        <v>0</v>
      </c>
      <c r="BL1813" s="18" t="s">
        <v>295</v>
      </c>
      <c r="BM1813" s="241" t="s">
        <v>2168</v>
      </c>
    </row>
    <row r="1814" s="13" customFormat="1">
      <c r="A1814" s="13"/>
      <c r="B1814" s="243"/>
      <c r="C1814" s="244"/>
      <c r="D1814" s="245" t="s">
        <v>186</v>
      </c>
      <c r="E1814" s="246" t="s">
        <v>1</v>
      </c>
      <c r="F1814" s="247" t="s">
        <v>2145</v>
      </c>
      <c r="G1814" s="244"/>
      <c r="H1814" s="246" t="s">
        <v>1</v>
      </c>
      <c r="I1814" s="248"/>
      <c r="J1814" s="244"/>
      <c r="K1814" s="244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3" t="s">
        <v>186</v>
      </c>
      <c r="AU1814" s="253" t="s">
        <v>92</v>
      </c>
      <c r="AV1814" s="13" t="s">
        <v>90</v>
      </c>
      <c r="AW1814" s="13" t="s">
        <v>36</v>
      </c>
      <c r="AX1814" s="13" t="s">
        <v>83</v>
      </c>
      <c r="AY1814" s="253" t="s">
        <v>177</v>
      </c>
    </row>
    <row r="1815" s="13" customFormat="1">
      <c r="A1815" s="13"/>
      <c r="B1815" s="243"/>
      <c r="C1815" s="244"/>
      <c r="D1815" s="245" t="s">
        <v>186</v>
      </c>
      <c r="E1815" s="246" t="s">
        <v>1</v>
      </c>
      <c r="F1815" s="247" t="s">
        <v>2169</v>
      </c>
      <c r="G1815" s="244"/>
      <c r="H1815" s="246" t="s">
        <v>1</v>
      </c>
      <c r="I1815" s="248"/>
      <c r="J1815" s="244"/>
      <c r="K1815" s="244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3" t="s">
        <v>186</v>
      </c>
      <c r="AU1815" s="253" t="s">
        <v>92</v>
      </c>
      <c r="AV1815" s="13" t="s">
        <v>90</v>
      </c>
      <c r="AW1815" s="13" t="s">
        <v>36</v>
      </c>
      <c r="AX1815" s="13" t="s">
        <v>83</v>
      </c>
      <c r="AY1815" s="253" t="s">
        <v>177</v>
      </c>
    </row>
    <row r="1816" s="13" customFormat="1">
      <c r="A1816" s="13"/>
      <c r="B1816" s="243"/>
      <c r="C1816" s="244"/>
      <c r="D1816" s="245" t="s">
        <v>186</v>
      </c>
      <c r="E1816" s="246" t="s">
        <v>1</v>
      </c>
      <c r="F1816" s="247" t="s">
        <v>212</v>
      </c>
      <c r="G1816" s="244"/>
      <c r="H1816" s="246" t="s">
        <v>1</v>
      </c>
      <c r="I1816" s="248"/>
      <c r="J1816" s="244"/>
      <c r="K1816" s="244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3" t="s">
        <v>186</v>
      </c>
      <c r="AU1816" s="253" t="s">
        <v>92</v>
      </c>
      <c r="AV1816" s="13" t="s">
        <v>90</v>
      </c>
      <c r="AW1816" s="13" t="s">
        <v>36</v>
      </c>
      <c r="AX1816" s="13" t="s">
        <v>83</v>
      </c>
      <c r="AY1816" s="253" t="s">
        <v>177</v>
      </c>
    </row>
    <row r="1817" s="14" customFormat="1">
      <c r="A1817" s="14"/>
      <c r="B1817" s="254"/>
      <c r="C1817" s="255"/>
      <c r="D1817" s="245" t="s">
        <v>186</v>
      </c>
      <c r="E1817" s="256" t="s">
        <v>1</v>
      </c>
      <c r="F1817" s="257" t="s">
        <v>2170</v>
      </c>
      <c r="G1817" s="255"/>
      <c r="H1817" s="258">
        <v>2.7810000000000001</v>
      </c>
      <c r="I1817" s="259"/>
      <c r="J1817" s="255"/>
      <c r="K1817" s="255"/>
      <c r="L1817" s="260"/>
      <c r="M1817" s="261"/>
      <c r="N1817" s="262"/>
      <c r="O1817" s="262"/>
      <c r="P1817" s="262"/>
      <c r="Q1817" s="262"/>
      <c r="R1817" s="262"/>
      <c r="S1817" s="262"/>
      <c r="T1817" s="26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4" t="s">
        <v>186</v>
      </c>
      <c r="AU1817" s="264" t="s">
        <v>92</v>
      </c>
      <c r="AV1817" s="14" t="s">
        <v>92</v>
      </c>
      <c r="AW1817" s="14" t="s">
        <v>36</v>
      </c>
      <c r="AX1817" s="14" t="s">
        <v>83</v>
      </c>
      <c r="AY1817" s="264" t="s">
        <v>177</v>
      </c>
    </row>
    <row r="1818" s="16" customFormat="1">
      <c r="A1818" s="16"/>
      <c r="B1818" s="276"/>
      <c r="C1818" s="277"/>
      <c r="D1818" s="245" t="s">
        <v>186</v>
      </c>
      <c r="E1818" s="278" t="s">
        <v>1</v>
      </c>
      <c r="F1818" s="279" t="s">
        <v>492</v>
      </c>
      <c r="G1818" s="277"/>
      <c r="H1818" s="280">
        <v>2.7810000000000001</v>
      </c>
      <c r="I1818" s="281"/>
      <c r="J1818" s="277"/>
      <c r="K1818" s="277"/>
      <c r="L1818" s="282"/>
      <c r="M1818" s="283"/>
      <c r="N1818" s="284"/>
      <c r="O1818" s="284"/>
      <c r="P1818" s="284"/>
      <c r="Q1818" s="284"/>
      <c r="R1818" s="284"/>
      <c r="S1818" s="284"/>
      <c r="T1818" s="285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T1818" s="286" t="s">
        <v>186</v>
      </c>
      <c r="AU1818" s="286" t="s">
        <v>92</v>
      </c>
      <c r="AV1818" s="16" t="s">
        <v>100</v>
      </c>
      <c r="AW1818" s="16" t="s">
        <v>36</v>
      </c>
      <c r="AX1818" s="16" t="s">
        <v>83</v>
      </c>
      <c r="AY1818" s="286" t="s">
        <v>177</v>
      </c>
    </row>
    <row r="1819" s="15" customFormat="1">
      <c r="A1819" s="15"/>
      <c r="B1819" s="265"/>
      <c r="C1819" s="266"/>
      <c r="D1819" s="245" t="s">
        <v>186</v>
      </c>
      <c r="E1819" s="267" t="s">
        <v>1</v>
      </c>
      <c r="F1819" s="268" t="s">
        <v>190</v>
      </c>
      <c r="G1819" s="266"/>
      <c r="H1819" s="269">
        <v>2.7810000000000001</v>
      </c>
      <c r="I1819" s="270"/>
      <c r="J1819" s="266"/>
      <c r="K1819" s="266"/>
      <c r="L1819" s="271"/>
      <c r="M1819" s="272"/>
      <c r="N1819" s="273"/>
      <c r="O1819" s="273"/>
      <c r="P1819" s="273"/>
      <c r="Q1819" s="273"/>
      <c r="R1819" s="273"/>
      <c r="S1819" s="273"/>
      <c r="T1819" s="274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75" t="s">
        <v>186</v>
      </c>
      <c r="AU1819" s="275" t="s">
        <v>92</v>
      </c>
      <c r="AV1819" s="15" t="s">
        <v>184</v>
      </c>
      <c r="AW1819" s="15" t="s">
        <v>36</v>
      </c>
      <c r="AX1819" s="15" t="s">
        <v>90</v>
      </c>
      <c r="AY1819" s="275" t="s">
        <v>177</v>
      </c>
    </row>
    <row r="1820" s="2" customFormat="1" ht="90" customHeight="1">
      <c r="A1820" s="39"/>
      <c r="B1820" s="40"/>
      <c r="C1820" s="230" t="s">
        <v>2171</v>
      </c>
      <c r="D1820" s="230" t="s">
        <v>179</v>
      </c>
      <c r="E1820" s="231" t="s">
        <v>2172</v>
      </c>
      <c r="F1820" s="232" t="s">
        <v>2173</v>
      </c>
      <c r="G1820" s="233" t="s">
        <v>200</v>
      </c>
      <c r="H1820" s="234">
        <v>24.57</v>
      </c>
      <c r="I1820" s="235"/>
      <c r="J1820" s="236">
        <f>ROUND(I1820*H1820,2)</f>
        <v>0</v>
      </c>
      <c r="K1820" s="232" t="s">
        <v>183</v>
      </c>
      <c r="L1820" s="45"/>
      <c r="M1820" s="237" t="s">
        <v>1</v>
      </c>
      <c r="N1820" s="238" t="s">
        <v>48</v>
      </c>
      <c r="O1820" s="92"/>
      <c r="P1820" s="239">
        <f>O1820*H1820</f>
        <v>0</v>
      </c>
      <c r="Q1820" s="239">
        <v>0.061190000000000001</v>
      </c>
      <c r="R1820" s="239">
        <f>Q1820*H1820</f>
        <v>1.5034383</v>
      </c>
      <c r="S1820" s="239">
        <v>0</v>
      </c>
      <c r="T1820" s="240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41" t="s">
        <v>295</v>
      </c>
      <c r="AT1820" s="241" t="s">
        <v>179</v>
      </c>
      <c r="AU1820" s="241" t="s">
        <v>92</v>
      </c>
      <c r="AY1820" s="18" t="s">
        <v>177</v>
      </c>
      <c r="BE1820" s="242">
        <f>IF(N1820="základní",J1820,0)</f>
        <v>0</v>
      </c>
      <c r="BF1820" s="242">
        <f>IF(N1820="snížená",J1820,0)</f>
        <v>0</v>
      </c>
      <c r="BG1820" s="242">
        <f>IF(N1820="zákl. přenesená",J1820,0)</f>
        <v>0</v>
      </c>
      <c r="BH1820" s="242">
        <f>IF(N1820="sníž. přenesená",J1820,0)</f>
        <v>0</v>
      </c>
      <c r="BI1820" s="242">
        <f>IF(N1820="nulová",J1820,0)</f>
        <v>0</v>
      </c>
      <c r="BJ1820" s="18" t="s">
        <v>90</v>
      </c>
      <c r="BK1820" s="242">
        <f>ROUND(I1820*H1820,2)</f>
        <v>0</v>
      </c>
      <c r="BL1820" s="18" t="s">
        <v>295</v>
      </c>
      <c r="BM1820" s="241" t="s">
        <v>2174</v>
      </c>
    </row>
    <row r="1821" s="13" customFormat="1">
      <c r="A1821" s="13"/>
      <c r="B1821" s="243"/>
      <c r="C1821" s="244"/>
      <c r="D1821" s="245" t="s">
        <v>186</v>
      </c>
      <c r="E1821" s="246" t="s">
        <v>1</v>
      </c>
      <c r="F1821" s="247" t="s">
        <v>2145</v>
      </c>
      <c r="G1821" s="244"/>
      <c r="H1821" s="246" t="s">
        <v>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3" t="s">
        <v>186</v>
      </c>
      <c r="AU1821" s="253" t="s">
        <v>92</v>
      </c>
      <c r="AV1821" s="13" t="s">
        <v>90</v>
      </c>
      <c r="AW1821" s="13" t="s">
        <v>36</v>
      </c>
      <c r="AX1821" s="13" t="s">
        <v>83</v>
      </c>
      <c r="AY1821" s="253" t="s">
        <v>177</v>
      </c>
    </row>
    <row r="1822" s="13" customFormat="1">
      <c r="A1822" s="13"/>
      <c r="B1822" s="243"/>
      <c r="C1822" s="244"/>
      <c r="D1822" s="245" t="s">
        <v>186</v>
      </c>
      <c r="E1822" s="246" t="s">
        <v>1</v>
      </c>
      <c r="F1822" s="247" t="s">
        <v>2175</v>
      </c>
      <c r="G1822" s="244"/>
      <c r="H1822" s="246" t="s">
        <v>1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3" t="s">
        <v>186</v>
      </c>
      <c r="AU1822" s="253" t="s">
        <v>92</v>
      </c>
      <c r="AV1822" s="13" t="s">
        <v>90</v>
      </c>
      <c r="AW1822" s="13" t="s">
        <v>36</v>
      </c>
      <c r="AX1822" s="13" t="s">
        <v>83</v>
      </c>
      <c r="AY1822" s="253" t="s">
        <v>177</v>
      </c>
    </row>
    <row r="1823" s="13" customFormat="1">
      <c r="A1823" s="13"/>
      <c r="B1823" s="243"/>
      <c r="C1823" s="244"/>
      <c r="D1823" s="245" t="s">
        <v>186</v>
      </c>
      <c r="E1823" s="246" t="s">
        <v>1</v>
      </c>
      <c r="F1823" s="247" t="s">
        <v>212</v>
      </c>
      <c r="G1823" s="244"/>
      <c r="H1823" s="246" t="s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3" t="s">
        <v>186</v>
      </c>
      <c r="AU1823" s="253" t="s">
        <v>92</v>
      </c>
      <c r="AV1823" s="13" t="s">
        <v>90</v>
      </c>
      <c r="AW1823" s="13" t="s">
        <v>36</v>
      </c>
      <c r="AX1823" s="13" t="s">
        <v>83</v>
      </c>
      <c r="AY1823" s="253" t="s">
        <v>177</v>
      </c>
    </row>
    <row r="1824" s="14" customFormat="1">
      <c r="A1824" s="14"/>
      <c r="B1824" s="254"/>
      <c r="C1824" s="255"/>
      <c r="D1824" s="245" t="s">
        <v>186</v>
      </c>
      <c r="E1824" s="256" t="s">
        <v>1</v>
      </c>
      <c r="F1824" s="257" t="s">
        <v>2176</v>
      </c>
      <c r="G1824" s="255"/>
      <c r="H1824" s="258">
        <v>24.57</v>
      </c>
      <c r="I1824" s="259"/>
      <c r="J1824" s="255"/>
      <c r="K1824" s="255"/>
      <c r="L1824" s="260"/>
      <c r="M1824" s="261"/>
      <c r="N1824" s="262"/>
      <c r="O1824" s="262"/>
      <c r="P1824" s="262"/>
      <c r="Q1824" s="262"/>
      <c r="R1824" s="262"/>
      <c r="S1824" s="262"/>
      <c r="T1824" s="26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4" t="s">
        <v>186</v>
      </c>
      <c r="AU1824" s="264" t="s">
        <v>92</v>
      </c>
      <c r="AV1824" s="14" t="s">
        <v>92</v>
      </c>
      <c r="AW1824" s="14" t="s">
        <v>36</v>
      </c>
      <c r="AX1824" s="14" t="s">
        <v>83</v>
      </c>
      <c r="AY1824" s="264" t="s">
        <v>177</v>
      </c>
    </row>
    <row r="1825" s="16" customFormat="1">
      <c r="A1825" s="16"/>
      <c r="B1825" s="276"/>
      <c r="C1825" s="277"/>
      <c r="D1825" s="245" t="s">
        <v>186</v>
      </c>
      <c r="E1825" s="278" t="s">
        <v>1</v>
      </c>
      <c r="F1825" s="279" t="s">
        <v>492</v>
      </c>
      <c r="G1825" s="277"/>
      <c r="H1825" s="280">
        <v>24.57</v>
      </c>
      <c r="I1825" s="281"/>
      <c r="J1825" s="277"/>
      <c r="K1825" s="277"/>
      <c r="L1825" s="282"/>
      <c r="M1825" s="283"/>
      <c r="N1825" s="284"/>
      <c r="O1825" s="284"/>
      <c r="P1825" s="284"/>
      <c r="Q1825" s="284"/>
      <c r="R1825" s="284"/>
      <c r="S1825" s="284"/>
      <c r="T1825" s="285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T1825" s="286" t="s">
        <v>186</v>
      </c>
      <c r="AU1825" s="286" t="s">
        <v>92</v>
      </c>
      <c r="AV1825" s="16" t="s">
        <v>100</v>
      </c>
      <c r="AW1825" s="16" t="s">
        <v>36</v>
      </c>
      <c r="AX1825" s="16" t="s">
        <v>83</v>
      </c>
      <c r="AY1825" s="286" t="s">
        <v>177</v>
      </c>
    </row>
    <row r="1826" s="15" customFormat="1">
      <c r="A1826" s="15"/>
      <c r="B1826" s="265"/>
      <c r="C1826" s="266"/>
      <c r="D1826" s="245" t="s">
        <v>186</v>
      </c>
      <c r="E1826" s="267" t="s">
        <v>1</v>
      </c>
      <c r="F1826" s="268" t="s">
        <v>190</v>
      </c>
      <c r="G1826" s="266"/>
      <c r="H1826" s="269">
        <v>24.57</v>
      </c>
      <c r="I1826" s="270"/>
      <c r="J1826" s="266"/>
      <c r="K1826" s="266"/>
      <c r="L1826" s="271"/>
      <c r="M1826" s="272"/>
      <c r="N1826" s="273"/>
      <c r="O1826" s="273"/>
      <c r="P1826" s="273"/>
      <c r="Q1826" s="273"/>
      <c r="R1826" s="273"/>
      <c r="S1826" s="273"/>
      <c r="T1826" s="27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75" t="s">
        <v>186</v>
      </c>
      <c r="AU1826" s="275" t="s">
        <v>92</v>
      </c>
      <c r="AV1826" s="15" t="s">
        <v>184</v>
      </c>
      <c r="AW1826" s="15" t="s">
        <v>36</v>
      </c>
      <c r="AX1826" s="15" t="s">
        <v>90</v>
      </c>
      <c r="AY1826" s="275" t="s">
        <v>177</v>
      </c>
    </row>
    <row r="1827" s="2" customFormat="1" ht="33" customHeight="1">
      <c r="A1827" s="39"/>
      <c r="B1827" s="40"/>
      <c r="C1827" s="230" t="s">
        <v>2177</v>
      </c>
      <c r="D1827" s="230" t="s">
        <v>179</v>
      </c>
      <c r="E1827" s="231" t="s">
        <v>2178</v>
      </c>
      <c r="F1827" s="232" t="s">
        <v>2179</v>
      </c>
      <c r="G1827" s="233" t="s">
        <v>200</v>
      </c>
      <c r="H1827" s="234">
        <v>118.483</v>
      </c>
      <c r="I1827" s="235"/>
      <c r="J1827" s="236">
        <f>ROUND(I1827*H1827,2)</f>
        <v>0</v>
      </c>
      <c r="K1827" s="232" t="s">
        <v>183</v>
      </c>
      <c r="L1827" s="45"/>
      <c r="M1827" s="237" t="s">
        <v>1</v>
      </c>
      <c r="N1827" s="238" t="s">
        <v>48</v>
      </c>
      <c r="O1827" s="92"/>
      <c r="P1827" s="239">
        <f>O1827*H1827</f>
        <v>0</v>
      </c>
      <c r="Q1827" s="239">
        <v>0.0032000000000000002</v>
      </c>
      <c r="R1827" s="239">
        <f>Q1827*H1827</f>
        <v>0.37914560000000003</v>
      </c>
      <c r="S1827" s="239">
        <v>0</v>
      </c>
      <c r="T1827" s="240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41" t="s">
        <v>295</v>
      </c>
      <c r="AT1827" s="241" t="s">
        <v>179</v>
      </c>
      <c r="AU1827" s="241" t="s">
        <v>92</v>
      </c>
      <c r="AY1827" s="18" t="s">
        <v>177</v>
      </c>
      <c r="BE1827" s="242">
        <f>IF(N1827="základní",J1827,0)</f>
        <v>0</v>
      </c>
      <c r="BF1827" s="242">
        <f>IF(N1827="snížená",J1827,0)</f>
        <v>0</v>
      </c>
      <c r="BG1827" s="242">
        <f>IF(N1827="zákl. přenesená",J1827,0)</f>
        <v>0</v>
      </c>
      <c r="BH1827" s="242">
        <f>IF(N1827="sníž. přenesená",J1827,0)</f>
        <v>0</v>
      </c>
      <c r="BI1827" s="242">
        <f>IF(N1827="nulová",J1827,0)</f>
        <v>0</v>
      </c>
      <c r="BJ1827" s="18" t="s">
        <v>90</v>
      </c>
      <c r="BK1827" s="242">
        <f>ROUND(I1827*H1827,2)</f>
        <v>0</v>
      </c>
      <c r="BL1827" s="18" t="s">
        <v>295</v>
      </c>
      <c r="BM1827" s="241" t="s">
        <v>2180</v>
      </c>
    </row>
    <row r="1828" s="2" customFormat="1" ht="66.75" customHeight="1">
      <c r="A1828" s="39"/>
      <c r="B1828" s="40"/>
      <c r="C1828" s="230" t="s">
        <v>2181</v>
      </c>
      <c r="D1828" s="230" t="s">
        <v>179</v>
      </c>
      <c r="E1828" s="231" t="s">
        <v>2182</v>
      </c>
      <c r="F1828" s="232" t="s">
        <v>2183</v>
      </c>
      <c r="G1828" s="233" t="s">
        <v>200</v>
      </c>
      <c r="H1828" s="234">
        <v>4.6550000000000002</v>
      </c>
      <c r="I1828" s="235"/>
      <c r="J1828" s="236">
        <f>ROUND(I1828*H1828,2)</f>
        <v>0</v>
      </c>
      <c r="K1828" s="232" t="s">
        <v>183</v>
      </c>
      <c r="L1828" s="45"/>
      <c r="M1828" s="237" t="s">
        <v>1</v>
      </c>
      <c r="N1828" s="238" t="s">
        <v>48</v>
      </c>
      <c r="O1828" s="92"/>
      <c r="P1828" s="239">
        <f>O1828*H1828</f>
        <v>0</v>
      </c>
      <c r="Q1828" s="239">
        <v>0.031609999999999999</v>
      </c>
      <c r="R1828" s="239">
        <f>Q1828*H1828</f>
        <v>0.14714455000000001</v>
      </c>
      <c r="S1828" s="239">
        <v>0</v>
      </c>
      <c r="T1828" s="240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41" t="s">
        <v>295</v>
      </c>
      <c r="AT1828" s="241" t="s">
        <v>179</v>
      </c>
      <c r="AU1828" s="241" t="s">
        <v>92</v>
      </c>
      <c r="AY1828" s="18" t="s">
        <v>177</v>
      </c>
      <c r="BE1828" s="242">
        <f>IF(N1828="základní",J1828,0)</f>
        <v>0</v>
      </c>
      <c r="BF1828" s="242">
        <f>IF(N1828="snížená",J1828,0)</f>
        <v>0</v>
      </c>
      <c r="BG1828" s="242">
        <f>IF(N1828="zákl. přenesená",J1828,0)</f>
        <v>0</v>
      </c>
      <c r="BH1828" s="242">
        <f>IF(N1828="sníž. přenesená",J1828,0)</f>
        <v>0</v>
      </c>
      <c r="BI1828" s="242">
        <f>IF(N1828="nulová",J1828,0)</f>
        <v>0</v>
      </c>
      <c r="BJ1828" s="18" t="s">
        <v>90</v>
      </c>
      <c r="BK1828" s="242">
        <f>ROUND(I1828*H1828,2)</f>
        <v>0</v>
      </c>
      <c r="BL1828" s="18" t="s">
        <v>295</v>
      </c>
      <c r="BM1828" s="241" t="s">
        <v>2184</v>
      </c>
    </row>
    <row r="1829" s="13" customFormat="1">
      <c r="A1829" s="13"/>
      <c r="B1829" s="243"/>
      <c r="C1829" s="244"/>
      <c r="D1829" s="245" t="s">
        <v>186</v>
      </c>
      <c r="E1829" s="246" t="s">
        <v>1</v>
      </c>
      <c r="F1829" s="247" t="s">
        <v>2185</v>
      </c>
      <c r="G1829" s="244"/>
      <c r="H1829" s="246" t="s">
        <v>1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3" t="s">
        <v>186</v>
      </c>
      <c r="AU1829" s="253" t="s">
        <v>92</v>
      </c>
      <c r="AV1829" s="13" t="s">
        <v>90</v>
      </c>
      <c r="AW1829" s="13" t="s">
        <v>36</v>
      </c>
      <c r="AX1829" s="13" t="s">
        <v>83</v>
      </c>
      <c r="AY1829" s="253" t="s">
        <v>177</v>
      </c>
    </row>
    <row r="1830" s="13" customFormat="1">
      <c r="A1830" s="13"/>
      <c r="B1830" s="243"/>
      <c r="C1830" s="244"/>
      <c r="D1830" s="245" t="s">
        <v>186</v>
      </c>
      <c r="E1830" s="246" t="s">
        <v>1</v>
      </c>
      <c r="F1830" s="247" t="s">
        <v>2186</v>
      </c>
      <c r="G1830" s="244"/>
      <c r="H1830" s="246" t="s">
        <v>1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3" t="s">
        <v>186</v>
      </c>
      <c r="AU1830" s="253" t="s">
        <v>92</v>
      </c>
      <c r="AV1830" s="13" t="s">
        <v>90</v>
      </c>
      <c r="AW1830" s="13" t="s">
        <v>36</v>
      </c>
      <c r="AX1830" s="13" t="s">
        <v>83</v>
      </c>
      <c r="AY1830" s="253" t="s">
        <v>177</v>
      </c>
    </row>
    <row r="1831" s="13" customFormat="1">
      <c r="A1831" s="13"/>
      <c r="B1831" s="243"/>
      <c r="C1831" s="244"/>
      <c r="D1831" s="245" t="s">
        <v>186</v>
      </c>
      <c r="E1831" s="246" t="s">
        <v>1</v>
      </c>
      <c r="F1831" s="247" t="s">
        <v>203</v>
      </c>
      <c r="G1831" s="244"/>
      <c r="H1831" s="246" t="s">
        <v>1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3" t="s">
        <v>186</v>
      </c>
      <c r="AU1831" s="253" t="s">
        <v>92</v>
      </c>
      <c r="AV1831" s="13" t="s">
        <v>90</v>
      </c>
      <c r="AW1831" s="13" t="s">
        <v>36</v>
      </c>
      <c r="AX1831" s="13" t="s">
        <v>83</v>
      </c>
      <c r="AY1831" s="253" t="s">
        <v>177</v>
      </c>
    </row>
    <row r="1832" s="14" customFormat="1">
      <c r="A1832" s="14"/>
      <c r="B1832" s="254"/>
      <c r="C1832" s="255"/>
      <c r="D1832" s="245" t="s">
        <v>186</v>
      </c>
      <c r="E1832" s="256" t="s">
        <v>1</v>
      </c>
      <c r="F1832" s="257" t="s">
        <v>2187</v>
      </c>
      <c r="G1832" s="255"/>
      <c r="H1832" s="258">
        <v>4.6550000000000002</v>
      </c>
      <c r="I1832" s="259"/>
      <c r="J1832" s="255"/>
      <c r="K1832" s="255"/>
      <c r="L1832" s="260"/>
      <c r="M1832" s="261"/>
      <c r="N1832" s="262"/>
      <c r="O1832" s="262"/>
      <c r="P1832" s="262"/>
      <c r="Q1832" s="262"/>
      <c r="R1832" s="262"/>
      <c r="S1832" s="262"/>
      <c r="T1832" s="26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4" t="s">
        <v>186</v>
      </c>
      <c r="AU1832" s="264" t="s">
        <v>92</v>
      </c>
      <c r="AV1832" s="14" t="s">
        <v>92</v>
      </c>
      <c r="AW1832" s="14" t="s">
        <v>36</v>
      </c>
      <c r="AX1832" s="14" t="s">
        <v>83</v>
      </c>
      <c r="AY1832" s="264" t="s">
        <v>177</v>
      </c>
    </row>
    <row r="1833" s="15" customFormat="1">
      <c r="A1833" s="15"/>
      <c r="B1833" s="265"/>
      <c r="C1833" s="266"/>
      <c r="D1833" s="245" t="s">
        <v>186</v>
      </c>
      <c r="E1833" s="267" t="s">
        <v>1</v>
      </c>
      <c r="F1833" s="268" t="s">
        <v>190</v>
      </c>
      <c r="G1833" s="266"/>
      <c r="H1833" s="269">
        <v>4.6550000000000002</v>
      </c>
      <c r="I1833" s="270"/>
      <c r="J1833" s="266"/>
      <c r="K1833" s="266"/>
      <c r="L1833" s="271"/>
      <c r="M1833" s="272"/>
      <c r="N1833" s="273"/>
      <c r="O1833" s="273"/>
      <c r="P1833" s="273"/>
      <c r="Q1833" s="273"/>
      <c r="R1833" s="273"/>
      <c r="S1833" s="273"/>
      <c r="T1833" s="274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75" t="s">
        <v>186</v>
      </c>
      <c r="AU1833" s="275" t="s">
        <v>92</v>
      </c>
      <c r="AV1833" s="15" t="s">
        <v>184</v>
      </c>
      <c r="AW1833" s="15" t="s">
        <v>36</v>
      </c>
      <c r="AX1833" s="15" t="s">
        <v>90</v>
      </c>
      <c r="AY1833" s="275" t="s">
        <v>177</v>
      </c>
    </row>
    <row r="1834" s="2" customFormat="1" ht="78" customHeight="1">
      <c r="A1834" s="39"/>
      <c r="B1834" s="40"/>
      <c r="C1834" s="230" t="s">
        <v>2188</v>
      </c>
      <c r="D1834" s="230" t="s">
        <v>179</v>
      </c>
      <c r="E1834" s="231" t="s">
        <v>2189</v>
      </c>
      <c r="F1834" s="232" t="s">
        <v>2190</v>
      </c>
      <c r="G1834" s="233" t="s">
        <v>200</v>
      </c>
      <c r="H1834" s="234">
        <v>354.81099999999998</v>
      </c>
      <c r="I1834" s="235"/>
      <c r="J1834" s="236">
        <f>ROUND(I1834*H1834,2)</f>
        <v>0</v>
      </c>
      <c r="K1834" s="232" t="s">
        <v>183</v>
      </c>
      <c r="L1834" s="45"/>
      <c r="M1834" s="237" t="s">
        <v>1</v>
      </c>
      <c r="N1834" s="238" t="s">
        <v>48</v>
      </c>
      <c r="O1834" s="92"/>
      <c r="P1834" s="239">
        <f>O1834*H1834</f>
        <v>0</v>
      </c>
      <c r="Q1834" s="239">
        <v>0.029309999999999999</v>
      </c>
      <c r="R1834" s="239">
        <f>Q1834*H1834</f>
        <v>10.39951041</v>
      </c>
      <c r="S1834" s="239">
        <v>0</v>
      </c>
      <c r="T1834" s="240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41" t="s">
        <v>295</v>
      </c>
      <c r="AT1834" s="241" t="s">
        <v>179</v>
      </c>
      <c r="AU1834" s="241" t="s">
        <v>92</v>
      </c>
      <c r="AY1834" s="18" t="s">
        <v>177</v>
      </c>
      <c r="BE1834" s="242">
        <f>IF(N1834="základní",J1834,0)</f>
        <v>0</v>
      </c>
      <c r="BF1834" s="242">
        <f>IF(N1834="snížená",J1834,0)</f>
        <v>0</v>
      </c>
      <c r="BG1834" s="242">
        <f>IF(N1834="zákl. přenesená",J1834,0)</f>
        <v>0</v>
      </c>
      <c r="BH1834" s="242">
        <f>IF(N1834="sníž. přenesená",J1834,0)</f>
        <v>0</v>
      </c>
      <c r="BI1834" s="242">
        <f>IF(N1834="nulová",J1834,0)</f>
        <v>0</v>
      </c>
      <c r="BJ1834" s="18" t="s">
        <v>90</v>
      </c>
      <c r="BK1834" s="242">
        <f>ROUND(I1834*H1834,2)</f>
        <v>0</v>
      </c>
      <c r="BL1834" s="18" t="s">
        <v>295</v>
      </c>
      <c r="BM1834" s="241" t="s">
        <v>2191</v>
      </c>
    </row>
    <row r="1835" s="13" customFormat="1">
      <c r="A1835" s="13"/>
      <c r="B1835" s="243"/>
      <c r="C1835" s="244"/>
      <c r="D1835" s="245" t="s">
        <v>186</v>
      </c>
      <c r="E1835" s="246" t="s">
        <v>1</v>
      </c>
      <c r="F1835" s="247" t="s">
        <v>2185</v>
      </c>
      <c r="G1835" s="244"/>
      <c r="H1835" s="246" t="s">
        <v>1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3" t="s">
        <v>186</v>
      </c>
      <c r="AU1835" s="253" t="s">
        <v>92</v>
      </c>
      <c r="AV1835" s="13" t="s">
        <v>90</v>
      </c>
      <c r="AW1835" s="13" t="s">
        <v>36</v>
      </c>
      <c r="AX1835" s="13" t="s">
        <v>83</v>
      </c>
      <c r="AY1835" s="253" t="s">
        <v>177</v>
      </c>
    </row>
    <row r="1836" s="13" customFormat="1">
      <c r="A1836" s="13"/>
      <c r="B1836" s="243"/>
      <c r="C1836" s="244"/>
      <c r="D1836" s="245" t="s">
        <v>186</v>
      </c>
      <c r="E1836" s="246" t="s">
        <v>1</v>
      </c>
      <c r="F1836" s="247" t="s">
        <v>2192</v>
      </c>
      <c r="G1836" s="244"/>
      <c r="H1836" s="246" t="s">
        <v>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3" t="s">
        <v>186</v>
      </c>
      <c r="AU1836" s="253" t="s">
        <v>92</v>
      </c>
      <c r="AV1836" s="13" t="s">
        <v>90</v>
      </c>
      <c r="AW1836" s="13" t="s">
        <v>36</v>
      </c>
      <c r="AX1836" s="13" t="s">
        <v>83</v>
      </c>
      <c r="AY1836" s="253" t="s">
        <v>177</v>
      </c>
    </row>
    <row r="1837" s="13" customFormat="1">
      <c r="A1837" s="13"/>
      <c r="B1837" s="243"/>
      <c r="C1837" s="244"/>
      <c r="D1837" s="245" t="s">
        <v>186</v>
      </c>
      <c r="E1837" s="246" t="s">
        <v>1</v>
      </c>
      <c r="F1837" s="247" t="s">
        <v>203</v>
      </c>
      <c r="G1837" s="244"/>
      <c r="H1837" s="246" t="s">
        <v>1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3" t="s">
        <v>186</v>
      </c>
      <c r="AU1837" s="253" t="s">
        <v>92</v>
      </c>
      <c r="AV1837" s="13" t="s">
        <v>90</v>
      </c>
      <c r="AW1837" s="13" t="s">
        <v>36</v>
      </c>
      <c r="AX1837" s="13" t="s">
        <v>83</v>
      </c>
      <c r="AY1837" s="253" t="s">
        <v>177</v>
      </c>
    </row>
    <row r="1838" s="14" customFormat="1">
      <c r="A1838" s="14"/>
      <c r="B1838" s="254"/>
      <c r="C1838" s="255"/>
      <c r="D1838" s="245" t="s">
        <v>186</v>
      </c>
      <c r="E1838" s="256" t="s">
        <v>1</v>
      </c>
      <c r="F1838" s="257" t="s">
        <v>2193</v>
      </c>
      <c r="G1838" s="255"/>
      <c r="H1838" s="258">
        <v>17.07</v>
      </c>
      <c r="I1838" s="259"/>
      <c r="J1838" s="255"/>
      <c r="K1838" s="255"/>
      <c r="L1838" s="260"/>
      <c r="M1838" s="261"/>
      <c r="N1838" s="262"/>
      <c r="O1838" s="262"/>
      <c r="P1838" s="262"/>
      <c r="Q1838" s="262"/>
      <c r="R1838" s="262"/>
      <c r="S1838" s="262"/>
      <c r="T1838" s="263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4" t="s">
        <v>186</v>
      </c>
      <c r="AU1838" s="264" t="s">
        <v>92</v>
      </c>
      <c r="AV1838" s="14" t="s">
        <v>92</v>
      </c>
      <c r="AW1838" s="14" t="s">
        <v>36</v>
      </c>
      <c r="AX1838" s="14" t="s">
        <v>83</v>
      </c>
      <c r="AY1838" s="264" t="s">
        <v>177</v>
      </c>
    </row>
    <row r="1839" s="16" customFormat="1">
      <c r="A1839" s="16"/>
      <c r="B1839" s="276"/>
      <c r="C1839" s="277"/>
      <c r="D1839" s="245" t="s">
        <v>186</v>
      </c>
      <c r="E1839" s="278" t="s">
        <v>1</v>
      </c>
      <c r="F1839" s="279" t="s">
        <v>492</v>
      </c>
      <c r="G1839" s="277"/>
      <c r="H1839" s="280">
        <v>17.07</v>
      </c>
      <c r="I1839" s="281"/>
      <c r="J1839" s="277"/>
      <c r="K1839" s="277"/>
      <c r="L1839" s="282"/>
      <c r="M1839" s="283"/>
      <c r="N1839" s="284"/>
      <c r="O1839" s="284"/>
      <c r="P1839" s="284"/>
      <c r="Q1839" s="284"/>
      <c r="R1839" s="284"/>
      <c r="S1839" s="284"/>
      <c r="T1839" s="285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T1839" s="286" t="s">
        <v>186</v>
      </c>
      <c r="AU1839" s="286" t="s">
        <v>92</v>
      </c>
      <c r="AV1839" s="16" t="s">
        <v>100</v>
      </c>
      <c r="AW1839" s="16" t="s">
        <v>36</v>
      </c>
      <c r="AX1839" s="16" t="s">
        <v>83</v>
      </c>
      <c r="AY1839" s="286" t="s">
        <v>177</v>
      </c>
    </row>
    <row r="1840" s="13" customFormat="1">
      <c r="A1840" s="13"/>
      <c r="B1840" s="243"/>
      <c r="C1840" s="244"/>
      <c r="D1840" s="245" t="s">
        <v>186</v>
      </c>
      <c r="E1840" s="246" t="s">
        <v>1</v>
      </c>
      <c r="F1840" s="247" t="s">
        <v>2194</v>
      </c>
      <c r="G1840" s="244"/>
      <c r="H1840" s="246" t="s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3" t="s">
        <v>186</v>
      </c>
      <c r="AU1840" s="253" t="s">
        <v>92</v>
      </c>
      <c r="AV1840" s="13" t="s">
        <v>90</v>
      </c>
      <c r="AW1840" s="13" t="s">
        <v>36</v>
      </c>
      <c r="AX1840" s="13" t="s">
        <v>83</v>
      </c>
      <c r="AY1840" s="253" t="s">
        <v>177</v>
      </c>
    </row>
    <row r="1841" s="13" customFormat="1">
      <c r="A1841" s="13"/>
      <c r="B1841" s="243"/>
      <c r="C1841" s="244"/>
      <c r="D1841" s="245" t="s">
        <v>186</v>
      </c>
      <c r="E1841" s="246" t="s">
        <v>1</v>
      </c>
      <c r="F1841" s="247" t="s">
        <v>205</v>
      </c>
      <c r="G1841" s="244"/>
      <c r="H1841" s="246" t="s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3" t="s">
        <v>186</v>
      </c>
      <c r="AU1841" s="253" t="s">
        <v>92</v>
      </c>
      <c r="AV1841" s="13" t="s">
        <v>90</v>
      </c>
      <c r="AW1841" s="13" t="s">
        <v>36</v>
      </c>
      <c r="AX1841" s="13" t="s">
        <v>83</v>
      </c>
      <c r="AY1841" s="253" t="s">
        <v>177</v>
      </c>
    </row>
    <row r="1842" s="14" customFormat="1">
      <c r="A1842" s="14"/>
      <c r="B1842" s="254"/>
      <c r="C1842" s="255"/>
      <c r="D1842" s="245" t="s">
        <v>186</v>
      </c>
      <c r="E1842" s="256" t="s">
        <v>1</v>
      </c>
      <c r="F1842" s="257" t="s">
        <v>2195</v>
      </c>
      <c r="G1842" s="255"/>
      <c r="H1842" s="258">
        <v>59.756</v>
      </c>
      <c r="I1842" s="259"/>
      <c r="J1842" s="255"/>
      <c r="K1842" s="255"/>
      <c r="L1842" s="260"/>
      <c r="M1842" s="261"/>
      <c r="N1842" s="262"/>
      <c r="O1842" s="262"/>
      <c r="P1842" s="262"/>
      <c r="Q1842" s="262"/>
      <c r="R1842" s="262"/>
      <c r="S1842" s="262"/>
      <c r="T1842" s="26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4" t="s">
        <v>186</v>
      </c>
      <c r="AU1842" s="264" t="s">
        <v>92</v>
      </c>
      <c r="AV1842" s="14" t="s">
        <v>92</v>
      </c>
      <c r="AW1842" s="14" t="s">
        <v>36</v>
      </c>
      <c r="AX1842" s="14" t="s">
        <v>83</v>
      </c>
      <c r="AY1842" s="264" t="s">
        <v>177</v>
      </c>
    </row>
    <row r="1843" s="14" customFormat="1">
      <c r="A1843" s="14"/>
      <c r="B1843" s="254"/>
      <c r="C1843" s="255"/>
      <c r="D1843" s="245" t="s">
        <v>186</v>
      </c>
      <c r="E1843" s="256" t="s">
        <v>1</v>
      </c>
      <c r="F1843" s="257" t="s">
        <v>2196</v>
      </c>
      <c r="G1843" s="255"/>
      <c r="H1843" s="258">
        <v>64.635000000000005</v>
      </c>
      <c r="I1843" s="259"/>
      <c r="J1843" s="255"/>
      <c r="K1843" s="255"/>
      <c r="L1843" s="260"/>
      <c r="M1843" s="261"/>
      <c r="N1843" s="262"/>
      <c r="O1843" s="262"/>
      <c r="P1843" s="262"/>
      <c r="Q1843" s="262"/>
      <c r="R1843" s="262"/>
      <c r="S1843" s="262"/>
      <c r="T1843" s="26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4" t="s">
        <v>186</v>
      </c>
      <c r="AU1843" s="264" t="s">
        <v>92</v>
      </c>
      <c r="AV1843" s="14" t="s">
        <v>92</v>
      </c>
      <c r="AW1843" s="14" t="s">
        <v>36</v>
      </c>
      <c r="AX1843" s="14" t="s">
        <v>83</v>
      </c>
      <c r="AY1843" s="264" t="s">
        <v>177</v>
      </c>
    </row>
    <row r="1844" s="16" customFormat="1">
      <c r="A1844" s="16"/>
      <c r="B1844" s="276"/>
      <c r="C1844" s="277"/>
      <c r="D1844" s="245" t="s">
        <v>186</v>
      </c>
      <c r="E1844" s="278" t="s">
        <v>1</v>
      </c>
      <c r="F1844" s="279" t="s">
        <v>492</v>
      </c>
      <c r="G1844" s="277"/>
      <c r="H1844" s="280">
        <v>124.39100000000001</v>
      </c>
      <c r="I1844" s="281"/>
      <c r="J1844" s="277"/>
      <c r="K1844" s="277"/>
      <c r="L1844" s="282"/>
      <c r="M1844" s="283"/>
      <c r="N1844" s="284"/>
      <c r="O1844" s="284"/>
      <c r="P1844" s="284"/>
      <c r="Q1844" s="284"/>
      <c r="R1844" s="284"/>
      <c r="S1844" s="284"/>
      <c r="T1844" s="285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T1844" s="286" t="s">
        <v>186</v>
      </c>
      <c r="AU1844" s="286" t="s">
        <v>92</v>
      </c>
      <c r="AV1844" s="16" t="s">
        <v>100</v>
      </c>
      <c r="AW1844" s="16" t="s">
        <v>36</v>
      </c>
      <c r="AX1844" s="16" t="s">
        <v>83</v>
      </c>
      <c r="AY1844" s="286" t="s">
        <v>177</v>
      </c>
    </row>
    <row r="1845" s="13" customFormat="1">
      <c r="A1845" s="13"/>
      <c r="B1845" s="243"/>
      <c r="C1845" s="244"/>
      <c r="D1845" s="245" t="s">
        <v>186</v>
      </c>
      <c r="E1845" s="246" t="s">
        <v>1</v>
      </c>
      <c r="F1845" s="247" t="s">
        <v>1787</v>
      </c>
      <c r="G1845" s="244"/>
      <c r="H1845" s="246" t="s">
        <v>1</v>
      </c>
      <c r="I1845" s="248"/>
      <c r="J1845" s="244"/>
      <c r="K1845" s="244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3" t="s">
        <v>186</v>
      </c>
      <c r="AU1845" s="253" t="s">
        <v>92</v>
      </c>
      <c r="AV1845" s="13" t="s">
        <v>90</v>
      </c>
      <c r="AW1845" s="13" t="s">
        <v>36</v>
      </c>
      <c r="AX1845" s="13" t="s">
        <v>83</v>
      </c>
      <c r="AY1845" s="253" t="s">
        <v>177</v>
      </c>
    </row>
    <row r="1846" s="13" customFormat="1">
      <c r="A1846" s="13"/>
      <c r="B1846" s="243"/>
      <c r="C1846" s="244"/>
      <c r="D1846" s="245" t="s">
        <v>186</v>
      </c>
      <c r="E1846" s="246" t="s">
        <v>1</v>
      </c>
      <c r="F1846" s="247" t="s">
        <v>212</v>
      </c>
      <c r="G1846" s="244"/>
      <c r="H1846" s="246" t="s">
        <v>1</v>
      </c>
      <c r="I1846" s="248"/>
      <c r="J1846" s="244"/>
      <c r="K1846" s="244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3" t="s">
        <v>186</v>
      </c>
      <c r="AU1846" s="253" t="s">
        <v>92</v>
      </c>
      <c r="AV1846" s="13" t="s">
        <v>90</v>
      </c>
      <c r="AW1846" s="13" t="s">
        <v>36</v>
      </c>
      <c r="AX1846" s="13" t="s">
        <v>83</v>
      </c>
      <c r="AY1846" s="253" t="s">
        <v>177</v>
      </c>
    </row>
    <row r="1847" s="14" customFormat="1">
      <c r="A1847" s="14"/>
      <c r="B1847" s="254"/>
      <c r="C1847" s="255"/>
      <c r="D1847" s="245" t="s">
        <v>186</v>
      </c>
      <c r="E1847" s="256" t="s">
        <v>1</v>
      </c>
      <c r="F1847" s="257" t="s">
        <v>1788</v>
      </c>
      <c r="G1847" s="255"/>
      <c r="H1847" s="258">
        <v>37.777999999999999</v>
      </c>
      <c r="I1847" s="259"/>
      <c r="J1847" s="255"/>
      <c r="K1847" s="255"/>
      <c r="L1847" s="260"/>
      <c r="M1847" s="261"/>
      <c r="N1847" s="262"/>
      <c r="O1847" s="262"/>
      <c r="P1847" s="262"/>
      <c r="Q1847" s="262"/>
      <c r="R1847" s="262"/>
      <c r="S1847" s="262"/>
      <c r="T1847" s="26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4" t="s">
        <v>186</v>
      </c>
      <c r="AU1847" s="264" t="s">
        <v>92</v>
      </c>
      <c r="AV1847" s="14" t="s">
        <v>92</v>
      </c>
      <c r="AW1847" s="14" t="s">
        <v>36</v>
      </c>
      <c r="AX1847" s="14" t="s">
        <v>83</v>
      </c>
      <c r="AY1847" s="264" t="s">
        <v>177</v>
      </c>
    </row>
    <row r="1848" s="14" customFormat="1">
      <c r="A1848" s="14"/>
      <c r="B1848" s="254"/>
      <c r="C1848" s="255"/>
      <c r="D1848" s="245" t="s">
        <v>186</v>
      </c>
      <c r="E1848" s="256" t="s">
        <v>1</v>
      </c>
      <c r="F1848" s="257" t="s">
        <v>1789</v>
      </c>
      <c r="G1848" s="255"/>
      <c r="H1848" s="258">
        <v>26.207999999999998</v>
      </c>
      <c r="I1848" s="259"/>
      <c r="J1848" s="255"/>
      <c r="K1848" s="255"/>
      <c r="L1848" s="260"/>
      <c r="M1848" s="261"/>
      <c r="N1848" s="262"/>
      <c r="O1848" s="262"/>
      <c r="P1848" s="262"/>
      <c r="Q1848" s="262"/>
      <c r="R1848" s="262"/>
      <c r="S1848" s="262"/>
      <c r="T1848" s="26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4" t="s">
        <v>186</v>
      </c>
      <c r="AU1848" s="264" t="s">
        <v>92</v>
      </c>
      <c r="AV1848" s="14" t="s">
        <v>92</v>
      </c>
      <c r="AW1848" s="14" t="s">
        <v>36</v>
      </c>
      <c r="AX1848" s="14" t="s">
        <v>83</v>
      </c>
      <c r="AY1848" s="264" t="s">
        <v>177</v>
      </c>
    </row>
    <row r="1849" s="14" customFormat="1">
      <c r="A1849" s="14"/>
      <c r="B1849" s="254"/>
      <c r="C1849" s="255"/>
      <c r="D1849" s="245" t="s">
        <v>186</v>
      </c>
      <c r="E1849" s="256" t="s">
        <v>1</v>
      </c>
      <c r="F1849" s="257" t="s">
        <v>1790</v>
      </c>
      <c r="G1849" s="255"/>
      <c r="H1849" s="258">
        <v>43.962000000000003</v>
      </c>
      <c r="I1849" s="259"/>
      <c r="J1849" s="255"/>
      <c r="K1849" s="255"/>
      <c r="L1849" s="260"/>
      <c r="M1849" s="261"/>
      <c r="N1849" s="262"/>
      <c r="O1849" s="262"/>
      <c r="P1849" s="262"/>
      <c r="Q1849" s="262"/>
      <c r="R1849" s="262"/>
      <c r="S1849" s="262"/>
      <c r="T1849" s="263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4" t="s">
        <v>186</v>
      </c>
      <c r="AU1849" s="264" t="s">
        <v>92</v>
      </c>
      <c r="AV1849" s="14" t="s">
        <v>92</v>
      </c>
      <c r="AW1849" s="14" t="s">
        <v>36</v>
      </c>
      <c r="AX1849" s="14" t="s">
        <v>83</v>
      </c>
      <c r="AY1849" s="264" t="s">
        <v>177</v>
      </c>
    </row>
    <row r="1850" s="16" customFormat="1">
      <c r="A1850" s="16"/>
      <c r="B1850" s="276"/>
      <c r="C1850" s="277"/>
      <c r="D1850" s="245" t="s">
        <v>186</v>
      </c>
      <c r="E1850" s="278" t="s">
        <v>1</v>
      </c>
      <c r="F1850" s="279" t="s">
        <v>492</v>
      </c>
      <c r="G1850" s="277"/>
      <c r="H1850" s="280">
        <v>107.94799999999999</v>
      </c>
      <c r="I1850" s="281"/>
      <c r="J1850" s="277"/>
      <c r="K1850" s="277"/>
      <c r="L1850" s="282"/>
      <c r="M1850" s="283"/>
      <c r="N1850" s="284"/>
      <c r="O1850" s="284"/>
      <c r="P1850" s="284"/>
      <c r="Q1850" s="284"/>
      <c r="R1850" s="284"/>
      <c r="S1850" s="284"/>
      <c r="T1850" s="285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86" t="s">
        <v>186</v>
      </c>
      <c r="AU1850" s="286" t="s">
        <v>92</v>
      </c>
      <c r="AV1850" s="16" t="s">
        <v>100</v>
      </c>
      <c r="AW1850" s="16" t="s">
        <v>36</v>
      </c>
      <c r="AX1850" s="16" t="s">
        <v>83</v>
      </c>
      <c r="AY1850" s="286" t="s">
        <v>177</v>
      </c>
    </row>
    <row r="1851" s="13" customFormat="1">
      <c r="A1851" s="13"/>
      <c r="B1851" s="243"/>
      <c r="C1851" s="244"/>
      <c r="D1851" s="245" t="s">
        <v>186</v>
      </c>
      <c r="E1851" s="246" t="s">
        <v>1</v>
      </c>
      <c r="F1851" s="247" t="s">
        <v>1791</v>
      </c>
      <c r="G1851" s="244"/>
      <c r="H1851" s="246" t="s">
        <v>1</v>
      </c>
      <c r="I1851" s="248"/>
      <c r="J1851" s="244"/>
      <c r="K1851" s="244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3" t="s">
        <v>186</v>
      </c>
      <c r="AU1851" s="253" t="s">
        <v>92</v>
      </c>
      <c r="AV1851" s="13" t="s">
        <v>90</v>
      </c>
      <c r="AW1851" s="13" t="s">
        <v>36</v>
      </c>
      <c r="AX1851" s="13" t="s">
        <v>83</v>
      </c>
      <c r="AY1851" s="253" t="s">
        <v>177</v>
      </c>
    </row>
    <row r="1852" s="13" customFormat="1">
      <c r="A1852" s="13"/>
      <c r="B1852" s="243"/>
      <c r="C1852" s="244"/>
      <c r="D1852" s="245" t="s">
        <v>186</v>
      </c>
      <c r="E1852" s="246" t="s">
        <v>1</v>
      </c>
      <c r="F1852" s="247" t="s">
        <v>212</v>
      </c>
      <c r="G1852" s="244"/>
      <c r="H1852" s="246" t="s">
        <v>1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3" t="s">
        <v>186</v>
      </c>
      <c r="AU1852" s="253" t="s">
        <v>92</v>
      </c>
      <c r="AV1852" s="13" t="s">
        <v>90</v>
      </c>
      <c r="AW1852" s="13" t="s">
        <v>36</v>
      </c>
      <c r="AX1852" s="13" t="s">
        <v>83</v>
      </c>
      <c r="AY1852" s="253" t="s">
        <v>177</v>
      </c>
    </row>
    <row r="1853" s="14" customFormat="1">
      <c r="A1853" s="14"/>
      <c r="B1853" s="254"/>
      <c r="C1853" s="255"/>
      <c r="D1853" s="245" t="s">
        <v>186</v>
      </c>
      <c r="E1853" s="256" t="s">
        <v>1</v>
      </c>
      <c r="F1853" s="257" t="s">
        <v>1792</v>
      </c>
      <c r="G1853" s="255"/>
      <c r="H1853" s="258">
        <v>43.881999999999998</v>
      </c>
      <c r="I1853" s="259"/>
      <c r="J1853" s="255"/>
      <c r="K1853" s="255"/>
      <c r="L1853" s="260"/>
      <c r="M1853" s="261"/>
      <c r="N1853" s="262"/>
      <c r="O1853" s="262"/>
      <c r="P1853" s="262"/>
      <c r="Q1853" s="262"/>
      <c r="R1853" s="262"/>
      <c r="S1853" s="262"/>
      <c r="T1853" s="26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64" t="s">
        <v>186</v>
      </c>
      <c r="AU1853" s="264" t="s">
        <v>92</v>
      </c>
      <c r="AV1853" s="14" t="s">
        <v>92</v>
      </c>
      <c r="AW1853" s="14" t="s">
        <v>36</v>
      </c>
      <c r="AX1853" s="14" t="s">
        <v>83</v>
      </c>
      <c r="AY1853" s="264" t="s">
        <v>177</v>
      </c>
    </row>
    <row r="1854" s="14" customFormat="1">
      <c r="A1854" s="14"/>
      <c r="B1854" s="254"/>
      <c r="C1854" s="255"/>
      <c r="D1854" s="245" t="s">
        <v>186</v>
      </c>
      <c r="E1854" s="256" t="s">
        <v>1</v>
      </c>
      <c r="F1854" s="257" t="s">
        <v>1793</v>
      </c>
      <c r="G1854" s="255"/>
      <c r="H1854" s="258">
        <v>8.6869999999999994</v>
      </c>
      <c r="I1854" s="259"/>
      <c r="J1854" s="255"/>
      <c r="K1854" s="255"/>
      <c r="L1854" s="260"/>
      <c r="M1854" s="261"/>
      <c r="N1854" s="262"/>
      <c r="O1854" s="262"/>
      <c r="P1854" s="262"/>
      <c r="Q1854" s="262"/>
      <c r="R1854" s="262"/>
      <c r="S1854" s="262"/>
      <c r="T1854" s="263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4" t="s">
        <v>186</v>
      </c>
      <c r="AU1854" s="264" t="s">
        <v>92</v>
      </c>
      <c r="AV1854" s="14" t="s">
        <v>92</v>
      </c>
      <c r="AW1854" s="14" t="s">
        <v>36</v>
      </c>
      <c r="AX1854" s="14" t="s">
        <v>83</v>
      </c>
      <c r="AY1854" s="264" t="s">
        <v>177</v>
      </c>
    </row>
    <row r="1855" s="16" customFormat="1">
      <c r="A1855" s="16"/>
      <c r="B1855" s="276"/>
      <c r="C1855" s="277"/>
      <c r="D1855" s="245" t="s">
        <v>186</v>
      </c>
      <c r="E1855" s="278" t="s">
        <v>1</v>
      </c>
      <c r="F1855" s="279" t="s">
        <v>492</v>
      </c>
      <c r="G1855" s="277"/>
      <c r="H1855" s="280">
        <v>52.569000000000003</v>
      </c>
      <c r="I1855" s="281"/>
      <c r="J1855" s="277"/>
      <c r="K1855" s="277"/>
      <c r="L1855" s="282"/>
      <c r="M1855" s="283"/>
      <c r="N1855" s="284"/>
      <c r="O1855" s="284"/>
      <c r="P1855" s="284"/>
      <c r="Q1855" s="284"/>
      <c r="R1855" s="284"/>
      <c r="S1855" s="284"/>
      <c r="T1855" s="285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T1855" s="286" t="s">
        <v>186</v>
      </c>
      <c r="AU1855" s="286" t="s">
        <v>92</v>
      </c>
      <c r="AV1855" s="16" t="s">
        <v>100</v>
      </c>
      <c r="AW1855" s="16" t="s">
        <v>36</v>
      </c>
      <c r="AX1855" s="16" t="s">
        <v>83</v>
      </c>
      <c r="AY1855" s="286" t="s">
        <v>177</v>
      </c>
    </row>
    <row r="1856" s="13" customFormat="1">
      <c r="A1856" s="13"/>
      <c r="B1856" s="243"/>
      <c r="C1856" s="244"/>
      <c r="D1856" s="245" t="s">
        <v>186</v>
      </c>
      <c r="E1856" s="246" t="s">
        <v>1</v>
      </c>
      <c r="F1856" s="247" t="s">
        <v>1794</v>
      </c>
      <c r="G1856" s="244"/>
      <c r="H1856" s="246" t="s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3" t="s">
        <v>186</v>
      </c>
      <c r="AU1856" s="253" t="s">
        <v>92</v>
      </c>
      <c r="AV1856" s="13" t="s">
        <v>90</v>
      </c>
      <c r="AW1856" s="13" t="s">
        <v>36</v>
      </c>
      <c r="AX1856" s="13" t="s">
        <v>83</v>
      </c>
      <c r="AY1856" s="253" t="s">
        <v>177</v>
      </c>
    </row>
    <row r="1857" s="13" customFormat="1">
      <c r="A1857" s="13"/>
      <c r="B1857" s="243"/>
      <c r="C1857" s="244"/>
      <c r="D1857" s="245" t="s">
        <v>186</v>
      </c>
      <c r="E1857" s="246" t="s">
        <v>1</v>
      </c>
      <c r="F1857" s="247" t="s">
        <v>212</v>
      </c>
      <c r="G1857" s="244"/>
      <c r="H1857" s="246" t="s">
        <v>1</v>
      </c>
      <c r="I1857" s="248"/>
      <c r="J1857" s="244"/>
      <c r="K1857" s="244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3" t="s">
        <v>186</v>
      </c>
      <c r="AU1857" s="253" t="s">
        <v>92</v>
      </c>
      <c r="AV1857" s="13" t="s">
        <v>90</v>
      </c>
      <c r="AW1857" s="13" t="s">
        <v>36</v>
      </c>
      <c r="AX1857" s="13" t="s">
        <v>83</v>
      </c>
      <c r="AY1857" s="253" t="s">
        <v>177</v>
      </c>
    </row>
    <row r="1858" s="14" customFormat="1">
      <c r="A1858" s="14"/>
      <c r="B1858" s="254"/>
      <c r="C1858" s="255"/>
      <c r="D1858" s="245" t="s">
        <v>186</v>
      </c>
      <c r="E1858" s="256" t="s">
        <v>1</v>
      </c>
      <c r="F1858" s="257" t="s">
        <v>1795</v>
      </c>
      <c r="G1858" s="255"/>
      <c r="H1858" s="258">
        <v>24.024000000000001</v>
      </c>
      <c r="I1858" s="259"/>
      <c r="J1858" s="255"/>
      <c r="K1858" s="255"/>
      <c r="L1858" s="260"/>
      <c r="M1858" s="261"/>
      <c r="N1858" s="262"/>
      <c r="O1858" s="262"/>
      <c r="P1858" s="262"/>
      <c r="Q1858" s="262"/>
      <c r="R1858" s="262"/>
      <c r="S1858" s="262"/>
      <c r="T1858" s="26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4" t="s">
        <v>186</v>
      </c>
      <c r="AU1858" s="264" t="s">
        <v>92</v>
      </c>
      <c r="AV1858" s="14" t="s">
        <v>92</v>
      </c>
      <c r="AW1858" s="14" t="s">
        <v>36</v>
      </c>
      <c r="AX1858" s="14" t="s">
        <v>83</v>
      </c>
      <c r="AY1858" s="264" t="s">
        <v>177</v>
      </c>
    </row>
    <row r="1859" s="14" customFormat="1">
      <c r="A1859" s="14"/>
      <c r="B1859" s="254"/>
      <c r="C1859" s="255"/>
      <c r="D1859" s="245" t="s">
        <v>186</v>
      </c>
      <c r="E1859" s="256" t="s">
        <v>1</v>
      </c>
      <c r="F1859" s="257" t="s">
        <v>1796</v>
      </c>
      <c r="G1859" s="255"/>
      <c r="H1859" s="258">
        <v>28.809000000000001</v>
      </c>
      <c r="I1859" s="259"/>
      <c r="J1859" s="255"/>
      <c r="K1859" s="255"/>
      <c r="L1859" s="260"/>
      <c r="M1859" s="261"/>
      <c r="N1859" s="262"/>
      <c r="O1859" s="262"/>
      <c r="P1859" s="262"/>
      <c r="Q1859" s="262"/>
      <c r="R1859" s="262"/>
      <c r="S1859" s="262"/>
      <c r="T1859" s="263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4" t="s">
        <v>186</v>
      </c>
      <c r="AU1859" s="264" t="s">
        <v>92</v>
      </c>
      <c r="AV1859" s="14" t="s">
        <v>92</v>
      </c>
      <c r="AW1859" s="14" t="s">
        <v>36</v>
      </c>
      <c r="AX1859" s="14" t="s">
        <v>83</v>
      </c>
      <c r="AY1859" s="264" t="s">
        <v>177</v>
      </c>
    </row>
    <row r="1860" s="16" customFormat="1">
      <c r="A1860" s="16"/>
      <c r="B1860" s="276"/>
      <c r="C1860" s="277"/>
      <c r="D1860" s="245" t="s">
        <v>186</v>
      </c>
      <c r="E1860" s="278" t="s">
        <v>1</v>
      </c>
      <c r="F1860" s="279" t="s">
        <v>492</v>
      </c>
      <c r="G1860" s="277"/>
      <c r="H1860" s="280">
        <v>52.832999999999998</v>
      </c>
      <c r="I1860" s="281"/>
      <c r="J1860" s="277"/>
      <c r="K1860" s="277"/>
      <c r="L1860" s="282"/>
      <c r="M1860" s="283"/>
      <c r="N1860" s="284"/>
      <c r="O1860" s="284"/>
      <c r="P1860" s="284"/>
      <c r="Q1860" s="284"/>
      <c r="R1860" s="284"/>
      <c r="S1860" s="284"/>
      <c r="T1860" s="285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T1860" s="286" t="s">
        <v>186</v>
      </c>
      <c r="AU1860" s="286" t="s">
        <v>92</v>
      </c>
      <c r="AV1860" s="16" t="s">
        <v>100</v>
      </c>
      <c r="AW1860" s="16" t="s">
        <v>36</v>
      </c>
      <c r="AX1860" s="16" t="s">
        <v>83</v>
      </c>
      <c r="AY1860" s="286" t="s">
        <v>177</v>
      </c>
    </row>
    <row r="1861" s="15" customFormat="1">
      <c r="A1861" s="15"/>
      <c r="B1861" s="265"/>
      <c r="C1861" s="266"/>
      <c r="D1861" s="245" t="s">
        <v>186</v>
      </c>
      <c r="E1861" s="267" t="s">
        <v>1</v>
      </c>
      <c r="F1861" s="268" t="s">
        <v>190</v>
      </c>
      <c r="G1861" s="266"/>
      <c r="H1861" s="269">
        <v>354.81099999999998</v>
      </c>
      <c r="I1861" s="270"/>
      <c r="J1861" s="266"/>
      <c r="K1861" s="266"/>
      <c r="L1861" s="271"/>
      <c r="M1861" s="272"/>
      <c r="N1861" s="273"/>
      <c r="O1861" s="273"/>
      <c r="P1861" s="273"/>
      <c r="Q1861" s="273"/>
      <c r="R1861" s="273"/>
      <c r="S1861" s="273"/>
      <c r="T1861" s="274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75" t="s">
        <v>186</v>
      </c>
      <c r="AU1861" s="275" t="s">
        <v>92</v>
      </c>
      <c r="AV1861" s="15" t="s">
        <v>184</v>
      </c>
      <c r="AW1861" s="15" t="s">
        <v>36</v>
      </c>
      <c r="AX1861" s="15" t="s">
        <v>90</v>
      </c>
      <c r="AY1861" s="275" t="s">
        <v>177</v>
      </c>
    </row>
    <row r="1862" s="2" customFormat="1" ht="78" customHeight="1">
      <c r="A1862" s="39"/>
      <c r="B1862" s="40"/>
      <c r="C1862" s="230" t="s">
        <v>2197</v>
      </c>
      <c r="D1862" s="230" t="s">
        <v>179</v>
      </c>
      <c r="E1862" s="231" t="s">
        <v>2198</v>
      </c>
      <c r="F1862" s="232" t="s">
        <v>2199</v>
      </c>
      <c r="G1862" s="233" t="s">
        <v>200</v>
      </c>
      <c r="H1862" s="234">
        <v>15.66</v>
      </c>
      <c r="I1862" s="235"/>
      <c r="J1862" s="236">
        <f>ROUND(I1862*H1862,2)</f>
        <v>0</v>
      </c>
      <c r="K1862" s="232" t="s">
        <v>183</v>
      </c>
      <c r="L1862" s="45"/>
      <c r="M1862" s="237" t="s">
        <v>1</v>
      </c>
      <c r="N1862" s="238" t="s">
        <v>48</v>
      </c>
      <c r="O1862" s="92"/>
      <c r="P1862" s="239">
        <f>O1862*H1862</f>
        <v>0</v>
      </c>
      <c r="Q1862" s="239">
        <v>0.03005</v>
      </c>
      <c r="R1862" s="239">
        <f>Q1862*H1862</f>
        <v>0.47058300000000003</v>
      </c>
      <c r="S1862" s="239">
        <v>0</v>
      </c>
      <c r="T1862" s="240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41" t="s">
        <v>295</v>
      </c>
      <c r="AT1862" s="241" t="s">
        <v>179</v>
      </c>
      <c r="AU1862" s="241" t="s">
        <v>92</v>
      </c>
      <c r="AY1862" s="18" t="s">
        <v>177</v>
      </c>
      <c r="BE1862" s="242">
        <f>IF(N1862="základní",J1862,0)</f>
        <v>0</v>
      </c>
      <c r="BF1862" s="242">
        <f>IF(N1862="snížená",J1862,0)</f>
        <v>0</v>
      </c>
      <c r="BG1862" s="242">
        <f>IF(N1862="zákl. přenesená",J1862,0)</f>
        <v>0</v>
      </c>
      <c r="BH1862" s="242">
        <f>IF(N1862="sníž. přenesená",J1862,0)</f>
        <v>0</v>
      </c>
      <c r="BI1862" s="242">
        <f>IF(N1862="nulová",J1862,0)</f>
        <v>0</v>
      </c>
      <c r="BJ1862" s="18" t="s">
        <v>90</v>
      </c>
      <c r="BK1862" s="242">
        <f>ROUND(I1862*H1862,2)</f>
        <v>0</v>
      </c>
      <c r="BL1862" s="18" t="s">
        <v>295</v>
      </c>
      <c r="BM1862" s="241" t="s">
        <v>2200</v>
      </c>
    </row>
    <row r="1863" s="13" customFormat="1">
      <c r="A1863" s="13"/>
      <c r="B1863" s="243"/>
      <c r="C1863" s="244"/>
      <c r="D1863" s="245" t="s">
        <v>186</v>
      </c>
      <c r="E1863" s="246" t="s">
        <v>1</v>
      </c>
      <c r="F1863" s="247" t="s">
        <v>2185</v>
      </c>
      <c r="G1863" s="244"/>
      <c r="H1863" s="246" t="s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3" t="s">
        <v>186</v>
      </c>
      <c r="AU1863" s="253" t="s">
        <v>92</v>
      </c>
      <c r="AV1863" s="13" t="s">
        <v>90</v>
      </c>
      <c r="AW1863" s="13" t="s">
        <v>36</v>
      </c>
      <c r="AX1863" s="13" t="s">
        <v>83</v>
      </c>
      <c r="AY1863" s="253" t="s">
        <v>177</v>
      </c>
    </row>
    <row r="1864" s="13" customFormat="1">
      <c r="A1864" s="13"/>
      <c r="B1864" s="243"/>
      <c r="C1864" s="244"/>
      <c r="D1864" s="245" t="s">
        <v>186</v>
      </c>
      <c r="E1864" s="246" t="s">
        <v>1</v>
      </c>
      <c r="F1864" s="247" t="s">
        <v>1776</v>
      </c>
      <c r="G1864" s="244"/>
      <c r="H1864" s="246" t="s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3" t="s">
        <v>186</v>
      </c>
      <c r="AU1864" s="253" t="s">
        <v>92</v>
      </c>
      <c r="AV1864" s="13" t="s">
        <v>90</v>
      </c>
      <c r="AW1864" s="13" t="s">
        <v>36</v>
      </c>
      <c r="AX1864" s="13" t="s">
        <v>83</v>
      </c>
      <c r="AY1864" s="253" t="s">
        <v>177</v>
      </c>
    </row>
    <row r="1865" s="13" customFormat="1">
      <c r="A1865" s="13"/>
      <c r="B1865" s="243"/>
      <c r="C1865" s="244"/>
      <c r="D1865" s="245" t="s">
        <v>186</v>
      </c>
      <c r="E1865" s="246" t="s">
        <v>1</v>
      </c>
      <c r="F1865" s="247" t="s">
        <v>212</v>
      </c>
      <c r="G1865" s="244"/>
      <c r="H1865" s="246" t="s">
        <v>1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3" t="s">
        <v>186</v>
      </c>
      <c r="AU1865" s="253" t="s">
        <v>92</v>
      </c>
      <c r="AV1865" s="13" t="s">
        <v>90</v>
      </c>
      <c r="AW1865" s="13" t="s">
        <v>36</v>
      </c>
      <c r="AX1865" s="13" t="s">
        <v>83</v>
      </c>
      <c r="AY1865" s="253" t="s">
        <v>177</v>
      </c>
    </row>
    <row r="1866" s="14" customFormat="1">
      <c r="A1866" s="14"/>
      <c r="B1866" s="254"/>
      <c r="C1866" s="255"/>
      <c r="D1866" s="245" t="s">
        <v>186</v>
      </c>
      <c r="E1866" s="256" t="s">
        <v>1</v>
      </c>
      <c r="F1866" s="257" t="s">
        <v>1777</v>
      </c>
      <c r="G1866" s="255"/>
      <c r="H1866" s="258">
        <v>7.5599999999999996</v>
      </c>
      <c r="I1866" s="259"/>
      <c r="J1866" s="255"/>
      <c r="K1866" s="255"/>
      <c r="L1866" s="260"/>
      <c r="M1866" s="261"/>
      <c r="N1866" s="262"/>
      <c r="O1866" s="262"/>
      <c r="P1866" s="262"/>
      <c r="Q1866" s="262"/>
      <c r="R1866" s="262"/>
      <c r="S1866" s="262"/>
      <c r="T1866" s="263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4" t="s">
        <v>186</v>
      </c>
      <c r="AU1866" s="264" t="s">
        <v>92</v>
      </c>
      <c r="AV1866" s="14" t="s">
        <v>92</v>
      </c>
      <c r="AW1866" s="14" t="s">
        <v>36</v>
      </c>
      <c r="AX1866" s="14" t="s">
        <v>83</v>
      </c>
      <c r="AY1866" s="264" t="s">
        <v>177</v>
      </c>
    </row>
    <row r="1867" s="16" customFormat="1">
      <c r="A1867" s="16"/>
      <c r="B1867" s="276"/>
      <c r="C1867" s="277"/>
      <c r="D1867" s="245" t="s">
        <v>186</v>
      </c>
      <c r="E1867" s="278" t="s">
        <v>1</v>
      </c>
      <c r="F1867" s="279" t="s">
        <v>492</v>
      </c>
      <c r="G1867" s="277"/>
      <c r="H1867" s="280">
        <v>7.5599999999999996</v>
      </c>
      <c r="I1867" s="281"/>
      <c r="J1867" s="277"/>
      <c r="K1867" s="277"/>
      <c r="L1867" s="282"/>
      <c r="M1867" s="283"/>
      <c r="N1867" s="284"/>
      <c r="O1867" s="284"/>
      <c r="P1867" s="284"/>
      <c r="Q1867" s="284"/>
      <c r="R1867" s="284"/>
      <c r="S1867" s="284"/>
      <c r="T1867" s="285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T1867" s="286" t="s">
        <v>186</v>
      </c>
      <c r="AU1867" s="286" t="s">
        <v>92</v>
      </c>
      <c r="AV1867" s="16" t="s">
        <v>100</v>
      </c>
      <c r="AW1867" s="16" t="s">
        <v>36</v>
      </c>
      <c r="AX1867" s="16" t="s">
        <v>83</v>
      </c>
      <c r="AY1867" s="286" t="s">
        <v>177</v>
      </c>
    </row>
    <row r="1868" s="13" customFormat="1">
      <c r="A1868" s="13"/>
      <c r="B1868" s="243"/>
      <c r="C1868" s="244"/>
      <c r="D1868" s="245" t="s">
        <v>186</v>
      </c>
      <c r="E1868" s="246" t="s">
        <v>1</v>
      </c>
      <c r="F1868" s="247" t="s">
        <v>1807</v>
      </c>
      <c r="G1868" s="244"/>
      <c r="H1868" s="246" t="s">
        <v>1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3" t="s">
        <v>186</v>
      </c>
      <c r="AU1868" s="253" t="s">
        <v>92</v>
      </c>
      <c r="AV1868" s="13" t="s">
        <v>90</v>
      </c>
      <c r="AW1868" s="13" t="s">
        <v>36</v>
      </c>
      <c r="AX1868" s="13" t="s">
        <v>83</v>
      </c>
      <c r="AY1868" s="253" t="s">
        <v>177</v>
      </c>
    </row>
    <row r="1869" s="13" customFormat="1">
      <c r="A1869" s="13"/>
      <c r="B1869" s="243"/>
      <c r="C1869" s="244"/>
      <c r="D1869" s="245" t="s">
        <v>186</v>
      </c>
      <c r="E1869" s="246" t="s">
        <v>1</v>
      </c>
      <c r="F1869" s="247" t="s">
        <v>212</v>
      </c>
      <c r="G1869" s="244"/>
      <c r="H1869" s="246" t="s">
        <v>1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3" t="s">
        <v>186</v>
      </c>
      <c r="AU1869" s="253" t="s">
        <v>92</v>
      </c>
      <c r="AV1869" s="13" t="s">
        <v>90</v>
      </c>
      <c r="AW1869" s="13" t="s">
        <v>36</v>
      </c>
      <c r="AX1869" s="13" t="s">
        <v>83</v>
      </c>
      <c r="AY1869" s="253" t="s">
        <v>177</v>
      </c>
    </row>
    <row r="1870" s="14" customFormat="1">
      <c r="A1870" s="14"/>
      <c r="B1870" s="254"/>
      <c r="C1870" s="255"/>
      <c r="D1870" s="245" t="s">
        <v>186</v>
      </c>
      <c r="E1870" s="256" t="s">
        <v>1</v>
      </c>
      <c r="F1870" s="257" t="s">
        <v>1808</v>
      </c>
      <c r="G1870" s="255"/>
      <c r="H1870" s="258">
        <v>8.0999999999999996</v>
      </c>
      <c r="I1870" s="259"/>
      <c r="J1870" s="255"/>
      <c r="K1870" s="255"/>
      <c r="L1870" s="260"/>
      <c r="M1870" s="261"/>
      <c r="N1870" s="262"/>
      <c r="O1870" s="262"/>
      <c r="P1870" s="262"/>
      <c r="Q1870" s="262"/>
      <c r="R1870" s="262"/>
      <c r="S1870" s="262"/>
      <c r="T1870" s="26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4" t="s">
        <v>186</v>
      </c>
      <c r="AU1870" s="264" t="s">
        <v>92</v>
      </c>
      <c r="AV1870" s="14" t="s">
        <v>92</v>
      </c>
      <c r="AW1870" s="14" t="s">
        <v>36</v>
      </c>
      <c r="AX1870" s="14" t="s">
        <v>83</v>
      </c>
      <c r="AY1870" s="264" t="s">
        <v>177</v>
      </c>
    </row>
    <row r="1871" s="16" customFormat="1">
      <c r="A1871" s="16"/>
      <c r="B1871" s="276"/>
      <c r="C1871" s="277"/>
      <c r="D1871" s="245" t="s">
        <v>186</v>
      </c>
      <c r="E1871" s="278" t="s">
        <v>1</v>
      </c>
      <c r="F1871" s="279" t="s">
        <v>492</v>
      </c>
      <c r="G1871" s="277"/>
      <c r="H1871" s="280">
        <v>8.0999999999999996</v>
      </c>
      <c r="I1871" s="281"/>
      <c r="J1871" s="277"/>
      <c r="K1871" s="277"/>
      <c r="L1871" s="282"/>
      <c r="M1871" s="283"/>
      <c r="N1871" s="284"/>
      <c r="O1871" s="284"/>
      <c r="P1871" s="284"/>
      <c r="Q1871" s="284"/>
      <c r="R1871" s="284"/>
      <c r="S1871" s="284"/>
      <c r="T1871" s="285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T1871" s="286" t="s">
        <v>186</v>
      </c>
      <c r="AU1871" s="286" t="s">
        <v>92</v>
      </c>
      <c r="AV1871" s="16" t="s">
        <v>100</v>
      </c>
      <c r="AW1871" s="16" t="s">
        <v>36</v>
      </c>
      <c r="AX1871" s="16" t="s">
        <v>83</v>
      </c>
      <c r="AY1871" s="286" t="s">
        <v>177</v>
      </c>
    </row>
    <row r="1872" s="15" customFormat="1">
      <c r="A1872" s="15"/>
      <c r="B1872" s="265"/>
      <c r="C1872" s="266"/>
      <c r="D1872" s="245" t="s">
        <v>186</v>
      </c>
      <c r="E1872" s="267" t="s">
        <v>1</v>
      </c>
      <c r="F1872" s="268" t="s">
        <v>190</v>
      </c>
      <c r="G1872" s="266"/>
      <c r="H1872" s="269">
        <v>15.66</v>
      </c>
      <c r="I1872" s="270"/>
      <c r="J1872" s="266"/>
      <c r="K1872" s="266"/>
      <c r="L1872" s="271"/>
      <c r="M1872" s="272"/>
      <c r="N1872" s="273"/>
      <c r="O1872" s="273"/>
      <c r="P1872" s="273"/>
      <c r="Q1872" s="273"/>
      <c r="R1872" s="273"/>
      <c r="S1872" s="273"/>
      <c r="T1872" s="274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75" t="s">
        <v>186</v>
      </c>
      <c r="AU1872" s="275" t="s">
        <v>92</v>
      </c>
      <c r="AV1872" s="15" t="s">
        <v>184</v>
      </c>
      <c r="AW1872" s="15" t="s">
        <v>36</v>
      </c>
      <c r="AX1872" s="15" t="s">
        <v>90</v>
      </c>
      <c r="AY1872" s="275" t="s">
        <v>177</v>
      </c>
    </row>
    <row r="1873" s="2" customFormat="1" ht="37.8" customHeight="1">
      <c r="A1873" s="39"/>
      <c r="B1873" s="40"/>
      <c r="C1873" s="230" t="s">
        <v>2201</v>
      </c>
      <c r="D1873" s="230" t="s">
        <v>179</v>
      </c>
      <c r="E1873" s="231" t="s">
        <v>2202</v>
      </c>
      <c r="F1873" s="232" t="s">
        <v>2203</v>
      </c>
      <c r="G1873" s="233" t="s">
        <v>200</v>
      </c>
      <c r="H1873" s="234">
        <v>370.471</v>
      </c>
      <c r="I1873" s="235"/>
      <c r="J1873" s="236">
        <f>ROUND(I1873*H1873,2)</f>
        <v>0</v>
      </c>
      <c r="K1873" s="232" t="s">
        <v>183</v>
      </c>
      <c r="L1873" s="45"/>
      <c r="M1873" s="237" t="s">
        <v>1</v>
      </c>
      <c r="N1873" s="238" t="s">
        <v>48</v>
      </c>
      <c r="O1873" s="92"/>
      <c r="P1873" s="239">
        <f>O1873*H1873</f>
        <v>0</v>
      </c>
      <c r="Q1873" s="239">
        <v>0.0016000000000000001</v>
      </c>
      <c r="R1873" s="239">
        <f>Q1873*H1873</f>
        <v>0.59275359999999999</v>
      </c>
      <c r="S1873" s="239">
        <v>0</v>
      </c>
      <c r="T1873" s="240">
        <f>S1873*H1873</f>
        <v>0</v>
      </c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R1873" s="241" t="s">
        <v>295</v>
      </c>
      <c r="AT1873" s="241" t="s">
        <v>179</v>
      </c>
      <c r="AU1873" s="241" t="s">
        <v>92</v>
      </c>
      <c r="AY1873" s="18" t="s">
        <v>177</v>
      </c>
      <c r="BE1873" s="242">
        <f>IF(N1873="základní",J1873,0)</f>
        <v>0</v>
      </c>
      <c r="BF1873" s="242">
        <f>IF(N1873="snížená",J1873,0)</f>
        <v>0</v>
      </c>
      <c r="BG1873" s="242">
        <f>IF(N1873="zákl. přenesená",J1873,0)</f>
        <v>0</v>
      </c>
      <c r="BH1873" s="242">
        <f>IF(N1873="sníž. přenesená",J1873,0)</f>
        <v>0</v>
      </c>
      <c r="BI1873" s="242">
        <f>IF(N1873="nulová",J1873,0)</f>
        <v>0</v>
      </c>
      <c r="BJ1873" s="18" t="s">
        <v>90</v>
      </c>
      <c r="BK1873" s="242">
        <f>ROUND(I1873*H1873,2)</f>
        <v>0</v>
      </c>
      <c r="BL1873" s="18" t="s">
        <v>295</v>
      </c>
      <c r="BM1873" s="241" t="s">
        <v>2204</v>
      </c>
    </row>
    <row r="1874" s="2" customFormat="1" ht="33" customHeight="1">
      <c r="A1874" s="39"/>
      <c r="B1874" s="40"/>
      <c r="C1874" s="230" t="s">
        <v>2205</v>
      </c>
      <c r="D1874" s="230" t="s">
        <v>179</v>
      </c>
      <c r="E1874" s="231" t="s">
        <v>2206</v>
      </c>
      <c r="F1874" s="232" t="s">
        <v>2207</v>
      </c>
      <c r="G1874" s="233" t="s">
        <v>398</v>
      </c>
      <c r="H1874" s="234">
        <v>21.719999999999999</v>
      </c>
      <c r="I1874" s="235"/>
      <c r="J1874" s="236">
        <f>ROUND(I1874*H1874,2)</f>
        <v>0</v>
      </c>
      <c r="K1874" s="232" t="s">
        <v>183</v>
      </c>
      <c r="L1874" s="45"/>
      <c r="M1874" s="237" t="s">
        <v>1</v>
      </c>
      <c r="N1874" s="238" t="s">
        <v>48</v>
      </c>
      <c r="O1874" s="92"/>
      <c r="P1874" s="239">
        <f>O1874*H1874</f>
        <v>0</v>
      </c>
      <c r="Q1874" s="239">
        <v>0.0046100000000000004</v>
      </c>
      <c r="R1874" s="239">
        <f>Q1874*H1874</f>
        <v>0.1001292</v>
      </c>
      <c r="S1874" s="239">
        <v>0</v>
      </c>
      <c r="T1874" s="240">
        <f>S1874*H1874</f>
        <v>0</v>
      </c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R1874" s="241" t="s">
        <v>295</v>
      </c>
      <c r="AT1874" s="241" t="s">
        <v>179</v>
      </c>
      <c r="AU1874" s="241" t="s">
        <v>92</v>
      </c>
      <c r="AY1874" s="18" t="s">
        <v>177</v>
      </c>
      <c r="BE1874" s="242">
        <f>IF(N1874="základní",J1874,0)</f>
        <v>0</v>
      </c>
      <c r="BF1874" s="242">
        <f>IF(N1874="snížená",J1874,0)</f>
        <v>0</v>
      </c>
      <c r="BG1874" s="242">
        <f>IF(N1874="zákl. přenesená",J1874,0)</f>
        <v>0</v>
      </c>
      <c r="BH1874" s="242">
        <f>IF(N1874="sníž. přenesená",J1874,0)</f>
        <v>0</v>
      </c>
      <c r="BI1874" s="242">
        <f>IF(N1874="nulová",J1874,0)</f>
        <v>0</v>
      </c>
      <c r="BJ1874" s="18" t="s">
        <v>90</v>
      </c>
      <c r="BK1874" s="242">
        <f>ROUND(I1874*H1874,2)</f>
        <v>0</v>
      </c>
      <c r="BL1874" s="18" t="s">
        <v>295</v>
      </c>
      <c r="BM1874" s="241" t="s">
        <v>2208</v>
      </c>
    </row>
    <row r="1875" s="13" customFormat="1">
      <c r="A1875" s="13"/>
      <c r="B1875" s="243"/>
      <c r="C1875" s="244"/>
      <c r="D1875" s="245" t="s">
        <v>186</v>
      </c>
      <c r="E1875" s="246" t="s">
        <v>1</v>
      </c>
      <c r="F1875" s="247" t="s">
        <v>2209</v>
      </c>
      <c r="G1875" s="244"/>
      <c r="H1875" s="246" t="s">
        <v>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3" t="s">
        <v>186</v>
      </c>
      <c r="AU1875" s="253" t="s">
        <v>92</v>
      </c>
      <c r="AV1875" s="13" t="s">
        <v>90</v>
      </c>
      <c r="AW1875" s="13" t="s">
        <v>36</v>
      </c>
      <c r="AX1875" s="13" t="s">
        <v>83</v>
      </c>
      <c r="AY1875" s="253" t="s">
        <v>177</v>
      </c>
    </row>
    <row r="1876" s="13" customFormat="1">
      <c r="A1876" s="13"/>
      <c r="B1876" s="243"/>
      <c r="C1876" s="244"/>
      <c r="D1876" s="245" t="s">
        <v>186</v>
      </c>
      <c r="E1876" s="246" t="s">
        <v>1</v>
      </c>
      <c r="F1876" s="247" t="s">
        <v>2210</v>
      </c>
      <c r="G1876" s="244"/>
      <c r="H1876" s="246" t="s">
        <v>1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3" t="s">
        <v>186</v>
      </c>
      <c r="AU1876" s="253" t="s">
        <v>92</v>
      </c>
      <c r="AV1876" s="13" t="s">
        <v>90</v>
      </c>
      <c r="AW1876" s="13" t="s">
        <v>36</v>
      </c>
      <c r="AX1876" s="13" t="s">
        <v>83</v>
      </c>
      <c r="AY1876" s="253" t="s">
        <v>177</v>
      </c>
    </row>
    <row r="1877" s="13" customFormat="1">
      <c r="A1877" s="13"/>
      <c r="B1877" s="243"/>
      <c r="C1877" s="244"/>
      <c r="D1877" s="245" t="s">
        <v>186</v>
      </c>
      <c r="E1877" s="246" t="s">
        <v>1</v>
      </c>
      <c r="F1877" s="247" t="s">
        <v>212</v>
      </c>
      <c r="G1877" s="244"/>
      <c r="H1877" s="246" t="s">
        <v>1</v>
      </c>
      <c r="I1877" s="248"/>
      <c r="J1877" s="244"/>
      <c r="K1877" s="244"/>
      <c r="L1877" s="249"/>
      <c r="M1877" s="250"/>
      <c r="N1877" s="251"/>
      <c r="O1877" s="251"/>
      <c r="P1877" s="251"/>
      <c r="Q1877" s="251"/>
      <c r="R1877" s="251"/>
      <c r="S1877" s="251"/>
      <c r="T1877" s="252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3" t="s">
        <v>186</v>
      </c>
      <c r="AU1877" s="253" t="s">
        <v>92</v>
      </c>
      <c r="AV1877" s="13" t="s">
        <v>90</v>
      </c>
      <c r="AW1877" s="13" t="s">
        <v>36</v>
      </c>
      <c r="AX1877" s="13" t="s">
        <v>83</v>
      </c>
      <c r="AY1877" s="253" t="s">
        <v>177</v>
      </c>
    </row>
    <row r="1878" s="14" customFormat="1">
      <c r="A1878" s="14"/>
      <c r="B1878" s="254"/>
      <c r="C1878" s="255"/>
      <c r="D1878" s="245" t="s">
        <v>186</v>
      </c>
      <c r="E1878" s="256" t="s">
        <v>1</v>
      </c>
      <c r="F1878" s="257" t="s">
        <v>2211</v>
      </c>
      <c r="G1878" s="255"/>
      <c r="H1878" s="258">
        <v>10.560000000000001</v>
      </c>
      <c r="I1878" s="259"/>
      <c r="J1878" s="255"/>
      <c r="K1878" s="255"/>
      <c r="L1878" s="260"/>
      <c r="M1878" s="261"/>
      <c r="N1878" s="262"/>
      <c r="O1878" s="262"/>
      <c r="P1878" s="262"/>
      <c r="Q1878" s="262"/>
      <c r="R1878" s="262"/>
      <c r="S1878" s="262"/>
      <c r="T1878" s="263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4" t="s">
        <v>186</v>
      </c>
      <c r="AU1878" s="264" t="s">
        <v>92</v>
      </c>
      <c r="AV1878" s="14" t="s">
        <v>92</v>
      </c>
      <c r="AW1878" s="14" t="s">
        <v>36</v>
      </c>
      <c r="AX1878" s="14" t="s">
        <v>83</v>
      </c>
      <c r="AY1878" s="264" t="s">
        <v>177</v>
      </c>
    </row>
    <row r="1879" s="16" customFormat="1">
      <c r="A1879" s="16"/>
      <c r="B1879" s="276"/>
      <c r="C1879" s="277"/>
      <c r="D1879" s="245" t="s">
        <v>186</v>
      </c>
      <c r="E1879" s="278" t="s">
        <v>1</v>
      </c>
      <c r="F1879" s="279" t="s">
        <v>492</v>
      </c>
      <c r="G1879" s="277"/>
      <c r="H1879" s="280">
        <v>10.560000000000001</v>
      </c>
      <c r="I1879" s="281"/>
      <c r="J1879" s="277"/>
      <c r="K1879" s="277"/>
      <c r="L1879" s="282"/>
      <c r="M1879" s="283"/>
      <c r="N1879" s="284"/>
      <c r="O1879" s="284"/>
      <c r="P1879" s="284"/>
      <c r="Q1879" s="284"/>
      <c r="R1879" s="284"/>
      <c r="S1879" s="284"/>
      <c r="T1879" s="285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T1879" s="286" t="s">
        <v>186</v>
      </c>
      <c r="AU1879" s="286" t="s">
        <v>92</v>
      </c>
      <c r="AV1879" s="16" t="s">
        <v>100</v>
      </c>
      <c r="AW1879" s="16" t="s">
        <v>36</v>
      </c>
      <c r="AX1879" s="16" t="s">
        <v>83</v>
      </c>
      <c r="AY1879" s="286" t="s">
        <v>177</v>
      </c>
    </row>
    <row r="1880" s="13" customFormat="1">
      <c r="A1880" s="13"/>
      <c r="B1880" s="243"/>
      <c r="C1880" s="244"/>
      <c r="D1880" s="245" t="s">
        <v>186</v>
      </c>
      <c r="E1880" s="246" t="s">
        <v>1</v>
      </c>
      <c r="F1880" s="247" t="s">
        <v>2212</v>
      </c>
      <c r="G1880" s="244"/>
      <c r="H1880" s="246" t="s">
        <v>1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3" t="s">
        <v>186</v>
      </c>
      <c r="AU1880" s="253" t="s">
        <v>92</v>
      </c>
      <c r="AV1880" s="13" t="s">
        <v>90</v>
      </c>
      <c r="AW1880" s="13" t="s">
        <v>36</v>
      </c>
      <c r="AX1880" s="13" t="s">
        <v>83</v>
      </c>
      <c r="AY1880" s="253" t="s">
        <v>177</v>
      </c>
    </row>
    <row r="1881" s="13" customFormat="1">
      <c r="A1881" s="13"/>
      <c r="B1881" s="243"/>
      <c r="C1881" s="244"/>
      <c r="D1881" s="245" t="s">
        <v>186</v>
      </c>
      <c r="E1881" s="246" t="s">
        <v>1</v>
      </c>
      <c r="F1881" s="247" t="s">
        <v>212</v>
      </c>
      <c r="G1881" s="244"/>
      <c r="H1881" s="246" t="s">
        <v>1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3" t="s">
        <v>186</v>
      </c>
      <c r="AU1881" s="253" t="s">
        <v>92</v>
      </c>
      <c r="AV1881" s="13" t="s">
        <v>90</v>
      </c>
      <c r="AW1881" s="13" t="s">
        <v>36</v>
      </c>
      <c r="AX1881" s="13" t="s">
        <v>83</v>
      </c>
      <c r="AY1881" s="253" t="s">
        <v>177</v>
      </c>
    </row>
    <row r="1882" s="14" customFormat="1">
      <c r="A1882" s="14"/>
      <c r="B1882" s="254"/>
      <c r="C1882" s="255"/>
      <c r="D1882" s="245" t="s">
        <v>186</v>
      </c>
      <c r="E1882" s="256" t="s">
        <v>1</v>
      </c>
      <c r="F1882" s="257" t="s">
        <v>2213</v>
      </c>
      <c r="G1882" s="255"/>
      <c r="H1882" s="258">
        <v>11.16</v>
      </c>
      <c r="I1882" s="259"/>
      <c r="J1882" s="255"/>
      <c r="K1882" s="255"/>
      <c r="L1882" s="260"/>
      <c r="M1882" s="261"/>
      <c r="N1882" s="262"/>
      <c r="O1882" s="262"/>
      <c r="P1882" s="262"/>
      <c r="Q1882" s="262"/>
      <c r="R1882" s="262"/>
      <c r="S1882" s="262"/>
      <c r="T1882" s="26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4" t="s">
        <v>186</v>
      </c>
      <c r="AU1882" s="264" t="s">
        <v>92</v>
      </c>
      <c r="AV1882" s="14" t="s">
        <v>92</v>
      </c>
      <c r="AW1882" s="14" t="s">
        <v>36</v>
      </c>
      <c r="AX1882" s="14" t="s">
        <v>83</v>
      </c>
      <c r="AY1882" s="264" t="s">
        <v>177</v>
      </c>
    </row>
    <row r="1883" s="16" customFormat="1">
      <c r="A1883" s="16"/>
      <c r="B1883" s="276"/>
      <c r="C1883" s="277"/>
      <c r="D1883" s="245" t="s">
        <v>186</v>
      </c>
      <c r="E1883" s="278" t="s">
        <v>1</v>
      </c>
      <c r="F1883" s="279" t="s">
        <v>492</v>
      </c>
      <c r="G1883" s="277"/>
      <c r="H1883" s="280">
        <v>11.16</v>
      </c>
      <c r="I1883" s="281"/>
      <c r="J1883" s="277"/>
      <c r="K1883" s="277"/>
      <c r="L1883" s="282"/>
      <c r="M1883" s="283"/>
      <c r="N1883" s="284"/>
      <c r="O1883" s="284"/>
      <c r="P1883" s="284"/>
      <c r="Q1883" s="284"/>
      <c r="R1883" s="284"/>
      <c r="S1883" s="284"/>
      <c r="T1883" s="285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T1883" s="286" t="s">
        <v>186</v>
      </c>
      <c r="AU1883" s="286" t="s">
        <v>92</v>
      </c>
      <c r="AV1883" s="16" t="s">
        <v>100</v>
      </c>
      <c r="AW1883" s="16" t="s">
        <v>36</v>
      </c>
      <c r="AX1883" s="16" t="s">
        <v>83</v>
      </c>
      <c r="AY1883" s="286" t="s">
        <v>177</v>
      </c>
    </row>
    <row r="1884" s="15" customFormat="1">
      <c r="A1884" s="15"/>
      <c r="B1884" s="265"/>
      <c r="C1884" s="266"/>
      <c r="D1884" s="245" t="s">
        <v>186</v>
      </c>
      <c r="E1884" s="267" t="s">
        <v>1</v>
      </c>
      <c r="F1884" s="268" t="s">
        <v>190</v>
      </c>
      <c r="G1884" s="266"/>
      <c r="H1884" s="269">
        <v>21.719999999999999</v>
      </c>
      <c r="I1884" s="270"/>
      <c r="J1884" s="266"/>
      <c r="K1884" s="266"/>
      <c r="L1884" s="271"/>
      <c r="M1884" s="272"/>
      <c r="N1884" s="273"/>
      <c r="O1884" s="273"/>
      <c r="P1884" s="273"/>
      <c r="Q1884" s="273"/>
      <c r="R1884" s="273"/>
      <c r="S1884" s="273"/>
      <c r="T1884" s="274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75" t="s">
        <v>186</v>
      </c>
      <c r="AU1884" s="275" t="s">
        <v>92</v>
      </c>
      <c r="AV1884" s="15" t="s">
        <v>184</v>
      </c>
      <c r="AW1884" s="15" t="s">
        <v>36</v>
      </c>
      <c r="AX1884" s="15" t="s">
        <v>90</v>
      </c>
      <c r="AY1884" s="275" t="s">
        <v>177</v>
      </c>
    </row>
    <row r="1885" s="2" customFormat="1" ht="44.25" customHeight="1">
      <c r="A1885" s="39"/>
      <c r="B1885" s="40"/>
      <c r="C1885" s="230" t="s">
        <v>2214</v>
      </c>
      <c r="D1885" s="230" t="s">
        <v>179</v>
      </c>
      <c r="E1885" s="231" t="s">
        <v>2215</v>
      </c>
      <c r="F1885" s="232" t="s">
        <v>2216</v>
      </c>
      <c r="G1885" s="233" t="s">
        <v>200</v>
      </c>
      <c r="H1885" s="234">
        <v>192.88399999999999</v>
      </c>
      <c r="I1885" s="235"/>
      <c r="J1885" s="236">
        <f>ROUND(I1885*H1885,2)</f>
        <v>0</v>
      </c>
      <c r="K1885" s="232" t="s">
        <v>183</v>
      </c>
      <c r="L1885" s="45"/>
      <c r="M1885" s="237" t="s">
        <v>1</v>
      </c>
      <c r="N1885" s="238" t="s">
        <v>48</v>
      </c>
      <c r="O1885" s="92"/>
      <c r="P1885" s="239">
        <f>O1885*H1885</f>
        <v>0</v>
      </c>
      <c r="Q1885" s="239">
        <v>0</v>
      </c>
      <c r="R1885" s="239">
        <f>Q1885*H1885</f>
        <v>0</v>
      </c>
      <c r="S1885" s="239">
        <v>0</v>
      </c>
      <c r="T1885" s="240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41" t="s">
        <v>295</v>
      </c>
      <c r="AT1885" s="241" t="s">
        <v>179</v>
      </c>
      <c r="AU1885" s="241" t="s">
        <v>92</v>
      </c>
      <c r="AY1885" s="18" t="s">
        <v>177</v>
      </c>
      <c r="BE1885" s="242">
        <f>IF(N1885="základní",J1885,0)</f>
        <v>0</v>
      </c>
      <c r="BF1885" s="242">
        <f>IF(N1885="snížená",J1885,0)</f>
        <v>0</v>
      </c>
      <c r="BG1885" s="242">
        <f>IF(N1885="zákl. přenesená",J1885,0)</f>
        <v>0</v>
      </c>
      <c r="BH1885" s="242">
        <f>IF(N1885="sníž. přenesená",J1885,0)</f>
        <v>0</v>
      </c>
      <c r="BI1885" s="242">
        <f>IF(N1885="nulová",J1885,0)</f>
        <v>0</v>
      </c>
      <c r="BJ1885" s="18" t="s">
        <v>90</v>
      </c>
      <c r="BK1885" s="242">
        <f>ROUND(I1885*H1885,2)</f>
        <v>0</v>
      </c>
      <c r="BL1885" s="18" t="s">
        <v>295</v>
      </c>
      <c r="BM1885" s="241" t="s">
        <v>2217</v>
      </c>
    </row>
    <row r="1886" s="2" customFormat="1" ht="24.15" customHeight="1">
      <c r="A1886" s="39"/>
      <c r="B1886" s="40"/>
      <c r="C1886" s="291" t="s">
        <v>2218</v>
      </c>
      <c r="D1886" s="291" t="s">
        <v>881</v>
      </c>
      <c r="E1886" s="292" t="s">
        <v>2219</v>
      </c>
      <c r="F1886" s="293" t="s">
        <v>2220</v>
      </c>
      <c r="G1886" s="294" t="s">
        <v>200</v>
      </c>
      <c r="H1886" s="295">
        <v>194.946</v>
      </c>
      <c r="I1886" s="296"/>
      <c r="J1886" s="297">
        <f>ROUND(I1886*H1886,2)</f>
        <v>0</v>
      </c>
      <c r="K1886" s="293" t="s">
        <v>183</v>
      </c>
      <c r="L1886" s="298"/>
      <c r="M1886" s="299" t="s">
        <v>1</v>
      </c>
      <c r="N1886" s="300" t="s">
        <v>48</v>
      </c>
      <c r="O1886" s="92"/>
      <c r="P1886" s="239">
        <f>O1886*H1886</f>
        <v>0</v>
      </c>
      <c r="Q1886" s="239">
        <v>0.0030000000000000001</v>
      </c>
      <c r="R1886" s="239">
        <f>Q1886*H1886</f>
        <v>0.58483799999999997</v>
      </c>
      <c r="S1886" s="239">
        <v>0</v>
      </c>
      <c r="T1886" s="240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41" t="s">
        <v>402</v>
      </c>
      <c r="AT1886" s="241" t="s">
        <v>881</v>
      </c>
      <c r="AU1886" s="241" t="s">
        <v>92</v>
      </c>
      <c r="AY1886" s="18" t="s">
        <v>177</v>
      </c>
      <c r="BE1886" s="242">
        <f>IF(N1886="základní",J1886,0)</f>
        <v>0</v>
      </c>
      <c r="BF1886" s="242">
        <f>IF(N1886="snížená",J1886,0)</f>
        <v>0</v>
      </c>
      <c r="BG1886" s="242">
        <f>IF(N1886="zákl. přenesená",J1886,0)</f>
        <v>0</v>
      </c>
      <c r="BH1886" s="242">
        <f>IF(N1886="sníž. přenesená",J1886,0)</f>
        <v>0</v>
      </c>
      <c r="BI1886" s="242">
        <f>IF(N1886="nulová",J1886,0)</f>
        <v>0</v>
      </c>
      <c r="BJ1886" s="18" t="s">
        <v>90</v>
      </c>
      <c r="BK1886" s="242">
        <f>ROUND(I1886*H1886,2)</f>
        <v>0</v>
      </c>
      <c r="BL1886" s="18" t="s">
        <v>295</v>
      </c>
      <c r="BM1886" s="241" t="s">
        <v>2221</v>
      </c>
    </row>
    <row r="1887" s="13" customFormat="1">
      <c r="A1887" s="13"/>
      <c r="B1887" s="243"/>
      <c r="C1887" s="244"/>
      <c r="D1887" s="245" t="s">
        <v>186</v>
      </c>
      <c r="E1887" s="246" t="s">
        <v>1</v>
      </c>
      <c r="F1887" s="247" t="s">
        <v>1775</v>
      </c>
      <c r="G1887" s="244"/>
      <c r="H1887" s="246" t="s">
        <v>1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3" t="s">
        <v>186</v>
      </c>
      <c r="AU1887" s="253" t="s">
        <v>92</v>
      </c>
      <c r="AV1887" s="13" t="s">
        <v>90</v>
      </c>
      <c r="AW1887" s="13" t="s">
        <v>36</v>
      </c>
      <c r="AX1887" s="13" t="s">
        <v>83</v>
      </c>
      <c r="AY1887" s="253" t="s">
        <v>177</v>
      </c>
    </row>
    <row r="1888" s="13" customFormat="1">
      <c r="A1888" s="13"/>
      <c r="B1888" s="243"/>
      <c r="C1888" s="244"/>
      <c r="D1888" s="245" t="s">
        <v>186</v>
      </c>
      <c r="E1888" s="246" t="s">
        <v>1</v>
      </c>
      <c r="F1888" s="247" t="s">
        <v>2194</v>
      </c>
      <c r="G1888" s="244"/>
      <c r="H1888" s="246" t="s">
        <v>1</v>
      </c>
      <c r="I1888" s="248"/>
      <c r="J1888" s="244"/>
      <c r="K1888" s="244"/>
      <c r="L1888" s="249"/>
      <c r="M1888" s="250"/>
      <c r="N1888" s="251"/>
      <c r="O1888" s="251"/>
      <c r="P1888" s="251"/>
      <c r="Q1888" s="251"/>
      <c r="R1888" s="251"/>
      <c r="S1888" s="251"/>
      <c r="T1888" s="252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53" t="s">
        <v>186</v>
      </c>
      <c r="AU1888" s="253" t="s">
        <v>92</v>
      </c>
      <c r="AV1888" s="13" t="s">
        <v>90</v>
      </c>
      <c r="AW1888" s="13" t="s">
        <v>36</v>
      </c>
      <c r="AX1888" s="13" t="s">
        <v>83</v>
      </c>
      <c r="AY1888" s="253" t="s">
        <v>177</v>
      </c>
    </row>
    <row r="1889" s="13" customFormat="1">
      <c r="A1889" s="13"/>
      <c r="B1889" s="243"/>
      <c r="C1889" s="244"/>
      <c r="D1889" s="245" t="s">
        <v>186</v>
      </c>
      <c r="E1889" s="246" t="s">
        <v>1</v>
      </c>
      <c r="F1889" s="247" t="s">
        <v>205</v>
      </c>
      <c r="G1889" s="244"/>
      <c r="H1889" s="246" t="s">
        <v>1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3" t="s">
        <v>186</v>
      </c>
      <c r="AU1889" s="253" t="s">
        <v>92</v>
      </c>
      <c r="AV1889" s="13" t="s">
        <v>90</v>
      </c>
      <c r="AW1889" s="13" t="s">
        <v>36</v>
      </c>
      <c r="AX1889" s="13" t="s">
        <v>83</v>
      </c>
      <c r="AY1889" s="253" t="s">
        <v>177</v>
      </c>
    </row>
    <row r="1890" s="14" customFormat="1">
      <c r="A1890" s="14"/>
      <c r="B1890" s="254"/>
      <c r="C1890" s="255"/>
      <c r="D1890" s="245" t="s">
        <v>186</v>
      </c>
      <c r="E1890" s="256" t="s">
        <v>1</v>
      </c>
      <c r="F1890" s="257" t="s">
        <v>2195</v>
      </c>
      <c r="G1890" s="255"/>
      <c r="H1890" s="258">
        <v>59.756</v>
      </c>
      <c r="I1890" s="259"/>
      <c r="J1890" s="255"/>
      <c r="K1890" s="255"/>
      <c r="L1890" s="260"/>
      <c r="M1890" s="261"/>
      <c r="N1890" s="262"/>
      <c r="O1890" s="262"/>
      <c r="P1890" s="262"/>
      <c r="Q1890" s="262"/>
      <c r="R1890" s="262"/>
      <c r="S1890" s="262"/>
      <c r="T1890" s="26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4" t="s">
        <v>186</v>
      </c>
      <c r="AU1890" s="264" t="s">
        <v>92</v>
      </c>
      <c r="AV1890" s="14" t="s">
        <v>92</v>
      </c>
      <c r="AW1890" s="14" t="s">
        <v>36</v>
      </c>
      <c r="AX1890" s="14" t="s">
        <v>83</v>
      </c>
      <c r="AY1890" s="264" t="s">
        <v>177</v>
      </c>
    </row>
    <row r="1891" s="14" customFormat="1">
      <c r="A1891" s="14"/>
      <c r="B1891" s="254"/>
      <c r="C1891" s="255"/>
      <c r="D1891" s="245" t="s">
        <v>186</v>
      </c>
      <c r="E1891" s="256" t="s">
        <v>1</v>
      </c>
      <c r="F1891" s="257" t="s">
        <v>2196</v>
      </c>
      <c r="G1891" s="255"/>
      <c r="H1891" s="258">
        <v>64.635000000000005</v>
      </c>
      <c r="I1891" s="259"/>
      <c r="J1891" s="255"/>
      <c r="K1891" s="255"/>
      <c r="L1891" s="260"/>
      <c r="M1891" s="261"/>
      <c r="N1891" s="262"/>
      <c r="O1891" s="262"/>
      <c r="P1891" s="262"/>
      <c r="Q1891" s="262"/>
      <c r="R1891" s="262"/>
      <c r="S1891" s="262"/>
      <c r="T1891" s="26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4" t="s">
        <v>186</v>
      </c>
      <c r="AU1891" s="264" t="s">
        <v>92</v>
      </c>
      <c r="AV1891" s="14" t="s">
        <v>92</v>
      </c>
      <c r="AW1891" s="14" t="s">
        <v>36</v>
      </c>
      <c r="AX1891" s="14" t="s">
        <v>83</v>
      </c>
      <c r="AY1891" s="264" t="s">
        <v>177</v>
      </c>
    </row>
    <row r="1892" s="16" customFormat="1">
      <c r="A1892" s="16"/>
      <c r="B1892" s="276"/>
      <c r="C1892" s="277"/>
      <c r="D1892" s="245" t="s">
        <v>186</v>
      </c>
      <c r="E1892" s="278" t="s">
        <v>1</v>
      </c>
      <c r="F1892" s="279" t="s">
        <v>492</v>
      </c>
      <c r="G1892" s="277"/>
      <c r="H1892" s="280">
        <v>124.39100000000001</v>
      </c>
      <c r="I1892" s="281"/>
      <c r="J1892" s="277"/>
      <c r="K1892" s="277"/>
      <c r="L1892" s="282"/>
      <c r="M1892" s="283"/>
      <c r="N1892" s="284"/>
      <c r="O1892" s="284"/>
      <c r="P1892" s="284"/>
      <c r="Q1892" s="284"/>
      <c r="R1892" s="284"/>
      <c r="S1892" s="284"/>
      <c r="T1892" s="285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T1892" s="286" t="s">
        <v>186</v>
      </c>
      <c r="AU1892" s="286" t="s">
        <v>92</v>
      </c>
      <c r="AV1892" s="16" t="s">
        <v>100</v>
      </c>
      <c r="AW1892" s="16" t="s">
        <v>36</v>
      </c>
      <c r="AX1892" s="16" t="s">
        <v>83</v>
      </c>
      <c r="AY1892" s="286" t="s">
        <v>177</v>
      </c>
    </row>
    <row r="1893" s="13" customFormat="1">
      <c r="A1893" s="13"/>
      <c r="B1893" s="243"/>
      <c r="C1893" s="244"/>
      <c r="D1893" s="245" t="s">
        <v>186</v>
      </c>
      <c r="E1893" s="246" t="s">
        <v>1</v>
      </c>
      <c r="F1893" s="247" t="s">
        <v>1794</v>
      </c>
      <c r="G1893" s="244"/>
      <c r="H1893" s="246" t="s">
        <v>1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3" t="s">
        <v>186</v>
      </c>
      <c r="AU1893" s="253" t="s">
        <v>92</v>
      </c>
      <c r="AV1893" s="13" t="s">
        <v>90</v>
      </c>
      <c r="AW1893" s="13" t="s">
        <v>36</v>
      </c>
      <c r="AX1893" s="13" t="s">
        <v>83</v>
      </c>
      <c r="AY1893" s="253" t="s">
        <v>177</v>
      </c>
    </row>
    <row r="1894" s="13" customFormat="1">
      <c r="A1894" s="13"/>
      <c r="B1894" s="243"/>
      <c r="C1894" s="244"/>
      <c r="D1894" s="245" t="s">
        <v>186</v>
      </c>
      <c r="E1894" s="246" t="s">
        <v>1</v>
      </c>
      <c r="F1894" s="247" t="s">
        <v>212</v>
      </c>
      <c r="G1894" s="244"/>
      <c r="H1894" s="246" t="s">
        <v>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3" t="s">
        <v>186</v>
      </c>
      <c r="AU1894" s="253" t="s">
        <v>92</v>
      </c>
      <c r="AV1894" s="13" t="s">
        <v>90</v>
      </c>
      <c r="AW1894" s="13" t="s">
        <v>36</v>
      </c>
      <c r="AX1894" s="13" t="s">
        <v>83</v>
      </c>
      <c r="AY1894" s="253" t="s">
        <v>177</v>
      </c>
    </row>
    <row r="1895" s="14" customFormat="1">
      <c r="A1895" s="14"/>
      <c r="B1895" s="254"/>
      <c r="C1895" s="255"/>
      <c r="D1895" s="245" t="s">
        <v>186</v>
      </c>
      <c r="E1895" s="256" t="s">
        <v>1</v>
      </c>
      <c r="F1895" s="257" t="s">
        <v>1795</v>
      </c>
      <c r="G1895" s="255"/>
      <c r="H1895" s="258">
        <v>24.024000000000001</v>
      </c>
      <c r="I1895" s="259"/>
      <c r="J1895" s="255"/>
      <c r="K1895" s="255"/>
      <c r="L1895" s="260"/>
      <c r="M1895" s="261"/>
      <c r="N1895" s="262"/>
      <c r="O1895" s="262"/>
      <c r="P1895" s="262"/>
      <c r="Q1895" s="262"/>
      <c r="R1895" s="262"/>
      <c r="S1895" s="262"/>
      <c r="T1895" s="26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4" t="s">
        <v>186</v>
      </c>
      <c r="AU1895" s="264" t="s">
        <v>92</v>
      </c>
      <c r="AV1895" s="14" t="s">
        <v>92</v>
      </c>
      <c r="AW1895" s="14" t="s">
        <v>36</v>
      </c>
      <c r="AX1895" s="14" t="s">
        <v>83</v>
      </c>
      <c r="AY1895" s="264" t="s">
        <v>177</v>
      </c>
    </row>
    <row r="1896" s="14" customFormat="1">
      <c r="A1896" s="14"/>
      <c r="B1896" s="254"/>
      <c r="C1896" s="255"/>
      <c r="D1896" s="245" t="s">
        <v>186</v>
      </c>
      <c r="E1896" s="256" t="s">
        <v>1</v>
      </c>
      <c r="F1896" s="257" t="s">
        <v>1796</v>
      </c>
      <c r="G1896" s="255"/>
      <c r="H1896" s="258">
        <v>28.809000000000001</v>
      </c>
      <c r="I1896" s="259"/>
      <c r="J1896" s="255"/>
      <c r="K1896" s="255"/>
      <c r="L1896" s="260"/>
      <c r="M1896" s="261"/>
      <c r="N1896" s="262"/>
      <c r="O1896" s="262"/>
      <c r="P1896" s="262"/>
      <c r="Q1896" s="262"/>
      <c r="R1896" s="262"/>
      <c r="S1896" s="262"/>
      <c r="T1896" s="26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4" t="s">
        <v>186</v>
      </c>
      <c r="AU1896" s="264" t="s">
        <v>92</v>
      </c>
      <c r="AV1896" s="14" t="s">
        <v>92</v>
      </c>
      <c r="AW1896" s="14" t="s">
        <v>36</v>
      </c>
      <c r="AX1896" s="14" t="s">
        <v>83</v>
      </c>
      <c r="AY1896" s="264" t="s">
        <v>177</v>
      </c>
    </row>
    <row r="1897" s="16" customFormat="1">
      <c r="A1897" s="16"/>
      <c r="B1897" s="276"/>
      <c r="C1897" s="277"/>
      <c r="D1897" s="245" t="s">
        <v>186</v>
      </c>
      <c r="E1897" s="278" t="s">
        <v>1</v>
      </c>
      <c r="F1897" s="279" t="s">
        <v>492</v>
      </c>
      <c r="G1897" s="277"/>
      <c r="H1897" s="280">
        <v>52.832999999999998</v>
      </c>
      <c r="I1897" s="281"/>
      <c r="J1897" s="277"/>
      <c r="K1897" s="277"/>
      <c r="L1897" s="282"/>
      <c r="M1897" s="283"/>
      <c r="N1897" s="284"/>
      <c r="O1897" s="284"/>
      <c r="P1897" s="284"/>
      <c r="Q1897" s="284"/>
      <c r="R1897" s="284"/>
      <c r="S1897" s="284"/>
      <c r="T1897" s="285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T1897" s="286" t="s">
        <v>186</v>
      </c>
      <c r="AU1897" s="286" t="s">
        <v>92</v>
      </c>
      <c r="AV1897" s="16" t="s">
        <v>100</v>
      </c>
      <c r="AW1897" s="16" t="s">
        <v>36</v>
      </c>
      <c r="AX1897" s="16" t="s">
        <v>83</v>
      </c>
      <c r="AY1897" s="286" t="s">
        <v>177</v>
      </c>
    </row>
    <row r="1898" s="15" customFormat="1">
      <c r="A1898" s="15"/>
      <c r="B1898" s="265"/>
      <c r="C1898" s="266"/>
      <c r="D1898" s="245" t="s">
        <v>186</v>
      </c>
      <c r="E1898" s="267" t="s">
        <v>1</v>
      </c>
      <c r="F1898" s="268" t="s">
        <v>190</v>
      </c>
      <c r="G1898" s="266"/>
      <c r="H1898" s="269">
        <v>177.22399999999999</v>
      </c>
      <c r="I1898" s="270"/>
      <c r="J1898" s="266"/>
      <c r="K1898" s="266"/>
      <c r="L1898" s="271"/>
      <c r="M1898" s="272"/>
      <c r="N1898" s="273"/>
      <c r="O1898" s="273"/>
      <c r="P1898" s="273"/>
      <c r="Q1898" s="273"/>
      <c r="R1898" s="273"/>
      <c r="S1898" s="273"/>
      <c r="T1898" s="274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75" t="s">
        <v>186</v>
      </c>
      <c r="AU1898" s="275" t="s">
        <v>92</v>
      </c>
      <c r="AV1898" s="15" t="s">
        <v>184</v>
      </c>
      <c r="AW1898" s="15" t="s">
        <v>36</v>
      </c>
      <c r="AX1898" s="15" t="s">
        <v>90</v>
      </c>
      <c r="AY1898" s="275" t="s">
        <v>177</v>
      </c>
    </row>
    <row r="1899" s="14" customFormat="1">
      <c r="A1899" s="14"/>
      <c r="B1899" s="254"/>
      <c r="C1899" s="255"/>
      <c r="D1899" s="245" t="s">
        <v>186</v>
      </c>
      <c r="E1899" s="255"/>
      <c r="F1899" s="257" t="s">
        <v>2222</v>
      </c>
      <c r="G1899" s="255"/>
      <c r="H1899" s="258">
        <v>194.946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4" t="s">
        <v>186</v>
      </c>
      <c r="AU1899" s="264" t="s">
        <v>92</v>
      </c>
      <c r="AV1899" s="14" t="s">
        <v>92</v>
      </c>
      <c r="AW1899" s="14" t="s">
        <v>4</v>
      </c>
      <c r="AX1899" s="14" t="s">
        <v>90</v>
      </c>
      <c r="AY1899" s="264" t="s">
        <v>177</v>
      </c>
    </row>
    <row r="1900" s="2" customFormat="1" ht="24.15" customHeight="1">
      <c r="A1900" s="39"/>
      <c r="B1900" s="40"/>
      <c r="C1900" s="291" t="s">
        <v>2223</v>
      </c>
      <c r="D1900" s="291" t="s">
        <v>881</v>
      </c>
      <c r="E1900" s="292" t="s">
        <v>2224</v>
      </c>
      <c r="F1900" s="293" t="s">
        <v>2225</v>
      </c>
      <c r="G1900" s="294" t="s">
        <v>200</v>
      </c>
      <c r="H1900" s="295">
        <v>17.225999999999999</v>
      </c>
      <c r="I1900" s="296"/>
      <c r="J1900" s="297">
        <f>ROUND(I1900*H1900,2)</f>
        <v>0</v>
      </c>
      <c r="K1900" s="293" t="s">
        <v>183</v>
      </c>
      <c r="L1900" s="298"/>
      <c r="M1900" s="299" t="s">
        <v>1</v>
      </c>
      <c r="N1900" s="300" t="s">
        <v>48</v>
      </c>
      <c r="O1900" s="92"/>
      <c r="P1900" s="239">
        <f>O1900*H1900</f>
        <v>0</v>
      </c>
      <c r="Q1900" s="239">
        <v>0.0030000000000000001</v>
      </c>
      <c r="R1900" s="239">
        <f>Q1900*H1900</f>
        <v>0.051678000000000002</v>
      </c>
      <c r="S1900" s="239">
        <v>0</v>
      </c>
      <c r="T1900" s="240">
        <f>S1900*H1900</f>
        <v>0</v>
      </c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R1900" s="241" t="s">
        <v>402</v>
      </c>
      <c r="AT1900" s="241" t="s">
        <v>881</v>
      </c>
      <c r="AU1900" s="241" t="s">
        <v>92</v>
      </c>
      <c r="AY1900" s="18" t="s">
        <v>177</v>
      </c>
      <c r="BE1900" s="242">
        <f>IF(N1900="základní",J1900,0)</f>
        <v>0</v>
      </c>
      <c r="BF1900" s="242">
        <f>IF(N1900="snížená",J1900,0)</f>
        <v>0</v>
      </c>
      <c r="BG1900" s="242">
        <f>IF(N1900="zákl. přenesená",J1900,0)</f>
        <v>0</v>
      </c>
      <c r="BH1900" s="242">
        <f>IF(N1900="sníž. přenesená",J1900,0)</f>
        <v>0</v>
      </c>
      <c r="BI1900" s="242">
        <f>IF(N1900="nulová",J1900,0)</f>
        <v>0</v>
      </c>
      <c r="BJ1900" s="18" t="s">
        <v>90</v>
      </c>
      <c r="BK1900" s="242">
        <f>ROUND(I1900*H1900,2)</f>
        <v>0</v>
      </c>
      <c r="BL1900" s="18" t="s">
        <v>295</v>
      </c>
      <c r="BM1900" s="241" t="s">
        <v>2226</v>
      </c>
    </row>
    <row r="1901" s="13" customFormat="1">
      <c r="A1901" s="13"/>
      <c r="B1901" s="243"/>
      <c r="C1901" s="244"/>
      <c r="D1901" s="245" t="s">
        <v>186</v>
      </c>
      <c r="E1901" s="246" t="s">
        <v>1</v>
      </c>
      <c r="F1901" s="247" t="s">
        <v>1775</v>
      </c>
      <c r="G1901" s="244"/>
      <c r="H1901" s="246" t="s">
        <v>1</v>
      </c>
      <c r="I1901" s="248"/>
      <c r="J1901" s="244"/>
      <c r="K1901" s="244"/>
      <c r="L1901" s="249"/>
      <c r="M1901" s="250"/>
      <c r="N1901" s="251"/>
      <c r="O1901" s="251"/>
      <c r="P1901" s="251"/>
      <c r="Q1901" s="251"/>
      <c r="R1901" s="251"/>
      <c r="S1901" s="251"/>
      <c r="T1901" s="25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3" t="s">
        <v>186</v>
      </c>
      <c r="AU1901" s="253" t="s">
        <v>92</v>
      </c>
      <c r="AV1901" s="13" t="s">
        <v>90</v>
      </c>
      <c r="AW1901" s="13" t="s">
        <v>36</v>
      </c>
      <c r="AX1901" s="13" t="s">
        <v>83</v>
      </c>
      <c r="AY1901" s="253" t="s">
        <v>177</v>
      </c>
    </row>
    <row r="1902" s="13" customFormat="1">
      <c r="A1902" s="13"/>
      <c r="B1902" s="243"/>
      <c r="C1902" s="244"/>
      <c r="D1902" s="245" t="s">
        <v>186</v>
      </c>
      <c r="E1902" s="246" t="s">
        <v>1</v>
      </c>
      <c r="F1902" s="247" t="s">
        <v>1776</v>
      </c>
      <c r="G1902" s="244"/>
      <c r="H1902" s="246" t="s">
        <v>1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3" t="s">
        <v>186</v>
      </c>
      <c r="AU1902" s="253" t="s">
        <v>92</v>
      </c>
      <c r="AV1902" s="13" t="s">
        <v>90</v>
      </c>
      <c r="AW1902" s="13" t="s">
        <v>36</v>
      </c>
      <c r="AX1902" s="13" t="s">
        <v>83</v>
      </c>
      <c r="AY1902" s="253" t="s">
        <v>177</v>
      </c>
    </row>
    <row r="1903" s="13" customFormat="1">
      <c r="A1903" s="13"/>
      <c r="B1903" s="243"/>
      <c r="C1903" s="244"/>
      <c r="D1903" s="245" t="s">
        <v>186</v>
      </c>
      <c r="E1903" s="246" t="s">
        <v>1</v>
      </c>
      <c r="F1903" s="247" t="s">
        <v>212</v>
      </c>
      <c r="G1903" s="244"/>
      <c r="H1903" s="246" t="s">
        <v>1</v>
      </c>
      <c r="I1903" s="248"/>
      <c r="J1903" s="244"/>
      <c r="K1903" s="244"/>
      <c r="L1903" s="249"/>
      <c r="M1903" s="250"/>
      <c r="N1903" s="251"/>
      <c r="O1903" s="251"/>
      <c r="P1903" s="251"/>
      <c r="Q1903" s="251"/>
      <c r="R1903" s="251"/>
      <c r="S1903" s="251"/>
      <c r="T1903" s="252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3" t="s">
        <v>186</v>
      </c>
      <c r="AU1903" s="253" t="s">
        <v>92</v>
      </c>
      <c r="AV1903" s="13" t="s">
        <v>90</v>
      </c>
      <c r="AW1903" s="13" t="s">
        <v>36</v>
      </c>
      <c r="AX1903" s="13" t="s">
        <v>83</v>
      </c>
      <c r="AY1903" s="253" t="s">
        <v>177</v>
      </c>
    </row>
    <row r="1904" s="14" customFormat="1">
      <c r="A1904" s="14"/>
      <c r="B1904" s="254"/>
      <c r="C1904" s="255"/>
      <c r="D1904" s="245" t="s">
        <v>186</v>
      </c>
      <c r="E1904" s="256" t="s">
        <v>1</v>
      </c>
      <c r="F1904" s="257" t="s">
        <v>1777</v>
      </c>
      <c r="G1904" s="255"/>
      <c r="H1904" s="258">
        <v>7.5599999999999996</v>
      </c>
      <c r="I1904" s="259"/>
      <c r="J1904" s="255"/>
      <c r="K1904" s="255"/>
      <c r="L1904" s="260"/>
      <c r="M1904" s="261"/>
      <c r="N1904" s="262"/>
      <c r="O1904" s="262"/>
      <c r="P1904" s="262"/>
      <c r="Q1904" s="262"/>
      <c r="R1904" s="262"/>
      <c r="S1904" s="262"/>
      <c r="T1904" s="26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64" t="s">
        <v>186</v>
      </c>
      <c r="AU1904" s="264" t="s">
        <v>92</v>
      </c>
      <c r="AV1904" s="14" t="s">
        <v>92</v>
      </c>
      <c r="AW1904" s="14" t="s">
        <v>36</v>
      </c>
      <c r="AX1904" s="14" t="s">
        <v>83</v>
      </c>
      <c r="AY1904" s="264" t="s">
        <v>177</v>
      </c>
    </row>
    <row r="1905" s="16" customFormat="1">
      <c r="A1905" s="16"/>
      <c r="B1905" s="276"/>
      <c r="C1905" s="277"/>
      <c r="D1905" s="245" t="s">
        <v>186</v>
      </c>
      <c r="E1905" s="278" t="s">
        <v>1</v>
      </c>
      <c r="F1905" s="279" t="s">
        <v>492</v>
      </c>
      <c r="G1905" s="277"/>
      <c r="H1905" s="280">
        <v>7.5599999999999996</v>
      </c>
      <c r="I1905" s="281"/>
      <c r="J1905" s="277"/>
      <c r="K1905" s="277"/>
      <c r="L1905" s="282"/>
      <c r="M1905" s="283"/>
      <c r="N1905" s="284"/>
      <c r="O1905" s="284"/>
      <c r="P1905" s="284"/>
      <c r="Q1905" s="284"/>
      <c r="R1905" s="284"/>
      <c r="S1905" s="284"/>
      <c r="T1905" s="285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T1905" s="286" t="s">
        <v>186</v>
      </c>
      <c r="AU1905" s="286" t="s">
        <v>92</v>
      </c>
      <c r="AV1905" s="16" t="s">
        <v>100</v>
      </c>
      <c r="AW1905" s="16" t="s">
        <v>36</v>
      </c>
      <c r="AX1905" s="16" t="s">
        <v>83</v>
      </c>
      <c r="AY1905" s="286" t="s">
        <v>177</v>
      </c>
    </row>
    <row r="1906" s="13" customFormat="1">
      <c r="A1906" s="13"/>
      <c r="B1906" s="243"/>
      <c r="C1906" s="244"/>
      <c r="D1906" s="245" t="s">
        <v>186</v>
      </c>
      <c r="E1906" s="246" t="s">
        <v>1</v>
      </c>
      <c r="F1906" s="247" t="s">
        <v>1807</v>
      </c>
      <c r="G1906" s="244"/>
      <c r="H1906" s="246" t="s">
        <v>1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3" t="s">
        <v>186</v>
      </c>
      <c r="AU1906" s="253" t="s">
        <v>92</v>
      </c>
      <c r="AV1906" s="13" t="s">
        <v>90</v>
      </c>
      <c r="AW1906" s="13" t="s">
        <v>36</v>
      </c>
      <c r="AX1906" s="13" t="s">
        <v>83</v>
      </c>
      <c r="AY1906" s="253" t="s">
        <v>177</v>
      </c>
    </row>
    <row r="1907" s="13" customFormat="1">
      <c r="A1907" s="13"/>
      <c r="B1907" s="243"/>
      <c r="C1907" s="244"/>
      <c r="D1907" s="245" t="s">
        <v>186</v>
      </c>
      <c r="E1907" s="246" t="s">
        <v>1</v>
      </c>
      <c r="F1907" s="247" t="s">
        <v>212</v>
      </c>
      <c r="G1907" s="244"/>
      <c r="H1907" s="246" t="s">
        <v>1</v>
      </c>
      <c r="I1907" s="248"/>
      <c r="J1907" s="244"/>
      <c r="K1907" s="244"/>
      <c r="L1907" s="249"/>
      <c r="M1907" s="250"/>
      <c r="N1907" s="251"/>
      <c r="O1907" s="251"/>
      <c r="P1907" s="251"/>
      <c r="Q1907" s="251"/>
      <c r="R1907" s="251"/>
      <c r="S1907" s="251"/>
      <c r="T1907" s="25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3" t="s">
        <v>186</v>
      </c>
      <c r="AU1907" s="253" t="s">
        <v>92</v>
      </c>
      <c r="AV1907" s="13" t="s">
        <v>90</v>
      </c>
      <c r="AW1907" s="13" t="s">
        <v>36</v>
      </c>
      <c r="AX1907" s="13" t="s">
        <v>83</v>
      </c>
      <c r="AY1907" s="253" t="s">
        <v>177</v>
      </c>
    </row>
    <row r="1908" s="14" customFormat="1">
      <c r="A1908" s="14"/>
      <c r="B1908" s="254"/>
      <c r="C1908" s="255"/>
      <c r="D1908" s="245" t="s">
        <v>186</v>
      </c>
      <c r="E1908" s="256" t="s">
        <v>1</v>
      </c>
      <c r="F1908" s="257" t="s">
        <v>1808</v>
      </c>
      <c r="G1908" s="255"/>
      <c r="H1908" s="258">
        <v>8.0999999999999996</v>
      </c>
      <c r="I1908" s="259"/>
      <c r="J1908" s="255"/>
      <c r="K1908" s="255"/>
      <c r="L1908" s="260"/>
      <c r="M1908" s="261"/>
      <c r="N1908" s="262"/>
      <c r="O1908" s="262"/>
      <c r="P1908" s="262"/>
      <c r="Q1908" s="262"/>
      <c r="R1908" s="262"/>
      <c r="S1908" s="262"/>
      <c r="T1908" s="26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64" t="s">
        <v>186</v>
      </c>
      <c r="AU1908" s="264" t="s">
        <v>92</v>
      </c>
      <c r="AV1908" s="14" t="s">
        <v>92</v>
      </c>
      <c r="AW1908" s="14" t="s">
        <v>36</v>
      </c>
      <c r="AX1908" s="14" t="s">
        <v>83</v>
      </c>
      <c r="AY1908" s="264" t="s">
        <v>177</v>
      </c>
    </row>
    <row r="1909" s="16" customFormat="1">
      <c r="A1909" s="16"/>
      <c r="B1909" s="276"/>
      <c r="C1909" s="277"/>
      <c r="D1909" s="245" t="s">
        <v>186</v>
      </c>
      <c r="E1909" s="278" t="s">
        <v>1</v>
      </c>
      <c r="F1909" s="279" t="s">
        <v>492</v>
      </c>
      <c r="G1909" s="277"/>
      <c r="H1909" s="280">
        <v>8.0999999999999996</v>
      </c>
      <c r="I1909" s="281"/>
      <c r="J1909" s="277"/>
      <c r="K1909" s="277"/>
      <c r="L1909" s="282"/>
      <c r="M1909" s="283"/>
      <c r="N1909" s="284"/>
      <c r="O1909" s="284"/>
      <c r="P1909" s="284"/>
      <c r="Q1909" s="284"/>
      <c r="R1909" s="284"/>
      <c r="S1909" s="284"/>
      <c r="T1909" s="285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T1909" s="286" t="s">
        <v>186</v>
      </c>
      <c r="AU1909" s="286" t="s">
        <v>92</v>
      </c>
      <c r="AV1909" s="16" t="s">
        <v>100</v>
      </c>
      <c r="AW1909" s="16" t="s">
        <v>36</v>
      </c>
      <c r="AX1909" s="16" t="s">
        <v>83</v>
      </c>
      <c r="AY1909" s="286" t="s">
        <v>177</v>
      </c>
    </row>
    <row r="1910" s="15" customFormat="1">
      <c r="A1910" s="15"/>
      <c r="B1910" s="265"/>
      <c r="C1910" s="266"/>
      <c r="D1910" s="245" t="s">
        <v>186</v>
      </c>
      <c r="E1910" s="267" t="s">
        <v>1</v>
      </c>
      <c r="F1910" s="268" t="s">
        <v>190</v>
      </c>
      <c r="G1910" s="266"/>
      <c r="H1910" s="269">
        <v>15.66</v>
      </c>
      <c r="I1910" s="270"/>
      <c r="J1910" s="266"/>
      <c r="K1910" s="266"/>
      <c r="L1910" s="271"/>
      <c r="M1910" s="272"/>
      <c r="N1910" s="273"/>
      <c r="O1910" s="273"/>
      <c r="P1910" s="273"/>
      <c r="Q1910" s="273"/>
      <c r="R1910" s="273"/>
      <c r="S1910" s="273"/>
      <c r="T1910" s="274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75" t="s">
        <v>186</v>
      </c>
      <c r="AU1910" s="275" t="s">
        <v>92</v>
      </c>
      <c r="AV1910" s="15" t="s">
        <v>184</v>
      </c>
      <c r="AW1910" s="15" t="s">
        <v>36</v>
      </c>
      <c r="AX1910" s="15" t="s">
        <v>90</v>
      </c>
      <c r="AY1910" s="275" t="s">
        <v>177</v>
      </c>
    </row>
    <row r="1911" s="14" customFormat="1">
      <c r="A1911" s="14"/>
      <c r="B1911" s="254"/>
      <c r="C1911" s="255"/>
      <c r="D1911" s="245" t="s">
        <v>186</v>
      </c>
      <c r="E1911" s="255"/>
      <c r="F1911" s="257" t="s">
        <v>2227</v>
      </c>
      <c r="G1911" s="255"/>
      <c r="H1911" s="258">
        <v>17.225999999999999</v>
      </c>
      <c r="I1911" s="259"/>
      <c r="J1911" s="255"/>
      <c r="K1911" s="255"/>
      <c r="L1911" s="260"/>
      <c r="M1911" s="261"/>
      <c r="N1911" s="262"/>
      <c r="O1911" s="262"/>
      <c r="P1911" s="262"/>
      <c r="Q1911" s="262"/>
      <c r="R1911" s="262"/>
      <c r="S1911" s="262"/>
      <c r="T1911" s="26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4" t="s">
        <v>186</v>
      </c>
      <c r="AU1911" s="264" t="s">
        <v>92</v>
      </c>
      <c r="AV1911" s="14" t="s">
        <v>92</v>
      </c>
      <c r="AW1911" s="14" t="s">
        <v>4</v>
      </c>
      <c r="AX1911" s="14" t="s">
        <v>90</v>
      </c>
      <c r="AY1911" s="264" t="s">
        <v>177</v>
      </c>
    </row>
    <row r="1912" s="2" customFormat="1" ht="44.25" customHeight="1">
      <c r="A1912" s="39"/>
      <c r="B1912" s="40"/>
      <c r="C1912" s="230" t="s">
        <v>2228</v>
      </c>
      <c r="D1912" s="230" t="s">
        <v>179</v>
      </c>
      <c r="E1912" s="231" t="s">
        <v>2229</v>
      </c>
      <c r="F1912" s="232" t="s">
        <v>2230</v>
      </c>
      <c r="G1912" s="233" t="s">
        <v>200</v>
      </c>
      <c r="H1912" s="234">
        <v>229.00999999999999</v>
      </c>
      <c r="I1912" s="235"/>
      <c r="J1912" s="236">
        <f>ROUND(I1912*H1912,2)</f>
        <v>0</v>
      </c>
      <c r="K1912" s="232" t="s">
        <v>183</v>
      </c>
      <c r="L1912" s="45"/>
      <c r="M1912" s="237" t="s">
        <v>1</v>
      </c>
      <c r="N1912" s="238" t="s">
        <v>48</v>
      </c>
      <c r="O1912" s="92"/>
      <c r="P1912" s="239">
        <f>O1912*H1912</f>
        <v>0</v>
      </c>
      <c r="Q1912" s="239">
        <v>0</v>
      </c>
      <c r="R1912" s="239">
        <f>Q1912*H1912</f>
        <v>0</v>
      </c>
      <c r="S1912" s="239">
        <v>0</v>
      </c>
      <c r="T1912" s="240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41" t="s">
        <v>295</v>
      </c>
      <c r="AT1912" s="241" t="s">
        <v>179</v>
      </c>
      <c r="AU1912" s="241" t="s">
        <v>92</v>
      </c>
      <c r="AY1912" s="18" t="s">
        <v>177</v>
      </c>
      <c r="BE1912" s="242">
        <f>IF(N1912="základní",J1912,0)</f>
        <v>0</v>
      </c>
      <c r="BF1912" s="242">
        <f>IF(N1912="snížená",J1912,0)</f>
        <v>0</v>
      </c>
      <c r="BG1912" s="242">
        <f>IF(N1912="zákl. přenesená",J1912,0)</f>
        <v>0</v>
      </c>
      <c r="BH1912" s="242">
        <f>IF(N1912="sníž. přenesená",J1912,0)</f>
        <v>0</v>
      </c>
      <c r="BI1912" s="242">
        <f>IF(N1912="nulová",J1912,0)</f>
        <v>0</v>
      </c>
      <c r="BJ1912" s="18" t="s">
        <v>90</v>
      </c>
      <c r="BK1912" s="242">
        <f>ROUND(I1912*H1912,2)</f>
        <v>0</v>
      </c>
      <c r="BL1912" s="18" t="s">
        <v>295</v>
      </c>
      <c r="BM1912" s="241" t="s">
        <v>2231</v>
      </c>
    </row>
    <row r="1913" s="13" customFormat="1">
      <c r="A1913" s="13"/>
      <c r="B1913" s="243"/>
      <c r="C1913" s="244"/>
      <c r="D1913" s="245" t="s">
        <v>186</v>
      </c>
      <c r="E1913" s="246" t="s">
        <v>1</v>
      </c>
      <c r="F1913" s="247" t="s">
        <v>2232</v>
      </c>
      <c r="G1913" s="244"/>
      <c r="H1913" s="246" t="s">
        <v>1</v>
      </c>
      <c r="I1913" s="248"/>
      <c r="J1913" s="244"/>
      <c r="K1913" s="244"/>
      <c r="L1913" s="249"/>
      <c r="M1913" s="250"/>
      <c r="N1913" s="251"/>
      <c r="O1913" s="251"/>
      <c r="P1913" s="251"/>
      <c r="Q1913" s="251"/>
      <c r="R1913" s="251"/>
      <c r="S1913" s="251"/>
      <c r="T1913" s="25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3" t="s">
        <v>186</v>
      </c>
      <c r="AU1913" s="253" t="s">
        <v>92</v>
      </c>
      <c r="AV1913" s="13" t="s">
        <v>90</v>
      </c>
      <c r="AW1913" s="13" t="s">
        <v>36</v>
      </c>
      <c r="AX1913" s="13" t="s">
        <v>83</v>
      </c>
      <c r="AY1913" s="253" t="s">
        <v>177</v>
      </c>
    </row>
    <row r="1914" s="13" customFormat="1">
      <c r="A1914" s="13"/>
      <c r="B1914" s="243"/>
      <c r="C1914" s="244"/>
      <c r="D1914" s="245" t="s">
        <v>186</v>
      </c>
      <c r="E1914" s="246" t="s">
        <v>1</v>
      </c>
      <c r="F1914" s="247" t="s">
        <v>1787</v>
      </c>
      <c r="G1914" s="244"/>
      <c r="H1914" s="246" t="s">
        <v>1</v>
      </c>
      <c r="I1914" s="248"/>
      <c r="J1914" s="244"/>
      <c r="K1914" s="244"/>
      <c r="L1914" s="249"/>
      <c r="M1914" s="250"/>
      <c r="N1914" s="251"/>
      <c r="O1914" s="251"/>
      <c r="P1914" s="251"/>
      <c r="Q1914" s="251"/>
      <c r="R1914" s="251"/>
      <c r="S1914" s="251"/>
      <c r="T1914" s="252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3" t="s">
        <v>186</v>
      </c>
      <c r="AU1914" s="253" t="s">
        <v>92</v>
      </c>
      <c r="AV1914" s="13" t="s">
        <v>90</v>
      </c>
      <c r="AW1914" s="13" t="s">
        <v>36</v>
      </c>
      <c r="AX1914" s="13" t="s">
        <v>83</v>
      </c>
      <c r="AY1914" s="253" t="s">
        <v>177</v>
      </c>
    </row>
    <row r="1915" s="13" customFormat="1">
      <c r="A1915" s="13"/>
      <c r="B1915" s="243"/>
      <c r="C1915" s="244"/>
      <c r="D1915" s="245" t="s">
        <v>186</v>
      </c>
      <c r="E1915" s="246" t="s">
        <v>1</v>
      </c>
      <c r="F1915" s="247" t="s">
        <v>212</v>
      </c>
      <c r="G1915" s="244"/>
      <c r="H1915" s="246" t="s">
        <v>1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3" t="s">
        <v>186</v>
      </c>
      <c r="AU1915" s="253" t="s">
        <v>92</v>
      </c>
      <c r="AV1915" s="13" t="s">
        <v>90</v>
      </c>
      <c r="AW1915" s="13" t="s">
        <v>36</v>
      </c>
      <c r="AX1915" s="13" t="s">
        <v>83</v>
      </c>
      <c r="AY1915" s="253" t="s">
        <v>177</v>
      </c>
    </row>
    <row r="1916" s="14" customFormat="1">
      <c r="A1916" s="14"/>
      <c r="B1916" s="254"/>
      <c r="C1916" s="255"/>
      <c r="D1916" s="245" t="s">
        <v>186</v>
      </c>
      <c r="E1916" s="256" t="s">
        <v>1</v>
      </c>
      <c r="F1916" s="257" t="s">
        <v>1788</v>
      </c>
      <c r="G1916" s="255"/>
      <c r="H1916" s="258">
        <v>37.777999999999999</v>
      </c>
      <c r="I1916" s="259"/>
      <c r="J1916" s="255"/>
      <c r="K1916" s="255"/>
      <c r="L1916" s="260"/>
      <c r="M1916" s="261"/>
      <c r="N1916" s="262"/>
      <c r="O1916" s="262"/>
      <c r="P1916" s="262"/>
      <c r="Q1916" s="262"/>
      <c r="R1916" s="262"/>
      <c r="S1916" s="262"/>
      <c r="T1916" s="263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64" t="s">
        <v>186</v>
      </c>
      <c r="AU1916" s="264" t="s">
        <v>92</v>
      </c>
      <c r="AV1916" s="14" t="s">
        <v>92</v>
      </c>
      <c r="AW1916" s="14" t="s">
        <v>36</v>
      </c>
      <c r="AX1916" s="14" t="s">
        <v>83</v>
      </c>
      <c r="AY1916" s="264" t="s">
        <v>177</v>
      </c>
    </row>
    <row r="1917" s="14" customFormat="1">
      <c r="A1917" s="14"/>
      <c r="B1917" s="254"/>
      <c r="C1917" s="255"/>
      <c r="D1917" s="245" t="s">
        <v>186</v>
      </c>
      <c r="E1917" s="256" t="s">
        <v>1</v>
      </c>
      <c r="F1917" s="257" t="s">
        <v>1789</v>
      </c>
      <c r="G1917" s="255"/>
      <c r="H1917" s="258">
        <v>26.207999999999998</v>
      </c>
      <c r="I1917" s="259"/>
      <c r="J1917" s="255"/>
      <c r="K1917" s="255"/>
      <c r="L1917" s="260"/>
      <c r="M1917" s="261"/>
      <c r="N1917" s="262"/>
      <c r="O1917" s="262"/>
      <c r="P1917" s="262"/>
      <c r="Q1917" s="262"/>
      <c r="R1917" s="262"/>
      <c r="S1917" s="262"/>
      <c r="T1917" s="26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4" t="s">
        <v>186</v>
      </c>
      <c r="AU1917" s="264" t="s">
        <v>92</v>
      </c>
      <c r="AV1917" s="14" t="s">
        <v>92</v>
      </c>
      <c r="AW1917" s="14" t="s">
        <v>36</v>
      </c>
      <c r="AX1917" s="14" t="s">
        <v>83</v>
      </c>
      <c r="AY1917" s="264" t="s">
        <v>177</v>
      </c>
    </row>
    <row r="1918" s="14" customFormat="1">
      <c r="A1918" s="14"/>
      <c r="B1918" s="254"/>
      <c r="C1918" s="255"/>
      <c r="D1918" s="245" t="s">
        <v>186</v>
      </c>
      <c r="E1918" s="256" t="s">
        <v>1</v>
      </c>
      <c r="F1918" s="257" t="s">
        <v>1790</v>
      </c>
      <c r="G1918" s="255"/>
      <c r="H1918" s="258">
        <v>43.962000000000003</v>
      </c>
      <c r="I1918" s="259"/>
      <c r="J1918" s="255"/>
      <c r="K1918" s="255"/>
      <c r="L1918" s="260"/>
      <c r="M1918" s="261"/>
      <c r="N1918" s="262"/>
      <c r="O1918" s="262"/>
      <c r="P1918" s="262"/>
      <c r="Q1918" s="262"/>
      <c r="R1918" s="262"/>
      <c r="S1918" s="262"/>
      <c r="T1918" s="26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64" t="s">
        <v>186</v>
      </c>
      <c r="AU1918" s="264" t="s">
        <v>92</v>
      </c>
      <c r="AV1918" s="14" t="s">
        <v>92</v>
      </c>
      <c r="AW1918" s="14" t="s">
        <v>36</v>
      </c>
      <c r="AX1918" s="14" t="s">
        <v>83</v>
      </c>
      <c r="AY1918" s="264" t="s">
        <v>177</v>
      </c>
    </row>
    <row r="1919" s="16" customFormat="1">
      <c r="A1919" s="16"/>
      <c r="B1919" s="276"/>
      <c r="C1919" s="277"/>
      <c r="D1919" s="245" t="s">
        <v>186</v>
      </c>
      <c r="E1919" s="278" t="s">
        <v>1</v>
      </c>
      <c r="F1919" s="279" t="s">
        <v>492</v>
      </c>
      <c r="G1919" s="277"/>
      <c r="H1919" s="280">
        <v>107.94799999999999</v>
      </c>
      <c r="I1919" s="281"/>
      <c r="J1919" s="277"/>
      <c r="K1919" s="277"/>
      <c r="L1919" s="282"/>
      <c r="M1919" s="283"/>
      <c r="N1919" s="284"/>
      <c r="O1919" s="284"/>
      <c r="P1919" s="284"/>
      <c r="Q1919" s="284"/>
      <c r="R1919" s="284"/>
      <c r="S1919" s="284"/>
      <c r="T1919" s="285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T1919" s="286" t="s">
        <v>186</v>
      </c>
      <c r="AU1919" s="286" t="s">
        <v>92</v>
      </c>
      <c r="AV1919" s="16" t="s">
        <v>100</v>
      </c>
      <c r="AW1919" s="16" t="s">
        <v>36</v>
      </c>
      <c r="AX1919" s="16" t="s">
        <v>83</v>
      </c>
      <c r="AY1919" s="286" t="s">
        <v>177</v>
      </c>
    </row>
    <row r="1920" s="13" customFormat="1">
      <c r="A1920" s="13"/>
      <c r="B1920" s="243"/>
      <c r="C1920" s="244"/>
      <c r="D1920" s="245" t="s">
        <v>186</v>
      </c>
      <c r="E1920" s="246" t="s">
        <v>1</v>
      </c>
      <c r="F1920" s="247" t="s">
        <v>1791</v>
      </c>
      <c r="G1920" s="244"/>
      <c r="H1920" s="246" t="s">
        <v>1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3" t="s">
        <v>186</v>
      </c>
      <c r="AU1920" s="253" t="s">
        <v>92</v>
      </c>
      <c r="AV1920" s="13" t="s">
        <v>90</v>
      </c>
      <c r="AW1920" s="13" t="s">
        <v>36</v>
      </c>
      <c r="AX1920" s="13" t="s">
        <v>83</v>
      </c>
      <c r="AY1920" s="253" t="s">
        <v>177</v>
      </c>
    </row>
    <row r="1921" s="13" customFormat="1">
      <c r="A1921" s="13"/>
      <c r="B1921" s="243"/>
      <c r="C1921" s="244"/>
      <c r="D1921" s="245" t="s">
        <v>186</v>
      </c>
      <c r="E1921" s="246" t="s">
        <v>1</v>
      </c>
      <c r="F1921" s="247" t="s">
        <v>212</v>
      </c>
      <c r="G1921" s="244"/>
      <c r="H1921" s="246" t="s">
        <v>1</v>
      </c>
      <c r="I1921" s="248"/>
      <c r="J1921" s="244"/>
      <c r="K1921" s="244"/>
      <c r="L1921" s="249"/>
      <c r="M1921" s="250"/>
      <c r="N1921" s="251"/>
      <c r="O1921" s="251"/>
      <c r="P1921" s="251"/>
      <c r="Q1921" s="251"/>
      <c r="R1921" s="251"/>
      <c r="S1921" s="251"/>
      <c r="T1921" s="25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3" t="s">
        <v>186</v>
      </c>
      <c r="AU1921" s="253" t="s">
        <v>92</v>
      </c>
      <c r="AV1921" s="13" t="s">
        <v>90</v>
      </c>
      <c r="AW1921" s="13" t="s">
        <v>36</v>
      </c>
      <c r="AX1921" s="13" t="s">
        <v>83</v>
      </c>
      <c r="AY1921" s="253" t="s">
        <v>177</v>
      </c>
    </row>
    <row r="1922" s="14" customFormat="1">
      <c r="A1922" s="14"/>
      <c r="B1922" s="254"/>
      <c r="C1922" s="255"/>
      <c r="D1922" s="245" t="s">
        <v>186</v>
      </c>
      <c r="E1922" s="256" t="s">
        <v>1</v>
      </c>
      <c r="F1922" s="257" t="s">
        <v>1792</v>
      </c>
      <c r="G1922" s="255"/>
      <c r="H1922" s="258">
        <v>43.881999999999998</v>
      </c>
      <c r="I1922" s="259"/>
      <c r="J1922" s="255"/>
      <c r="K1922" s="255"/>
      <c r="L1922" s="260"/>
      <c r="M1922" s="261"/>
      <c r="N1922" s="262"/>
      <c r="O1922" s="262"/>
      <c r="P1922" s="262"/>
      <c r="Q1922" s="262"/>
      <c r="R1922" s="262"/>
      <c r="S1922" s="262"/>
      <c r="T1922" s="263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64" t="s">
        <v>186</v>
      </c>
      <c r="AU1922" s="264" t="s">
        <v>92</v>
      </c>
      <c r="AV1922" s="14" t="s">
        <v>92</v>
      </c>
      <c r="AW1922" s="14" t="s">
        <v>36</v>
      </c>
      <c r="AX1922" s="14" t="s">
        <v>83</v>
      </c>
      <c r="AY1922" s="264" t="s">
        <v>177</v>
      </c>
    </row>
    <row r="1923" s="14" customFormat="1">
      <c r="A1923" s="14"/>
      <c r="B1923" s="254"/>
      <c r="C1923" s="255"/>
      <c r="D1923" s="245" t="s">
        <v>186</v>
      </c>
      <c r="E1923" s="256" t="s">
        <v>1</v>
      </c>
      <c r="F1923" s="257" t="s">
        <v>1793</v>
      </c>
      <c r="G1923" s="255"/>
      <c r="H1923" s="258">
        <v>8.6869999999999994</v>
      </c>
      <c r="I1923" s="259"/>
      <c r="J1923" s="255"/>
      <c r="K1923" s="255"/>
      <c r="L1923" s="260"/>
      <c r="M1923" s="261"/>
      <c r="N1923" s="262"/>
      <c r="O1923" s="262"/>
      <c r="P1923" s="262"/>
      <c r="Q1923" s="262"/>
      <c r="R1923" s="262"/>
      <c r="S1923" s="262"/>
      <c r="T1923" s="26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4" t="s">
        <v>186</v>
      </c>
      <c r="AU1923" s="264" t="s">
        <v>92</v>
      </c>
      <c r="AV1923" s="14" t="s">
        <v>92</v>
      </c>
      <c r="AW1923" s="14" t="s">
        <v>36</v>
      </c>
      <c r="AX1923" s="14" t="s">
        <v>83</v>
      </c>
      <c r="AY1923" s="264" t="s">
        <v>177</v>
      </c>
    </row>
    <row r="1924" s="16" customFormat="1">
      <c r="A1924" s="16"/>
      <c r="B1924" s="276"/>
      <c r="C1924" s="277"/>
      <c r="D1924" s="245" t="s">
        <v>186</v>
      </c>
      <c r="E1924" s="278" t="s">
        <v>1</v>
      </c>
      <c r="F1924" s="279" t="s">
        <v>492</v>
      </c>
      <c r="G1924" s="277"/>
      <c r="H1924" s="280">
        <v>52.569000000000003</v>
      </c>
      <c r="I1924" s="281"/>
      <c r="J1924" s="277"/>
      <c r="K1924" s="277"/>
      <c r="L1924" s="282"/>
      <c r="M1924" s="283"/>
      <c r="N1924" s="284"/>
      <c r="O1924" s="284"/>
      <c r="P1924" s="284"/>
      <c r="Q1924" s="284"/>
      <c r="R1924" s="284"/>
      <c r="S1924" s="284"/>
      <c r="T1924" s="285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T1924" s="286" t="s">
        <v>186</v>
      </c>
      <c r="AU1924" s="286" t="s">
        <v>92</v>
      </c>
      <c r="AV1924" s="16" t="s">
        <v>100</v>
      </c>
      <c r="AW1924" s="16" t="s">
        <v>36</v>
      </c>
      <c r="AX1924" s="16" t="s">
        <v>83</v>
      </c>
      <c r="AY1924" s="286" t="s">
        <v>177</v>
      </c>
    </row>
    <row r="1925" s="13" customFormat="1">
      <c r="A1925" s="13"/>
      <c r="B1925" s="243"/>
      <c r="C1925" s="244"/>
      <c r="D1925" s="245" t="s">
        <v>186</v>
      </c>
      <c r="E1925" s="246" t="s">
        <v>1</v>
      </c>
      <c r="F1925" s="247" t="s">
        <v>1794</v>
      </c>
      <c r="G1925" s="244"/>
      <c r="H1925" s="246" t="s">
        <v>1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3" t="s">
        <v>186</v>
      </c>
      <c r="AU1925" s="253" t="s">
        <v>92</v>
      </c>
      <c r="AV1925" s="13" t="s">
        <v>90</v>
      </c>
      <c r="AW1925" s="13" t="s">
        <v>36</v>
      </c>
      <c r="AX1925" s="13" t="s">
        <v>83</v>
      </c>
      <c r="AY1925" s="253" t="s">
        <v>177</v>
      </c>
    </row>
    <row r="1926" s="13" customFormat="1">
      <c r="A1926" s="13"/>
      <c r="B1926" s="243"/>
      <c r="C1926" s="244"/>
      <c r="D1926" s="245" t="s">
        <v>186</v>
      </c>
      <c r="E1926" s="246" t="s">
        <v>1</v>
      </c>
      <c r="F1926" s="247" t="s">
        <v>212</v>
      </c>
      <c r="G1926" s="244"/>
      <c r="H1926" s="246" t="s">
        <v>1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3" t="s">
        <v>186</v>
      </c>
      <c r="AU1926" s="253" t="s">
        <v>92</v>
      </c>
      <c r="AV1926" s="13" t="s">
        <v>90</v>
      </c>
      <c r="AW1926" s="13" t="s">
        <v>36</v>
      </c>
      <c r="AX1926" s="13" t="s">
        <v>83</v>
      </c>
      <c r="AY1926" s="253" t="s">
        <v>177</v>
      </c>
    </row>
    <row r="1927" s="14" customFormat="1">
      <c r="A1927" s="14"/>
      <c r="B1927" s="254"/>
      <c r="C1927" s="255"/>
      <c r="D1927" s="245" t="s">
        <v>186</v>
      </c>
      <c r="E1927" s="256" t="s">
        <v>1</v>
      </c>
      <c r="F1927" s="257" t="s">
        <v>1795</v>
      </c>
      <c r="G1927" s="255"/>
      <c r="H1927" s="258">
        <v>24.024000000000001</v>
      </c>
      <c r="I1927" s="259"/>
      <c r="J1927" s="255"/>
      <c r="K1927" s="255"/>
      <c r="L1927" s="260"/>
      <c r="M1927" s="261"/>
      <c r="N1927" s="262"/>
      <c r="O1927" s="262"/>
      <c r="P1927" s="262"/>
      <c r="Q1927" s="262"/>
      <c r="R1927" s="262"/>
      <c r="S1927" s="262"/>
      <c r="T1927" s="26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64" t="s">
        <v>186</v>
      </c>
      <c r="AU1927" s="264" t="s">
        <v>92</v>
      </c>
      <c r="AV1927" s="14" t="s">
        <v>92</v>
      </c>
      <c r="AW1927" s="14" t="s">
        <v>36</v>
      </c>
      <c r="AX1927" s="14" t="s">
        <v>83</v>
      </c>
      <c r="AY1927" s="264" t="s">
        <v>177</v>
      </c>
    </row>
    <row r="1928" s="14" customFormat="1">
      <c r="A1928" s="14"/>
      <c r="B1928" s="254"/>
      <c r="C1928" s="255"/>
      <c r="D1928" s="245" t="s">
        <v>186</v>
      </c>
      <c r="E1928" s="256" t="s">
        <v>1</v>
      </c>
      <c r="F1928" s="257" t="s">
        <v>1796</v>
      </c>
      <c r="G1928" s="255"/>
      <c r="H1928" s="258">
        <v>28.809000000000001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64" t="s">
        <v>186</v>
      </c>
      <c r="AU1928" s="264" t="s">
        <v>92</v>
      </c>
      <c r="AV1928" s="14" t="s">
        <v>92</v>
      </c>
      <c r="AW1928" s="14" t="s">
        <v>36</v>
      </c>
      <c r="AX1928" s="14" t="s">
        <v>83</v>
      </c>
      <c r="AY1928" s="264" t="s">
        <v>177</v>
      </c>
    </row>
    <row r="1929" s="16" customFormat="1">
      <c r="A1929" s="16"/>
      <c r="B1929" s="276"/>
      <c r="C1929" s="277"/>
      <c r="D1929" s="245" t="s">
        <v>186</v>
      </c>
      <c r="E1929" s="278" t="s">
        <v>1</v>
      </c>
      <c r="F1929" s="279" t="s">
        <v>492</v>
      </c>
      <c r="G1929" s="277"/>
      <c r="H1929" s="280">
        <v>52.832999999999998</v>
      </c>
      <c r="I1929" s="281"/>
      <c r="J1929" s="277"/>
      <c r="K1929" s="277"/>
      <c r="L1929" s="282"/>
      <c r="M1929" s="283"/>
      <c r="N1929" s="284"/>
      <c r="O1929" s="284"/>
      <c r="P1929" s="284"/>
      <c r="Q1929" s="284"/>
      <c r="R1929" s="284"/>
      <c r="S1929" s="284"/>
      <c r="T1929" s="285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T1929" s="286" t="s">
        <v>186</v>
      </c>
      <c r="AU1929" s="286" t="s">
        <v>92</v>
      </c>
      <c r="AV1929" s="16" t="s">
        <v>100</v>
      </c>
      <c r="AW1929" s="16" t="s">
        <v>36</v>
      </c>
      <c r="AX1929" s="16" t="s">
        <v>83</v>
      </c>
      <c r="AY1929" s="286" t="s">
        <v>177</v>
      </c>
    </row>
    <row r="1930" s="13" customFormat="1">
      <c r="A1930" s="13"/>
      <c r="B1930" s="243"/>
      <c r="C1930" s="244"/>
      <c r="D1930" s="245" t="s">
        <v>186</v>
      </c>
      <c r="E1930" s="246" t="s">
        <v>1</v>
      </c>
      <c r="F1930" s="247" t="s">
        <v>1776</v>
      </c>
      <c r="G1930" s="244"/>
      <c r="H1930" s="246" t="s">
        <v>1</v>
      </c>
      <c r="I1930" s="248"/>
      <c r="J1930" s="244"/>
      <c r="K1930" s="244"/>
      <c r="L1930" s="249"/>
      <c r="M1930" s="250"/>
      <c r="N1930" s="251"/>
      <c r="O1930" s="251"/>
      <c r="P1930" s="251"/>
      <c r="Q1930" s="251"/>
      <c r="R1930" s="251"/>
      <c r="S1930" s="251"/>
      <c r="T1930" s="252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3" t="s">
        <v>186</v>
      </c>
      <c r="AU1930" s="253" t="s">
        <v>92</v>
      </c>
      <c r="AV1930" s="13" t="s">
        <v>90</v>
      </c>
      <c r="AW1930" s="13" t="s">
        <v>36</v>
      </c>
      <c r="AX1930" s="13" t="s">
        <v>83</v>
      </c>
      <c r="AY1930" s="253" t="s">
        <v>177</v>
      </c>
    </row>
    <row r="1931" s="13" customFormat="1">
      <c r="A1931" s="13"/>
      <c r="B1931" s="243"/>
      <c r="C1931" s="244"/>
      <c r="D1931" s="245" t="s">
        <v>186</v>
      </c>
      <c r="E1931" s="246" t="s">
        <v>1</v>
      </c>
      <c r="F1931" s="247" t="s">
        <v>212</v>
      </c>
      <c r="G1931" s="244"/>
      <c r="H1931" s="246" t="s">
        <v>1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3" t="s">
        <v>186</v>
      </c>
      <c r="AU1931" s="253" t="s">
        <v>92</v>
      </c>
      <c r="AV1931" s="13" t="s">
        <v>90</v>
      </c>
      <c r="AW1931" s="13" t="s">
        <v>36</v>
      </c>
      <c r="AX1931" s="13" t="s">
        <v>83</v>
      </c>
      <c r="AY1931" s="253" t="s">
        <v>177</v>
      </c>
    </row>
    <row r="1932" s="14" customFormat="1">
      <c r="A1932" s="14"/>
      <c r="B1932" s="254"/>
      <c r="C1932" s="255"/>
      <c r="D1932" s="245" t="s">
        <v>186</v>
      </c>
      <c r="E1932" s="256" t="s">
        <v>1</v>
      </c>
      <c r="F1932" s="257" t="s">
        <v>1777</v>
      </c>
      <c r="G1932" s="255"/>
      <c r="H1932" s="258">
        <v>7.5599999999999996</v>
      </c>
      <c r="I1932" s="259"/>
      <c r="J1932" s="255"/>
      <c r="K1932" s="255"/>
      <c r="L1932" s="260"/>
      <c r="M1932" s="261"/>
      <c r="N1932" s="262"/>
      <c r="O1932" s="262"/>
      <c r="P1932" s="262"/>
      <c r="Q1932" s="262"/>
      <c r="R1932" s="262"/>
      <c r="S1932" s="262"/>
      <c r="T1932" s="26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64" t="s">
        <v>186</v>
      </c>
      <c r="AU1932" s="264" t="s">
        <v>92</v>
      </c>
      <c r="AV1932" s="14" t="s">
        <v>92</v>
      </c>
      <c r="AW1932" s="14" t="s">
        <v>36</v>
      </c>
      <c r="AX1932" s="14" t="s">
        <v>83</v>
      </c>
      <c r="AY1932" s="264" t="s">
        <v>177</v>
      </c>
    </row>
    <row r="1933" s="16" customFormat="1">
      <c r="A1933" s="16"/>
      <c r="B1933" s="276"/>
      <c r="C1933" s="277"/>
      <c r="D1933" s="245" t="s">
        <v>186</v>
      </c>
      <c r="E1933" s="278" t="s">
        <v>1</v>
      </c>
      <c r="F1933" s="279" t="s">
        <v>492</v>
      </c>
      <c r="G1933" s="277"/>
      <c r="H1933" s="280">
        <v>7.5599999999999996</v>
      </c>
      <c r="I1933" s="281"/>
      <c r="J1933" s="277"/>
      <c r="K1933" s="277"/>
      <c r="L1933" s="282"/>
      <c r="M1933" s="283"/>
      <c r="N1933" s="284"/>
      <c r="O1933" s="284"/>
      <c r="P1933" s="284"/>
      <c r="Q1933" s="284"/>
      <c r="R1933" s="284"/>
      <c r="S1933" s="284"/>
      <c r="T1933" s="285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T1933" s="286" t="s">
        <v>186</v>
      </c>
      <c r="AU1933" s="286" t="s">
        <v>92</v>
      </c>
      <c r="AV1933" s="16" t="s">
        <v>100</v>
      </c>
      <c r="AW1933" s="16" t="s">
        <v>36</v>
      </c>
      <c r="AX1933" s="16" t="s">
        <v>83</v>
      </c>
      <c r="AY1933" s="286" t="s">
        <v>177</v>
      </c>
    </row>
    <row r="1934" s="13" customFormat="1">
      <c r="A1934" s="13"/>
      <c r="B1934" s="243"/>
      <c r="C1934" s="244"/>
      <c r="D1934" s="245" t="s">
        <v>186</v>
      </c>
      <c r="E1934" s="246" t="s">
        <v>1</v>
      </c>
      <c r="F1934" s="247" t="s">
        <v>1807</v>
      </c>
      <c r="G1934" s="244"/>
      <c r="H1934" s="246" t="s">
        <v>1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3" t="s">
        <v>186</v>
      </c>
      <c r="AU1934" s="253" t="s">
        <v>92</v>
      </c>
      <c r="AV1934" s="13" t="s">
        <v>90</v>
      </c>
      <c r="AW1934" s="13" t="s">
        <v>36</v>
      </c>
      <c r="AX1934" s="13" t="s">
        <v>83</v>
      </c>
      <c r="AY1934" s="253" t="s">
        <v>177</v>
      </c>
    </row>
    <row r="1935" s="13" customFormat="1">
      <c r="A1935" s="13"/>
      <c r="B1935" s="243"/>
      <c r="C1935" s="244"/>
      <c r="D1935" s="245" t="s">
        <v>186</v>
      </c>
      <c r="E1935" s="246" t="s">
        <v>1</v>
      </c>
      <c r="F1935" s="247" t="s">
        <v>212</v>
      </c>
      <c r="G1935" s="244"/>
      <c r="H1935" s="246" t="s">
        <v>1</v>
      </c>
      <c r="I1935" s="248"/>
      <c r="J1935" s="244"/>
      <c r="K1935" s="244"/>
      <c r="L1935" s="249"/>
      <c r="M1935" s="250"/>
      <c r="N1935" s="251"/>
      <c r="O1935" s="251"/>
      <c r="P1935" s="251"/>
      <c r="Q1935" s="251"/>
      <c r="R1935" s="251"/>
      <c r="S1935" s="251"/>
      <c r="T1935" s="25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3" t="s">
        <v>186</v>
      </c>
      <c r="AU1935" s="253" t="s">
        <v>92</v>
      </c>
      <c r="AV1935" s="13" t="s">
        <v>90</v>
      </c>
      <c r="AW1935" s="13" t="s">
        <v>36</v>
      </c>
      <c r="AX1935" s="13" t="s">
        <v>83</v>
      </c>
      <c r="AY1935" s="253" t="s">
        <v>177</v>
      </c>
    </row>
    <row r="1936" s="14" customFormat="1">
      <c r="A1936" s="14"/>
      <c r="B1936" s="254"/>
      <c r="C1936" s="255"/>
      <c r="D1936" s="245" t="s">
        <v>186</v>
      </c>
      <c r="E1936" s="256" t="s">
        <v>1</v>
      </c>
      <c r="F1936" s="257" t="s">
        <v>1808</v>
      </c>
      <c r="G1936" s="255"/>
      <c r="H1936" s="258">
        <v>8.0999999999999996</v>
      </c>
      <c r="I1936" s="259"/>
      <c r="J1936" s="255"/>
      <c r="K1936" s="255"/>
      <c r="L1936" s="260"/>
      <c r="M1936" s="261"/>
      <c r="N1936" s="262"/>
      <c r="O1936" s="262"/>
      <c r="P1936" s="262"/>
      <c r="Q1936" s="262"/>
      <c r="R1936" s="262"/>
      <c r="S1936" s="262"/>
      <c r="T1936" s="26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64" t="s">
        <v>186</v>
      </c>
      <c r="AU1936" s="264" t="s">
        <v>92</v>
      </c>
      <c r="AV1936" s="14" t="s">
        <v>92</v>
      </c>
      <c r="AW1936" s="14" t="s">
        <v>36</v>
      </c>
      <c r="AX1936" s="14" t="s">
        <v>83</v>
      </c>
      <c r="AY1936" s="264" t="s">
        <v>177</v>
      </c>
    </row>
    <row r="1937" s="16" customFormat="1">
      <c r="A1937" s="16"/>
      <c r="B1937" s="276"/>
      <c r="C1937" s="277"/>
      <c r="D1937" s="245" t="s">
        <v>186</v>
      </c>
      <c r="E1937" s="278" t="s">
        <v>1</v>
      </c>
      <c r="F1937" s="279" t="s">
        <v>492</v>
      </c>
      <c r="G1937" s="277"/>
      <c r="H1937" s="280">
        <v>8.0999999999999996</v>
      </c>
      <c r="I1937" s="281"/>
      <c r="J1937" s="277"/>
      <c r="K1937" s="277"/>
      <c r="L1937" s="282"/>
      <c r="M1937" s="283"/>
      <c r="N1937" s="284"/>
      <c r="O1937" s="284"/>
      <c r="P1937" s="284"/>
      <c r="Q1937" s="284"/>
      <c r="R1937" s="284"/>
      <c r="S1937" s="284"/>
      <c r="T1937" s="285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T1937" s="286" t="s">
        <v>186</v>
      </c>
      <c r="AU1937" s="286" t="s">
        <v>92</v>
      </c>
      <c r="AV1937" s="16" t="s">
        <v>100</v>
      </c>
      <c r="AW1937" s="16" t="s">
        <v>36</v>
      </c>
      <c r="AX1937" s="16" t="s">
        <v>83</v>
      </c>
      <c r="AY1937" s="286" t="s">
        <v>177</v>
      </c>
    </row>
    <row r="1938" s="15" customFormat="1">
      <c r="A1938" s="15"/>
      <c r="B1938" s="265"/>
      <c r="C1938" s="266"/>
      <c r="D1938" s="245" t="s">
        <v>186</v>
      </c>
      <c r="E1938" s="267" t="s">
        <v>1</v>
      </c>
      <c r="F1938" s="268" t="s">
        <v>190</v>
      </c>
      <c r="G1938" s="266"/>
      <c r="H1938" s="269">
        <v>229.00999999999999</v>
      </c>
      <c r="I1938" s="270"/>
      <c r="J1938" s="266"/>
      <c r="K1938" s="266"/>
      <c r="L1938" s="271"/>
      <c r="M1938" s="272"/>
      <c r="N1938" s="273"/>
      <c r="O1938" s="273"/>
      <c r="P1938" s="273"/>
      <c r="Q1938" s="273"/>
      <c r="R1938" s="273"/>
      <c r="S1938" s="273"/>
      <c r="T1938" s="274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75" t="s">
        <v>186</v>
      </c>
      <c r="AU1938" s="275" t="s">
        <v>92</v>
      </c>
      <c r="AV1938" s="15" t="s">
        <v>184</v>
      </c>
      <c r="AW1938" s="15" t="s">
        <v>36</v>
      </c>
      <c r="AX1938" s="15" t="s">
        <v>90</v>
      </c>
      <c r="AY1938" s="275" t="s">
        <v>177</v>
      </c>
    </row>
    <row r="1939" s="2" customFormat="1" ht="37.8" customHeight="1">
      <c r="A1939" s="39"/>
      <c r="B1939" s="40"/>
      <c r="C1939" s="230" t="s">
        <v>2233</v>
      </c>
      <c r="D1939" s="230" t="s">
        <v>179</v>
      </c>
      <c r="E1939" s="231" t="s">
        <v>2234</v>
      </c>
      <c r="F1939" s="232" t="s">
        <v>2235</v>
      </c>
      <c r="G1939" s="233" t="s">
        <v>200</v>
      </c>
      <c r="H1939" s="234">
        <v>335.06599999999997</v>
      </c>
      <c r="I1939" s="235"/>
      <c r="J1939" s="236">
        <f>ROUND(I1939*H1939,2)</f>
        <v>0</v>
      </c>
      <c r="K1939" s="232" t="s">
        <v>183</v>
      </c>
      <c r="L1939" s="45"/>
      <c r="M1939" s="237" t="s">
        <v>1</v>
      </c>
      <c r="N1939" s="238" t="s">
        <v>48</v>
      </c>
      <c r="O1939" s="92"/>
      <c r="P1939" s="239">
        <f>O1939*H1939</f>
        <v>0</v>
      </c>
      <c r="Q1939" s="239">
        <v>0</v>
      </c>
      <c r="R1939" s="239">
        <f>Q1939*H1939</f>
        <v>0</v>
      </c>
      <c r="S1939" s="239">
        <v>0</v>
      </c>
      <c r="T1939" s="240">
        <f>S1939*H1939</f>
        <v>0</v>
      </c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R1939" s="241" t="s">
        <v>295</v>
      </c>
      <c r="AT1939" s="241" t="s">
        <v>179</v>
      </c>
      <c r="AU1939" s="241" t="s">
        <v>92</v>
      </c>
      <c r="AY1939" s="18" t="s">
        <v>177</v>
      </c>
      <c r="BE1939" s="242">
        <f>IF(N1939="základní",J1939,0)</f>
        <v>0</v>
      </c>
      <c r="BF1939" s="242">
        <f>IF(N1939="snížená",J1939,0)</f>
        <v>0</v>
      </c>
      <c r="BG1939" s="242">
        <f>IF(N1939="zákl. přenesená",J1939,0)</f>
        <v>0</v>
      </c>
      <c r="BH1939" s="242">
        <f>IF(N1939="sníž. přenesená",J1939,0)</f>
        <v>0</v>
      </c>
      <c r="BI1939" s="242">
        <f>IF(N1939="nulová",J1939,0)</f>
        <v>0</v>
      </c>
      <c r="BJ1939" s="18" t="s">
        <v>90</v>
      </c>
      <c r="BK1939" s="242">
        <f>ROUND(I1939*H1939,2)</f>
        <v>0</v>
      </c>
      <c r="BL1939" s="18" t="s">
        <v>295</v>
      </c>
      <c r="BM1939" s="241" t="s">
        <v>2236</v>
      </c>
    </row>
    <row r="1940" s="13" customFormat="1">
      <c r="A1940" s="13"/>
      <c r="B1940" s="243"/>
      <c r="C1940" s="244"/>
      <c r="D1940" s="245" t="s">
        <v>186</v>
      </c>
      <c r="E1940" s="246" t="s">
        <v>1</v>
      </c>
      <c r="F1940" s="247" t="s">
        <v>2237</v>
      </c>
      <c r="G1940" s="244"/>
      <c r="H1940" s="246" t="s">
        <v>1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3" t="s">
        <v>186</v>
      </c>
      <c r="AU1940" s="253" t="s">
        <v>92</v>
      </c>
      <c r="AV1940" s="13" t="s">
        <v>90</v>
      </c>
      <c r="AW1940" s="13" t="s">
        <v>36</v>
      </c>
      <c r="AX1940" s="13" t="s">
        <v>83</v>
      </c>
      <c r="AY1940" s="253" t="s">
        <v>177</v>
      </c>
    </row>
    <row r="1941" s="13" customFormat="1">
      <c r="A1941" s="13"/>
      <c r="B1941" s="243"/>
      <c r="C1941" s="244"/>
      <c r="D1941" s="245" t="s">
        <v>186</v>
      </c>
      <c r="E1941" s="246" t="s">
        <v>1</v>
      </c>
      <c r="F1941" s="247" t="s">
        <v>1744</v>
      </c>
      <c r="G1941" s="244"/>
      <c r="H1941" s="246" t="s">
        <v>1</v>
      </c>
      <c r="I1941" s="248"/>
      <c r="J1941" s="244"/>
      <c r="K1941" s="244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3" t="s">
        <v>186</v>
      </c>
      <c r="AU1941" s="253" t="s">
        <v>92</v>
      </c>
      <c r="AV1941" s="13" t="s">
        <v>90</v>
      </c>
      <c r="AW1941" s="13" t="s">
        <v>36</v>
      </c>
      <c r="AX1941" s="13" t="s">
        <v>83</v>
      </c>
      <c r="AY1941" s="253" t="s">
        <v>177</v>
      </c>
    </row>
    <row r="1942" s="14" customFormat="1">
      <c r="A1942" s="14"/>
      <c r="B1942" s="254"/>
      <c r="C1942" s="255"/>
      <c r="D1942" s="245" t="s">
        <v>186</v>
      </c>
      <c r="E1942" s="256" t="s">
        <v>1</v>
      </c>
      <c r="F1942" s="257" t="s">
        <v>1745</v>
      </c>
      <c r="G1942" s="255"/>
      <c r="H1942" s="258">
        <v>191.56999999999999</v>
      </c>
      <c r="I1942" s="259"/>
      <c r="J1942" s="255"/>
      <c r="K1942" s="255"/>
      <c r="L1942" s="260"/>
      <c r="M1942" s="261"/>
      <c r="N1942" s="262"/>
      <c r="O1942" s="262"/>
      <c r="P1942" s="262"/>
      <c r="Q1942" s="262"/>
      <c r="R1942" s="262"/>
      <c r="S1942" s="262"/>
      <c r="T1942" s="26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4" t="s">
        <v>186</v>
      </c>
      <c r="AU1942" s="264" t="s">
        <v>92</v>
      </c>
      <c r="AV1942" s="14" t="s">
        <v>92</v>
      </c>
      <c r="AW1942" s="14" t="s">
        <v>36</v>
      </c>
      <c r="AX1942" s="14" t="s">
        <v>83</v>
      </c>
      <c r="AY1942" s="264" t="s">
        <v>177</v>
      </c>
    </row>
    <row r="1943" s="13" customFormat="1">
      <c r="A1943" s="13"/>
      <c r="B1943" s="243"/>
      <c r="C1943" s="244"/>
      <c r="D1943" s="245" t="s">
        <v>186</v>
      </c>
      <c r="E1943" s="246" t="s">
        <v>1</v>
      </c>
      <c r="F1943" s="247" t="s">
        <v>1751</v>
      </c>
      <c r="G1943" s="244"/>
      <c r="H1943" s="246" t="s">
        <v>1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3" t="s">
        <v>186</v>
      </c>
      <c r="AU1943" s="253" t="s">
        <v>92</v>
      </c>
      <c r="AV1943" s="13" t="s">
        <v>90</v>
      </c>
      <c r="AW1943" s="13" t="s">
        <v>36</v>
      </c>
      <c r="AX1943" s="13" t="s">
        <v>83</v>
      </c>
      <c r="AY1943" s="253" t="s">
        <v>177</v>
      </c>
    </row>
    <row r="1944" s="14" customFormat="1">
      <c r="A1944" s="14"/>
      <c r="B1944" s="254"/>
      <c r="C1944" s="255"/>
      <c r="D1944" s="245" t="s">
        <v>186</v>
      </c>
      <c r="E1944" s="256" t="s">
        <v>1</v>
      </c>
      <c r="F1944" s="257" t="s">
        <v>1752</v>
      </c>
      <c r="G1944" s="255"/>
      <c r="H1944" s="258">
        <v>4.8959999999999999</v>
      </c>
      <c r="I1944" s="259"/>
      <c r="J1944" s="255"/>
      <c r="K1944" s="255"/>
      <c r="L1944" s="260"/>
      <c r="M1944" s="261"/>
      <c r="N1944" s="262"/>
      <c r="O1944" s="262"/>
      <c r="P1944" s="262"/>
      <c r="Q1944" s="262"/>
      <c r="R1944" s="262"/>
      <c r="S1944" s="262"/>
      <c r="T1944" s="26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64" t="s">
        <v>186</v>
      </c>
      <c r="AU1944" s="264" t="s">
        <v>92</v>
      </c>
      <c r="AV1944" s="14" t="s">
        <v>92</v>
      </c>
      <c r="AW1944" s="14" t="s">
        <v>36</v>
      </c>
      <c r="AX1944" s="14" t="s">
        <v>83</v>
      </c>
      <c r="AY1944" s="264" t="s">
        <v>177</v>
      </c>
    </row>
    <row r="1945" s="13" customFormat="1">
      <c r="A1945" s="13"/>
      <c r="B1945" s="243"/>
      <c r="C1945" s="244"/>
      <c r="D1945" s="245" t="s">
        <v>186</v>
      </c>
      <c r="E1945" s="246" t="s">
        <v>1</v>
      </c>
      <c r="F1945" s="247" t="s">
        <v>1760</v>
      </c>
      <c r="G1945" s="244"/>
      <c r="H1945" s="246" t="s">
        <v>1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3" t="s">
        <v>186</v>
      </c>
      <c r="AU1945" s="253" t="s">
        <v>92</v>
      </c>
      <c r="AV1945" s="13" t="s">
        <v>90</v>
      </c>
      <c r="AW1945" s="13" t="s">
        <v>36</v>
      </c>
      <c r="AX1945" s="13" t="s">
        <v>83</v>
      </c>
      <c r="AY1945" s="253" t="s">
        <v>177</v>
      </c>
    </row>
    <row r="1946" s="14" customFormat="1">
      <c r="A1946" s="14"/>
      <c r="B1946" s="254"/>
      <c r="C1946" s="255"/>
      <c r="D1946" s="245" t="s">
        <v>186</v>
      </c>
      <c r="E1946" s="256" t="s">
        <v>1</v>
      </c>
      <c r="F1946" s="257" t="s">
        <v>562</v>
      </c>
      <c r="G1946" s="255"/>
      <c r="H1946" s="258">
        <v>138.59999999999999</v>
      </c>
      <c r="I1946" s="259"/>
      <c r="J1946" s="255"/>
      <c r="K1946" s="255"/>
      <c r="L1946" s="260"/>
      <c r="M1946" s="261"/>
      <c r="N1946" s="262"/>
      <c r="O1946" s="262"/>
      <c r="P1946" s="262"/>
      <c r="Q1946" s="262"/>
      <c r="R1946" s="262"/>
      <c r="S1946" s="262"/>
      <c r="T1946" s="26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4" t="s">
        <v>186</v>
      </c>
      <c r="AU1946" s="264" t="s">
        <v>92</v>
      </c>
      <c r="AV1946" s="14" t="s">
        <v>92</v>
      </c>
      <c r="AW1946" s="14" t="s">
        <v>36</v>
      </c>
      <c r="AX1946" s="14" t="s">
        <v>83</v>
      </c>
      <c r="AY1946" s="264" t="s">
        <v>177</v>
      </c>
    </row>
    <row r="1947" s="15" customFormat="1">
      <c r="A1947" s="15"/>
      <c r="B1947" s="265"/>
      <c r="C1947" s="266"/>
      <c r="D1947" s="245" t="s">
        <v>186</v>
      </c>
      <c r="E1947" s="267" t="s">
        <v>1</v>
      </c>
      <c r="F1947" s="268" t="s">
        <v>190</v>
      </c>
      <c r="G1947" s="266"/>
      <c r="H1947" s="269">
        <v>335.06599999999997</v>
      </c>
      <c r="I1947" s="270"/>
      <c r="J1947" s="266"/>
      <c r="K1947" s="266"/>
      <c r="L1947" s="271"/>
      <c r="M1947" s="272"/>
      <c r="N1947" s="273"/>
      <c r="O1947" s="273"/>
      <c r="P1947" s="273"/>
      <c r="Q1947" s="273"/>
      <c r="R1947" s="273"/>
      <c r="S1947" s="273"/>
      <c r="T1947" s="274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75" t="s">
        <v>186</v>
      </c>
      <c r="AU1947" s="275" t="s">
        <v>92</v>
      </c>
      <c r="AV1947" s="15" t="s">
        <v>184</v>
      </c>
      <c r="AW1947" s="15" t="s">
        <v>36</v>
      </c>
      <c r="AX1947" s="15" t="s">
        <v>90</v>
      </c>
      <c r="AY1947" s="275" t="s">
        <v>177</v>
      </c>
    </row>
    <row r="1948" s="2" customFormat="1" ht="24.15" customHeight="1">
      <c r="A1948" s="39"/>
      <c r="B1948" s="40"/>
      <c r="C1948" s="291" t="s">
        <v>2238</v>
      </c>
      <c r="D1948" s="291" t="s">
        <v>881</v>
      </c>
      <c r="E1948" s="292" t="s">
        <v>2239</v>
      </c>
      <c r="F1948" s="293" t="s">
        <v>2240</v>
      </c>
      <c r="G1948" s="294" t="s">
        <v>200</v>
      </c>
      <c r="H1948" s="295">
        <v>648.68700000000001</v>
      </c>
      <c r="I1948" s="296"/>
      <c r="J1948" s="297">
        <f>ROUND(I1948*H1948,2)</f>
        <v>0</v>
      </c>
      <c r="K1948" s="293" t="s">
        <v>183</v>
      </c>
      <c r="L1948" s="298"/>
      <c r="M1948" s="299" t="s">
        <v>1</v>
      </c>
      <c r="N1948" s="300" t="s">
        <v>48</v>
      </c>
      <c r="O1948" s="92"/>
      <c r="P1948" s="239">
        <f>O1948*H1948</f>
        <v>0</v>
      </c>
      <c r="Q1948" s="239">
        <v>0.00013999999999999999</v>
      </c>
      <c r="R1948" s="239">
        <f>Q1948*H1948</f>
        <v>0.090816179999999996</v>
      </c>
      <c r="S1948" s="239">
        <v>0</v>
      </c>
      <c r="T1948" s="240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41" t="s">
        <v>402</v>
      </c>
      <c r="AT1948" s="241" t="s">
        <v>881</v>
      </c>
      <c r="AU1948" s="241" t="s">
        <v>92</v>
      </c>
      <c r="AY1948" s="18" t="s">
        <v>177</v>
      </c>
      <c r="BE1948" s="242">
        <f>IF(N1948="základní",J1948,0)</f>
        <v>0</v>
      </c>
      <c r="BF1948" s="242">
        <f>IF(N1948="snížená",J1948,0)</f>
        <v>0</v>
      </c>
      <c r="BG1948" s="242">
        <f>IF(N1948="zákl. přenesená",J1948,0)</f>
        <v>0</v>
      </c>
      <c r="BH1948" s="242">
        <f>IF(N1948="sníž. přenesená",J1948,0)</f>
        <v>0</v>
      </c>
      <c r="BI1948" s="242">
        <f>IF(N1948="nulová",J1948,0)</f>
        <v>0</v>
      </c>
      <c r="BJ1948" s="18" t="s">
        <v>90</v>
      </c>
      <c r="BK1948" s="242">
        <f>ROUND(I1948*H1948,2)</f>
        <v>0</v>
      </c>
      <c r="BL1948" s="18" t="s">
        <v>295</v>
      </c>
      <c r="BM1948" s="241" t="s">
        <v>2241</v>
      </c>
    </row>
    <row r="1949" s="14" customFormat="1">
      <c r="A1949" s="14"/>
      <c r="B1949" s="254"/>
      <c r="C1949" s="255"/>
      <c r="D1949" s="245" t="s">
        <v>186</v>
      </c>
      <c r="E1949" s="255"/>
      <c r="F1949" s="257" t="s">
        <v>2242</v>
      </c>
      <c r="G1949" s="255"/>
      <c r="H1949" s="258">
        <v>648.68700000000001</v>
      </c>
      <c r="I1949" s="259"/>
      <c r="J1949" s="255"/>
      <c r="K1949" s="255"/>
      <c r="L1949" s="260"/>
      <c r="M1949" s="261"/>
      <c r="N1949" s="262"/>
      <c r="O1949" s="262"/>
      <c r="P1949" s="262"/>
      <c r="Q1949" s="262"/>
      <c r="R1949" s="262"/>
      <c r="S1949" s="262"/>
      <c r="T1949" s="26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64" t="s">
        <v>186</v>
      </c>
      <c r="AU1949" s="264" t="s">
        <v>92</v>
      </c>
      <c r="AV1949" s="14" t="s">
        <v>92</v>
      </c>
      <c r="AW1949" s="14" t="s">
        <v>4</v>
      </c>
      <c r="AX1949" s="14" t="s">
        <v>90</v>
      </c>
      <c r="AY1949" s="264" t="s">
        <v>177</v>
      </c>
    </row>
    <row r="1950" s="2" customFormat="1" ht="55.5" customHeight="1">
      <c r="A1950" s="39"/>
      <c r="B1950" s="40"/>
      <c r="C1950" s="230" t="s">
        <v>2243</v>
      </c>
      <c r="D1950" s="230" t="s">
        <v>179</v>
      </c>
      <c r="E1950" s="231" t="s">
        <v>2244</v>
      </c>
      <c r="F1950" s="232" t="s">
        <v>2245</v>
      </c>
      <c r="G1950" s="233" t="s">
        <v>200</v>
      </c>
      <c r="H1950" s="234">
        <v>84.299999999999997</v>
      </c>
      <c r="I1950" s="235"/>
      <c r="J1950" s="236">
        <f>ROUND(I1950*H1950,2)</f>
        <v>0</v>
      </c>
      <c r="K1950" s="232" t="s">
        <v>183</v>
      </c>
      <c r="L1950" s="45"/>
      <c r="M1950" s="237" t="s">
        <v>1</v>
      </c>
      <c r="N1950" s="238" t="s">
        <v>48</v>
      </c>
      <c r="O1950" s="92"/>
      <c r="P1950" s="239">
        <f>O1950*H1950</f>
        <v>0</v>
      </c>
      <c r="Q1950" s="239">
        <v>0.025190000000000001</v>
      </c>
      <c r="R1950" s="239">
        <f>Q1950*H1950</f>
        <v>2.1235170000000001</v>
      </c>
      <c r="S1950" s="239">
        <v>0</v>
      </c>
      <c r="T1950" s="240">
        <f>S1950*H1950</f>
        <v>0</v>
      </c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R1950" s="241" t="s">
        <v>295</v>
      </c>
      <c r="AT1950" s="241" t="s">
        <v>179</v>
      </c>
      <c r="AU1950" s="241" t="s">
        <v>92</v>
      </c>
      <c r="AY1950" s="18" t="s">
        <v>177</v>
      </c>
      <c r="BE1950" s="242">
        <f>IF(N1950="základní",J1950,0)</f>
        <v>0</v>
      </c>
      <c r="BF1950" s="242">
        <f>IF(N1950="snížená",J1950,0)</f>
        <v>0</v>
      </c>
      <c r="BG1950" s="242">
        <f>IF(N1950="zákl. přenesená",J1950,0)</f>
        <v>0</v>
      </c>
      <c r="BH1950" s="242">
        <f>IF(N1950="sníž. přenesená",J1950,0)</f>
        <v>0</v>
      </c>
      <c r="BI1950" s="242">
        <f>IF(N1950="nulová",J1950,0)</f>
        <v>0</v>
      </c>
      <c r="BJ1950" s="18" t="s">
        <v>90</v>
      </c>
      <c r="BK1950" s="242">
        <f>ROUND(I1950*H1950,2)</f>
        <v>0</v>
      </c>
      <c r="BL1950" s="18" t="s">
        <v>295</v>
      </c>
      <c r="BM1950" s="241" t="s">
        <v>2246</v>
      </c>
    </row>
    <row r="1951" s="13" customFormat="1">
      <c r="A1951" s="13"/>
      <c r="B1951" s="243"/>
      <c r="C1951" s="244"/>
      <c r="D1951" s="245" t="s">
        <v>186</v>
      </c>
      <c r="E1951" s="246" t="s">
        <v>1</v>
      </c>
      <c r="F1951" s="247" t="s">
        <v>2247</v>
      </c>
      <c r="G1951" s="244"/>
      <c r="H1951" s="246" t="s">
        <v>1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3" t="s">
        <v>186</v>
      </c>
      <c r="AU1951" s="253" t="s">
        <v>92</v>
      </c>
      <c r="AV1951" s="13" t="s">
        <v>90</v>
      </c>
      <c r="AW1951" s="13" t="s">
        <v>36</v>
      </c>
      <c r="AX1951" s="13" t="s">
        <v>83</v>
      </c>
      <c r="AY1951" s="253" t="s">
        <v>177</v>
      </c>
    </row>
    <row r="1952" s="13" customFormat="1">
      <c r="A1952" s="13"/>
      <c r="B1952" s="243"/>
      <c r="C1952" s="244"/>
      <c r="D1952" s="245" t="s">
        <v>186</v>
      </c>
      <c r="E1952" s="246" t="s">
        <v>1</v>
      </c>
      <c r="F1952" s="247" t="s">
        <v>2248</v>
      </c>
      <c r="G1952" s="244"/>
      <c r="H1952" s="246" t="s">
        <v>1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3" t="s">
        <v>186</v>
      </c>
      <c r="AU1952" s="253" t="s">
        <v>92</v>
      </c>
      <c r="AV1952" s="13" t="s">
        <v>90</v>
      </c>
      <c r="AW1952" s="13" t="s">
        <v>36</v>
      </c>
      <c r="AX1952" s="13" t="s">
        <v>83</v>
      </c>
      <c r="AY1952" s="253" t="s">
        <v>177</v>
      </c>
    </row>
    <row r="1953" s="13" customFormat="1">
      <c r="A1953" s="13"/>
      <c r="B1953" s="243"/>
      <c r="C1953" s="244"/>
      <c r="D1953" s="245" t="s">
        <v>186</v>
      </c>
      <c r="E1953" s="246" t="s">
        <v>1</v>
      </c>
      <c r="F1953" s="247" t="s">
        <v>2249</v>
      </c>
      <c r="G1953" s="244"/>
      <c r="H1953" s="246" t="s">
        <v>1</v>
      </c>
      <c r="I1953" s="248"/>
      <c r="J1953" s="244"/>
      <c r="K1953" s="244"/>
      <c r="L1953" s="249"/>
      <c r="M1953" s="250"/>
      <c r="N1953" s="251"/>
      <c r="O1953" s="251"/>
      <c r="P1953" s="251"/>
      <c r="Q1953" s="251"/>
      <c r="R1953" s="251"/>
      <c r="S1953" s="251"/>
      <c r="T1953" s="252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3" t="s">
        <v>186</v>
      </c>
      <c r="AU1953" s="253" t="s">
        <v>92</v>
      </c>
      <c r="AV1953" s="13" t="s">
        <v>90</v>
      </c>
      <c r="AW1953" s="13" t="s">
        <v>36</v>
      </c>
      <c r="AX1953" s="13" t="s">
        <v>83</v>
      </c>
      <c r="AY1953" s="253" t="s">
        <v>177</v>
      </c>
    </row>
    <row r="1954" s="14" customFormat="1">
      <c r="A1954" s="14"/>
      <c r="B1954" s="254"/>
      <c r="C1954" s="255"/>
      <c r="D1954" s="245" t="s">
        <v>186</v>
      </c>
      <c r="E1954" s="256" t="s">
        <v>1</v>
      </c>
      <c r="F1954" s="257" t="s">
        <v>2250</v>
      </c>
      <c r="G1954" s="255"/>
      <c r="H1954" s="258">
        <v>84.299999999999997</v>
      </c>
      <c r="I1954" s="259"/>
      <c r="J1954" s="255"/>
      <c r="K1954" s="255"/>
      <c r="L1954" s="260"/>
      <c r="M1954" s="261"/>
      <c r="N1954" s="262"/>
      <c r="O1954" s="262"/>
      <c r="P1954" s="262"/>
      <c r="Q1954" s="262"/>
      <c r="R1954" s="262"/>
      <c r="S1954" s="262"/>
      <c r="T1954" s="263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64" t="s">
        <v>186</v>
      </c>
      <c r="AU1954" s="264" t="s">
        <v>92</v>
      </c>
      <c r="AV1954" s="14" t="s">
        <v>92</v>
      </c>
      <c r="AW1954" s="14" t="s">
        <v>36</v>
      </c>
      <c r="AX1954" s="14" t="s">
        <v>83</v>
      </c>
      <c r="AY1954" s="264" t="s">
        <v>177</v>
      </c>
    </row>
    <row r="1955" s="15" customFormat="1">
      <c r="A1955" s="15"/>
      <c r="B1955" s="265"/>
      <c r="C1955" s="266"/>
      <c r="D1955" s="245" t="s">
        <v>186</v>
      </c>
      <c r="E1955" s="267" t="s">
        <v>1</v>
      </c>
      <c r="F1955" s="268" t="s">
        <v>190</v>
      </c>
      <c r="G1955" s="266"/>
      <c r="H1955" s="269">
        <v>84.299999999999997</v>
      </c>
      <c r="I1955" s="270"/>
      <c r="J1955" s="266"/>
      <c r="K1955" s="266"/>
      <c r="L1955" s="271"/>
      <c r="M1955" s="272"/>
      <c r="N1955" s="273"/>
      <c r="O1955" s="273"/>
      <c r="P1955" s="273"/>
      <c r="Q1955" s="273"/>
      <c r="R1955" s="273"/>
      <c r="S1955" s="273"/>
      <c r="T1955" s="274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75" t="s">
        <v>186</v>
      </c>
      <c r="AU1955" s="275" t="s">
        <v>92</v>
      </c>
      <c r="AV1955" s="15" t="s">
        <v>184</v>
      </c>
      <c r="AW1955" s="15" t="s">
        <v>36</v>
      </c>
      <c r="AX1955" s="15" t="s">
        <v>90</v>
      </c>
      <c r="AY1955" s="275" t="s">
        <v>177</v>
      </c>
    </row>
    <row r="1956" s="2" customFormat="1" ht="16.5" customHeight="1">
      <c r="A1956" s="39"/>
      <c r="B1956" s="40"/>
      <c r="C1956" s="230" t="s">
        <v>2251</v>
      </c>
      <c r="D1956" s="230" t="s">
        <v>179</v>
      </c>
      <c r="E1956" s="231" t="s">
        <v>2252</v>
      </c>
      <c r="F1956" s="232" t="s">
        <v>2253</v>
      </c>
      <c r="G1956" s="233" t="s">
        <v>398</v>
      </c>
      <c r="H1956" s="234">
        <v>53.600000000000001</v>
      </c>
      <c r="I1956" s="235"/>
      <c r="J1956" s="236">
        <f>ROUND(I1956*H1956,2)</f>
        <v>0</v>
      </c>
      <c r="K1956" s="232" t="s">
        <v>1</v>
      </c>
      <c r="L1956" s="45"/>
      <c r="M1956" s="237" t="s">
        <v>1</v>
      </c>
      <c r="N1956" s="238" t="s">
        <v>48</v>
      </c>
      <c r="O1956" s="92"/>
      <c r="P1956" s="239">
        <f>O1956*H1956</f>
        <v>0</v>
      </c>
      <c r="Q1956" s="239">
        <v>0</v>
      </c>
      <c r="R1956" s="239">
        <f>Q1956*H1956</f>
        <v>0</v>
      </c>
      <c r="S1956" s="239">
        <v>0</v>
      </c>
      <c r="T1956" s="240">
        <f>S1956*H1956</f>
        <v>0</v>
      </c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R1956" s="241" t="s">
        <v>295</v>
      </c>
      <c r="AT1956" s="241" t="s">
        <v>179</v>
      </c>
      <c r="AU1956" s="241" t="s">
        <v>92</v>
      </c>
      <c r="AY1956" s="18" t="s">
        <v>177</v>
      </c>
      <c r="BE1956" s="242">
        <f>IF(N1956="základní",J1956,0)</f>
        <v>0</v>
      </c>
      <c r="BF1956" s="242">
        <f>IF(N1956="snížená",J1956,0)</f>
        <v>0</v>
      </c>
      <c r="BG1956" s="242">
        <f>IF(N1956="zákl. přenesená",J1956,0)</f>
        <v>0</v>
      </c>
      <c r="BH1956" s="242">
        <f>IF(N1956="sníž. přenesená",J1956,0)</f>
        <v>0</v>
      </c>
      <c r="BI1956" s="242">
        <f>IF(N1956="nulová",J1956,0)</f>
        <v>0</v>
      </c>
      <c r="BJ1956" s="18" t="s">
        <v>90</v>
      </c>
      <c r="BK1956" s="242">
        <f>ROUND(I1956*H1956,2)</f>
        <v>0</v>
      </c>
      <c r="BL1956" s="18" t="s">
        <v>295</v>
      </c>
      <c r="BM1956" s="241" t="s">
        <v>2254</v>
      </c>
    </row>
    <row r="1957" s="13" customFormat="1">
      <c r="A1957" s="13"/>
      <c r="B1957" s="243"/>
      <c r="C1957" s="244"/>
      <c r="D1957" s="245" t="s">
        <v>186</v>
      </c>
      <c r="E1957" s="246" t="s">
        <v>1</v>
      </c>
      <c r="F1957" s="247" t="s">
        <v>2255</v>
      </c>
      <c r="G1957" s="244"/>
      <c r="H1957" s="246" t="s">
        <v>1</v>
      </c>
      <c r="I1957" s="248"/>
      <c r="J1957" s="244"/>
      <c r="K1957" s="244"/>
      <c r="L1957" s="249"/>
      <c r="M1957" s="250"/>
      <c r="N1957" s="251"/>
      <c r="O1957" s="251"/>
      <c r="P1957" s="251"/>
      <c r="Q1957" s="251"/>
      <c r="R1957" s="251"/>
      <c r="S1957" s="251"/>
      <c r="T1957" s="252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3" t="s">
        <v>186</v>
      </c>
      <c r="AU1957" s="253" t="s">
        <v>92</v>
      </c>
      <c r="AV1957" s="13" t="s">
        <v>90</v>
      </c>
      <c r="AW1957" s="13" t="s">
        <v>36</v>
      </c>
      <c r="AX1957" s="13" t="s">
        <v>83</v>
      </c>
      <c r="AY1957" s="253" t="s">
        <v>177</v>
      </c>
    </row>
    <row r="1958" s="13" customFormat="1">
      <c r="A1958" s="13"/>
      <c r="B1958" s="243"/>
      <c r="C1958" s="244"/>
      <c r="D1958" s="245" t="s">
        <v>186</v>
      </c>
      <c r="E1958" s="246" t="s">
        <v>1</v>
      </c>
      <c r="F1958" s="247" t="s">
        <v>2248</v>
      </c>
      <c r="G1958" s="244"/>
      <c r="H1958" s="246" t="s">
        <v>1</v>
      </c>
      <c r="I1958" s="248"/>
      <c r="J1958" s="244"/>
      <c r="K1958" s="244"/>
      <c r="L1958" s="249"/>
      <c r="M1958" s="250"/>
      <c r="N1958" s="251"/>
      <c r="O1958" s="251"/>
      <c r="P1958" s="251"/>
      <c r="Q1958" s="251"/>
      <c r="R1958" s="251"/>
      <c r="S1958" s="251"/>
      <c r="T1958" s="252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3" t="s">
        <v>186</v>
      </c>
      <c r="AU1958" s="253" t="s">
        <v>92</v>
      </c>
      <c r="AV1958" s="13" t="s">
        <v>90</v>
      </c>
      <c r="AW1958" s="13" t="s">
        <v>36</v>
      </c>
      <c r="AX1958" s="13" t="s">
        <v>83</v>
      </c>
      <c r="AY1958" s="253" t="s">
        <v>177</v>
      </c>
    </row>
    <row r="1959" s="13" customFormat="1">
      <c r="A1959" s="13"/>
      <c r="B1959" s="243"/>
      <c r="C1959" s="244"/>
      <c r="D1959" s="245" t="s">
        <v>186</v>
      </c>
      <c r="E1959" s="246" t="s">
        <v>1</v>
      </c>
      <c r="F1959" s="247" t="s">
        <v>2249</v>
      </c>
      <c r="G1959" s="244"/>
      <c r="H1959" s="246" t="s">
        <v>1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3" t="s">
        <v>186</v>
      </c>
      <c r="AU1959" s="253" t="s">
        <v>92</v>
      </c>
      <c r="AV1959" s="13" t="s">
        <v>90</v>
      </c>
      <c r="AW1959" s="13" t="s">
        <v>36</v>
      </c>
      <c r="AX1959" s="13" t="s">
        <v>83</v>
      </c>
      <c r="AY1959" s="253" t="s">
        <v>177</v>
      </c>
    </row>
    <row r="1960" s="14" customFormat="1">
      <c r="A1960" s="14"/>
      <c r="B1960" s="254"/>
      <c r="C1960" s="255"/>
      <c r="D1960" s="245" t="s">
        <v>186</v>
      </c>
      <c r="E1960" s="256" t="s">
        <v>1</v>
      </c>
      <c r="F1960" s="257" t="s">
        <v>2256</v>
      </c>
      <c r="G1960" s="255"/>
      <c r="H1960" s="258">
        <v>53.600000000000001</v>
      </c>
      <c r="I1960" s="259"/>
      <c r="J1960" s="255"/>
      <c r="K1960" s="255"/>
      <c r="L1960" s="260"/>
      <c r="M1960" s="261"/>
      <c r="N1960" s="262"/>
      <c r="O1960" s="262"/>
      <c r="P1960" s="262"/>
      <c r="Q1960" s="262"/>
      <c r="R1960" s="262"/>
      <c r="S1960" s="262"/>
      <c r="T1960" s="263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4" t="s">
        <v>186</v>
      </c>
      <c r="AU1960" s="264" t="s">
        <v>92</v>
      </c>
      <c r="AV1960" s="14" t="s">
        <v>92</v>
      </c>
      <c r="AW1960" s="14" t="s">
        <v>36</v>
      </c>
      <c r="AX1960" s="14" t="s">
        <v>83</v>
      </c>
      <c r="AY1960" s="264" t="s">
        <v>177</v>
      </c>
    </row>
    <row r="1961" s="15" customFormat="1">
      <c r="A1961" s="15"/>
      <c r="B1961" s="265"/>
      <c r="C1961" s="266"/>
      <c r="D1961" s="245" t="s">
        <v>186</v>
      </c>
      <c r="E1961" s="267" t="s">
        <v>1</v>
      </c>
      <c r="F1961" s="268" t="s">
        <v>190</v>
      </c>
      <c r="G1961" s="266"/>
      <c r="H1961" s="269">
        <v>53.600000000000001</v>
      </c>
      <c r="I1961" s="270"/>
      <c r="J1961" s="266"/>
      <c r="K1961" s="266"/>
      <c r="L1961" s="271"/>
      <c r="M1961" s="272"/>
      <c r="N1961" s="273"/>
      <c r="O1961" s="273"/>
      <c r="P1961" s="273"/>
      <c r="Q1961" s="273"/>
      <c r="R1961" s="273"/>
      <c r="S1961" s="273"/>
      <c r="T1961" s="274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75" t="s">
        <v>186</v>
      </c>
      <c r="AU1961" s="275" t="s">
        <v>92</v>
      </c>
      <c r="AV1961" s="15" t="s">
        <v>184</v>
      </c>
      <c r="AW1961" s="15" t="s">
        <v>36</v>
      </c>
      <c r="AX1961" s="15" t="s">
        <v>90</v>
      </c>
      <c r="AY1961" s="275" t="s">
        <v>177</v>
      </c>
    </row>
    <row r="1962" s="2" customFormat="1" ht="49.05" customHeight="1">
      <c r="A1962" s="39"/>
      <c r="B1962" s="40"/>
      <c r="C1962" s="230" t="s">
        <v>2257</v>
      </c>
      <c r="D1962" s="230" t="s">
        <v>179</v>
      </c>
      <c r="E1962" s="231" t="s">
        <v>2258</v>
      </c>
      <c r="F1962" s="232" t="s">
        <v>2259</v>
      </c>
      <c r="G1962" s="233" t="s">
        <v>200</v>
      </c>
      <c r="H1962" s="234">
        <v>8.3000000000000007</v>
      </c>
      <c r="I1962" s="235"/>
      <c r="J1962" s="236">
        <f>ROUND(I1962*H1962,2)</f>
        <v>0</v>
      </c>
      <c r="K1962" s="232" t="s">
        <v>183</v>
      </c>
      <c r="L1962" s="45"/>
      <c r="M1962" s="237" t="s">
        <v>1</v>
      </c>
      <c r="N1962" s="238" t="s">
        <v>48</v>
      </c>
      <c r="O1962" s="92"/>
      <c r="P1962" s="239">
        <f>O1962*H1962</f>
        <v>0</v>
      </c>
      <c r="Q1962" s="239">
        <v>0.0126</v>
      </c>
      <c r="R1962" s="239">
        <f>Q1962*H1962</f>
        <v>0.10458000000000001</v>
      </c>
      <c r="S1962" s="239">
        <v>0</v>
      </c>
      <c r="T1962" s="240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41" t="s">
        <v>295</v>
      </c>
      <c r="AT1962" s="241" t="s">
        <v>179</v>
      </c>
      <c r="AU1962" s="241" t="s">
        <v>92</v>
      </c>
      <c r="AY1962" s="18" t="s">
        <v>177</v>
      </c>
      <c r="BE1962" s="242">
        <f>IF(N1962="základní",J1962,0)</f>
        <v>0</v>
      </c>
      <c r="BF1962" s="242">
        <f>IF(N1962="snížená",J1962,0)</f>
        <v>0</v>
      </c>
      <c r="BG1962" s="242">
        <f>IF(N1962="zákl. přenesená",J1962,0)</f>
        <v>0</v>
      </c>
      <c r="BH1962" s="242">
        <f>IF(N1962="sníž. přenesená",J1962,0)</f>
        <v>0</v>
      </c>
      <c r="BI1962" s="242">
        <f>IF(N1962="nulová",J1962,0)</f>
        <v>0</v>
      </c>
      <c r="BJ1962" s="18" t="s">
        <v>90</v>
      </c>
      <c r="BK1962" s="242">
        <f>ROUND(I1962*H1962,2)</f>
        <v>0</v>
      </c>
      <c r="BL1962" s="18" t="s">
        <v>295</v>
      </c>
      <c r="BM1962" s="241" t="s">
        <v>2260</v>
      </c>
    </row>
    <row r="1963" s="13" customFormat="1">
      <c r="A1963" s="13"/>
      <c r="B1963" s="243"/>
      <c r="C1963" s="244"/>
      <c r="D1963" s="245" t="s">
        <v>186</v>
      </c>
      <c r="E1963" s="246" t="s">
        <v>1</v>
      </c>
      <c r="F1963" s="247" t="s">
        <v>2247</v>
      </c>
      <c r="G1963" s="244"/>
      <c r="H1963" s="246" t="s">
        <v>1</v>
      </c>
      <c r="I1963" s="248"/>
      <c r="J1963" s="244"/>
      <c r="K1963" s="244"/>
      <c r="L1963" s="249"/>
      <c r="M1963" s="250"/>
      <c r="N1963" s="251"/>
      <c r="O1963" s="251"/>
      <c r="P1963" s="251"/>
      <c r="Q1963" s="251"/>
      <c r="R1963" s="251"/>
      <c r="S1963" s="251"/>
      <c r="T1963" s="25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3" t="s">
        <v>186</v>
      </c>
      <c r="AU1963" s="253" t="s">
        <v>92</v>
      </c>
      <c r="AV1963" s="13" t="s">
        <v>90</v>
      </c>
      <c r="AW1963" s="13" t="s">
        <v>36</v>
      </c>
      <c r="AX1963" s="13" t="s">
        <v>83</v>
      </c>
      <c r="AY1963" s="253" t="s">
        <v>177</v>
      </c>
    </row>
    <row r="1964" s="13" customFormat="1">
      <c r="A1964" s="13"/>
      <c r="B1964" s="243"/>
      <c r="C1964" s="244"/>
      <c r="D1964" s="245" t="s">
        <v>186</v>
      </c>
      <c r="E1964" s="246" t="s">
        <v>1</v>
      </c>
      <c r="F1964" s="247" t="s">
        <v>2261</v>
      </c>
      <c r="G1964" s="244"/>
      <c r="H1964" s="246" t="s">
        <v>1</v>
      </c>
      <c r="I1964" s="248"/>
      <c r="J1964" s="244"/>
      <c r="K1964" s="244"/>
      <c r="L1964" s="249"/>
      <c r="M1964" s="250"/>
      <c r="N1964" s="251"/>
      <c r="O1964" s="251"/>
      <c r="P1964" s="251"/>
      <c r="Q1964" s="251"/>
      <c r="R1964" s="251"/>
      <c r="S1964" s="251"/>
      <c r="T1964" s="25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3" t="s">
        <v>186</v>
      </c>
      <c r="AU1964" s="253" t="s">
        <v>92</v>
      </c>
      <c r="AV1964" s="13" t="s">
        <v>90</v>
      </c>
      <c r="AW1964" s="13" t="s">
        <v>36</v>
      </c>
      <c r="AX1964" s="13" t="s">
        <v>83</v>
      </c>
      <c r="AY1964" s="253" t="s">
        <v>177</v>
      </c>
    </row>
    <row r="1965" s="13" customFormat="1">
      <c r="A1965" s="13"/>
      <c r="B1965" s="243"/>
      <c r="C1965" s="244"/>
      <c r="D1965" s="245" t="s">
        <v>186</v>
      </c>
      <c r="E1965" s="246" t="s">
        <v>1</v>
      </c>
      <c r="F1965" s="247" t="s">
        <v>2262</v>
      </c>
      <c r="G1965" s="244"/>
      <c r="H1965" s="246" t="s">
        <v>1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3" t="s">
        <v>186</v>
      </c>
      <c r="AU1965" s="253" t="s">
        <v>92</v>
      </c>
      <c r="AV1965" s="13" t="s">
        <v>90</v>
      </c>
      <c r="AW1965" s="13" t="s">
        <v>36</v>
      </c>
      <c r="AX1965" s="13" t="s">
        <v>83</v>
      </c>
      <c r="AY1965" s="253" t="s">
        <v>177</v>
      </c>
    </row>
    <row r="1966" s="14" customFormat="1">
      <c r="A1966" s="14"/>
      <c r="B1966" s="254"/>
      <c r="C1966" s="255"/>
      <c r="D1966" s="245" t="s">
        <v>186</v>
      </c>
      <c r="E1966" s="256" t="s">
        <v>1</v>
      </c>
      <c r="F1966" s="257" t="s">
        <v>2263</v>
      </c>
      <c r="G1966" s="255"/>
      <c r="H1966" s="258">
        <v>8.3000000000000007</v>
      </c>
      <c r="I1966" s="259"/>
      <c r="J1966" s="255"/>
      <c r="K1966" s="255"/>
      <c r="L1966" s="260"/>
      <c r="M1966" s="261"/>
      <c r="N1966" s="262"/>
      <c r="O1966" s="262"/>
      <c r="P1966" s="262"/>
      <c r="Q1966" s="262"/>
      <c r="R1966" s="262"/>
      <c r="S1966" s="262"/>
      <c r="T1966" s="26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64" t="s">
        <v>186</v>
      </c>
      <c r="AU1966" s="264" t="s">
        <v>92</v>
      </c>
      <c r="AV1966" s="14" t="s">
        <v>92</v>
      </c>
      <c r="AW1966" s="14" t="s">
        <v>36</v>
      </c>
      <c r="AX1966" s="14" t="s">
        <v>83</v>
      </c>
      <c r="AY1966" s="264" t="s">
        <v>177</v>
      </c>
    </row>
    <row r="1967" s="15" customFormat="1">
      <c r="A1967" s="15"/>
      <c r="B1967" s="265"/>
      <c r="C1967" s="266"/>
      <c r="D1967" s="245" t="s">
        <v>186</v>
      </c>
      <c r="E1967" s="267" t="s">
        <v>1</v>
      </c>
      <c r="F1967" s="268" t="s">
        <v>190</v>
      </c>
      <c r="G1967" s="266"/>
      <c r="H1967" s="269">
        <v>8.3000000000000007</v>
      </c>
      <c r="I1967" s="270"/>
      <c r="J1967" s="266"/>
      <c r="K1967" s="266"/>
      <c r="L1967" s="271"/>
      <c r="M1967" s="272"/>
      <c r="N1967" s="273"/>
      <c r="O1967" s="273"/>
      <c r="P1967" s="273"/>
      <c r="Q1967" s="273"/>
      <c r="R1967" s="273"/>
      <c r="S1967" s="273"/>
      <c r="T1967" s="274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75" t="s">
        <v>186</v>
      </c>
      <c r="AU1967" s="275" t="s">
        <v>92</v>
      </c>
      <c r="AV1967" s="15" t="s">
        <v>184</v>
      </c>
      <c r="AW1967" s="15" t="s">
        <v>36</v>
      </c>
      <c r="AX1967" s="15" t="s">
        <v>90</v>
      </c>
      <c r="AY1967" s="275" t="s">
        <v>177</v>
      </c>
    </row>
    <row r="1968" s="2" customFormat="1" ht="55.5" customHeight="1">
      <c r="A1968" s="39"/>
      <c r="B1968" s="40"/>
      <c r="C1968" s="230" t="s">
        <v>2264</v>
      </c>
      <c r="D1968" s="230" t="s">
        <v>179</v>
      </c>
      <c r="E1968" s="231" t="s">
        <v>2265</v>
      </c>
      <c r="F1968" s="232" t="s">
        <v>2266</v>
      </c>
      <c r="G1968" s="233" t="s">
        <v>200</v>
      </c>
      <c r="H1968" s="234">
        <v>4.9500000000000002</v>
      </c>
      <c r="I1968" s="235"/>
      <c r="J1968" s="236">
        <f>ROUND(I1968*H1968,2)</f>
        <v>0</v>
      </c>
      <c r="K1968" s="232" t="s">
        <v>183</v>
      </c>
      <c r="L1968" s="45"/>
      <c r="M1968" s="237" t="s">
        <v>1</v>
      </c>
      <c r="N1968" s="238" t="s">
        <v>48</v>
      </c>
      <c r="O1968" s="92"/>
      <c r="P1968" s="239">
        <f>O1968*H1968</f>
        <v>0</v>
      </c>
      <c r="Q1968" s="239">
        <v>0.021329999999999998</v>
      </c>
      <c r="R1968" s="239">
        <f>Q1968*H1968</f>
        <v>0.1055835</v>
      </c>
      <c r="S1968" s="239">
        <v>0</v>
      </c>
      <c r="T1968" s="240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41" t="s">
        <v>295</v>
      </c>
      <c r="AT1968" s="241" t="s">
        <v>179</v>
      </c>
      <c r="AU1968" s="241" t="s">
        <v>92</v>
      </c>
      <c r="AY1968" s="18" t="s">
        <v>177</v>
      </c>
      <c r="BE1968" s="242">
        <f>IF(N1968="základní",J1968,0)</f>
        <v>0</v>
      </c>
      <c r="BF1968" s="242">
        <f>IF(N1968="snížená",J1968,0)</f>
        <v>0</v>
      </c>
      <c r="BG1968" s="242">
        <f>IF(N1968="zákl. přenesená",J1968,0)</f>
        <v>0</v>
      </c>
      <c r="BH1968" s="242">
        <f>IF(N1968="sníž. přenesená",J1968,0)</f>
        <v>0</v>
      </c>
      <c r="BI1968" s="242">
        <f>IF(N1968="nulová",J1968,0)</f>
        <v>0</v>
      </c>
      <c r="BJ1968" s="18" t="s">
        <v>90</v>
      </c>
      <c r="BK1968" s="242">
        <f>ROUND(I1968*H1968,2)</f>
        <v>0</v>
      </c>
      <c r="BL1968" s="18" t="s">
        <v>295</v>
      </c>
      <c r="BM1968" s="241" t="s">
        <v>2267</v>
      </c>
    </row>
    <row r="1969" s="13" customFormat="1">
      <c r="A1969" s="13"/>
      <c r="B1969" s="243"/>
      <c r="C1969" s="244"/>
      <c r="D1969" s="245" t="s">
        <v>186</v>
      </c>
      <c r="E1969" s="246" t="s">
        <v>1</v>
      </c>
      <c r="F1969" s="247" t="s">
        <v>2247</v>
      </c>
      <c r="G1969" s="244"/>
      <c r="H1969" s="246" t="s">
        <v>1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3" t="s">
        <v>186</v>
      </c>
      <c r="AU1969" s="253" t="s">
        <v>92</v>
      </c>
      <c r="AV1969" s="13" t="s">
        <v>90</v>
      </c>
      <c r="AW1969" s="13" t="s">
        <v>36</v>
      </c>
      <c r="AX1969" s="13" t="s">
        <v>83</v>
      </c>
      <c r="AY1969" s="253" t="s">
        <v>177</v>
      </c>
    </row>
    <row r="1970" s="13" customFormat="1">
      <c r="A1970" s="13"/>
      <c r="B1970" s="243"/>
      <c r="C1970" s="244"/>
      <c r="D1970" s="245" t="s">
        <v>186</v>
      </c>
      <c r="E1970" s="246" t="s">
        <v>1</v>
      </c>
      <c r="F1970" s="247" t="s">
        <v>2268</v>
      </c>
      <c r="G1970" s="244"/>
      <c r="H1970" s="246" t="s">
        <v>1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3" t="s">
        <v>186</v>
      </c>
      <c r="AU1970" s="253" t="s">
        <v>92</v>
      </c>
      <c r="AV1970" s="13" t="s">
        <v>90</v>
      </c>
      <c r="AW1970" s="13" t="s">
        <v>36</v>
      </c>
      <c r="AX1970" s="13" t="s">
        <v>83</v>
      </c>
      <c r="AY1970" s="253" t="s">
        <v>177</v>
      </c>
    </row>
    <row r="1971" s="13" customFormat="1">
      <c r="A1971" s="13"/>
      <c r="B1971" s="243"/>
      <c r="C1971" s="244"/>
      <c r="D1971" s="245" t="s">
        <v>186</v>
      </c>
      <c r="E1971" s="246" t="s">
        <v>1</v>
      </c>
      <c r="F1971" s="247" t="s">
        <v>2269</v>
      </c>
      <c r="G1971" s="244"/>
      <c r="H1971" s="246" t="s">
        <v>1</v>
      </c>
      <c r="I1971" s="248"/>
      <c r="J1971" s="244"/>
      <c r="K1971" s="244"/>
      <c r="L1971" s="249"/>
      <c r="M1971" s="250"/>
      <c r="N1971" s="251"/>
      <c r="O1971" s="251"/>
      <c r="P1971" s="251"/>
      <c r="Q1971" s="251"/>
      <c r="R1971" s="251"/>
      <c r="S1971" s="251"/>
      <c r="T1971" s="252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3" t="s">
        <v>186</v>
      </c>
      <c r="AU1971" s="253" t="s">
        <v>92</v>
      </c>
      <c r="AV1971" s="13" t="s">
        <v>90</v>
      </c>
      <c r="AW1971" s="13" t="s">
        <v>36</v>
      </c>
      <c r="AX1971" s="13" t="s">
        <v>83</v>
      </c>
      <c r="AY1971" s="253" t="s">
        <v>177</v>
      </c>
    </row>
    <row r="1972" s="14" customFormat="1">
      <c r="A1972" s="14"/>
      <c r="B1972" s="254"/>
      <c r="C1972" s="255"/>
      <c r="D1972" s="245" t="s">
        <v>186</v>
      </c>
      <c r="E1972" s="256" t="s">
        <v>1</v>
      </c>
      <c r="F1972" s="257" t="s">
        <v>2270</v>
      </c>
      <c r="G1972" s="255"/>
      <c r="H1972" s="258">
        <v>4.9500000000000002</v>
      </c>
      <c r="I1972" s="259"/>
      <c r="J1972" s="255"/>
      <c r="K1972" s="255"/>
      <c r="L1972" s="260"/>
      <c r="M1972" s="261"/>
      <c r="N1972" s="262"/>
      <c r="O1972" s="262"/>
      <c r="P1972" s="262"/>
      <c r="Q1972" s="262"/>
      <c r="R1972" s="262"/>
      <c r="S1972" s="262"/>
      <c r="T1972" s="263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4" t="s">
        <v>186</v>
      </c>
      <c r="AU1972" s="264" t="s">
        <v>92</v>
      </c>
      <c r="AV1972" s="14" t="s">
        <v>92</v>
      </c>
      <c r="AW1972" s="14" t="s">
        <v>36</v>
      </c>
      <c r="AX1972" s="14" t="s">
        <v>83</v>
      </c>
      <c r="AY1972" s="264" t="s">
        <v>177</v>
      </c>
    </row>
    <row r="1973" s="15" customFormat="1">
      <c r="A1973" s="15"/>
      <c r="B1973" s="265"/>
      <c r="C1973" s="266"/>
      <c r="D1973" s="245" t="s">
        <v>186</v>
      </c>
      <c r="E1973" s="267" t="s">
        <v>1</v>
      </c>
      <c r="F1973" s="268" t="s">
        <v>190</v>
      </c>
      <c r="G1973" s="266"/>
      <c r="H1973" s="269">
        <v>4.9500000000000002</v>
      </c>
      <c r="I1973" s="270"/>
      <c r="J1973" s="266"/>
      <c r="K1973" s="266"/>
      <c r="L1973" s="271"/>
      <c r="M1973" s="272"/>
      <c r="N1973" s="273"/>
      <c r="O1973" s="273"/>
      <c r="P1973" s="273"/>
      <c r="Q1973" s="273"/>
      <c r="R1973" s="273"/>
      <c r="S1973" s="273"/>
      <c r="T1973" s="274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75" t="s">
        <v>186</v>
      </c>
      <c r="AU1973" s="275" t="s">
        <v>92</v>
      </c>
      <c r="AV1973" s="15" t="s">
        <v>184</v>
      </c>
      <c r="AW1973" s="15" t="s">
        <v>36</v>
      </c>
      <c r="AX1973" s="15" t="s">
        <v>90</v>
      </c>
      <c r="AY1973" s="275" t="s">
        <v>177</v>
      </c>
    </row>
    <row r="1974" s="2" customFormat="1" ht="55.5" customHeight="1">
      <c r="A1974" s="39"/>
      <c r="B1974" s="40"/>
      <c r="C1974" s="230" t="s">
        <v>2271</v>
      </c>
      <c r="D1974" s="230" t="s">
        <v>179</v>
      </c>
      <c r="E1974" s="231" t="s">
        <v>2272</v>
      </c>
      <c r="F1974" s="232" t="s">
        <v>2273</v>
      </c>
      <c r="G1974" s="233" t="s">
        <v>200</v>
      </c>
      <c r="H1974" s="234">
        <v>3.5</v>
      </c>
      <c r="I1974" s="235"/>
      <c r="J1974" s="236">
        <f>ROUND(I1974*H1974,2)</f>
        <v>0</v>
      </c>
      <c r="K1974" s="232" t="s">
        <v>1</v>
      </c>
      <c r="L1974" s="45"/>
      <c r="M1974" s="237" t="s">
        <v>1</v>
      </c>
      <c r="N1974" s="238" t="s">
        <v>48</v>
      </c>
      <c r="O1974" s="92"/>
      <c r="P1974" s="239">
        <f>O1974*H1974</f>
        <v>0</v>
      </c>
      <c r="Q1974" s="239">
        <v>0.024510000000000001</v>
      </c>
      <c r="R1974" s="239">
        <f>Q1974*H1974</f>
        <v>0.085785</v>
      </c>
      <c r="S1974" s="239">
        <v>0</v>
      </c>
      <c r="T1974" s="240">
        <f>S1974*H1974</f>
        <v>0</v>
      </c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R1974" s="241" t="s">
        <v>295</v>
      </c>
      <c r="AT1974" s="241" t="s">
        <v>179</v>
      </c>
      <c r="AU1974" s="241" t="s">
        <v>92</v>
      </c>
      <c r="AY1974" s="18" t="s">
        <v>177</v>
      </c>
      <c r="BE1974" s="242">
        <f>IF(N1974="základní",J1974,0)</f>
        <v>0</v>
      </c>
      <c r="BF1974" s="242">
        <f>IF(N1974="snížená",J1974,0)</f>
        <v>0</v>
      </c>
      <c r="BG1974" s="242">
        <f>IF(N1974="zákl. přenesená",J1974,0)</f>
        <v>0</v>
      </c>
      <c r="BH1974" s="242">
        <f>IF(N1974="sníž. přenesená",J1974,0)</f>
        <v>0</v>
      </c>
      <c r="BI1974" s="242">
        <f>IF(N1974="nulová",J1974,0)</f>
        <v>0</v>
      </c>
      <c r="BJ1974" s="18" t="s">
        <v>90</v>
      </c>
      <c r="BK1974" s="242">
        <f>ROUND(I1974*H1974,2)</f>
        <v>0</v>
      </c>
      <c r="BL1974" s="18" t="s">
        <v>295</v>
      </c>
      <c r="BM1974" s="241" t="s">
        <v>2274</v>
      </c>
    </row>
    <row r="1975" s="13" customFormat="1">
      <c r="A1975" s="13"/>
      <c r="B1975" s="243"/>
      <c r="C1975" s="244"/>
      <c r="D1975" s="245" t="s">
        <v>186</v>
      </c>
      <c r="E1975" s="246" t="s">
        <v>1</v>
      </c>
      <c r="F1975" s="247" t="s">
        <v>2247</v>
      </c>
      <c r="G1975" s="244"/>
      <c r="H1975" s="246" t="s">
        <v>1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3" t="s">
        <v>186</v>
      </c>
      <c r="AU1975" s="253" t="s">
        <v>92</v>
      </c>
      <c r="AV1975" s="13" t="s">
        <v>90</v>
      </c>
      <c r="AW1975" s="13" t="s">
        <v>36</v>
      </c>
      <c r="AX1975" s="13" t="s">
        <v>83</v>
      </c>
      <c r="AY1975" s="253" t="s">
        <v>177</v>
      </c>
    </row>
    <row r="1976" s="13" customFormat="1">
      <c r="A1976" s="13"/>
      <c r="B1976" s="243"/>
      <c r="C1976" s="244"/>
      <c r="D1976" s="245" t="s">
        <v>186</v>
      </c>
      <c r="E1976" s="246" t="s">
        <v>1</v>
      </c>
      <c r="F1976" s="247" t="s">
        <v>2275</v>
      </c>
      <c r="G1976" s="244"/>
      <c r="H1976" s="246" t="s">
        <v>1</v>
      </c>
      <c r="I1976" s="248"/>
      <c r="J1976" s="244"/>
      <c r="K1976" s="244"/>
      <c r="L1976" s="249"/>
      <c r="M1976" s="250"/>
      <c r="N1976" s="251"/>
      <c r="O1976" s="251"/>
      <c r="P1976" s="251"/>
      <c r="Q1976" s="251"/>
      <c r="R1976" s="251"/>
      <c r="S1976" s="251"/>
      <c r="T1976" s="25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3" t="s">
        <v>186</v>
      </c>
      <c r="AU1976" s="253" t="s">
        <v>92</v>
      </c>
      <c r="AV1976" s="13" t="s">
        <v>90</v>
      </c>
      <c r="AW1976" s="13" t="s">
        <v>36</v>
      </c>
      <c r="AX1976" s="13" t="s">
        <v>83</v>
      </c>
      <c r="AY1976" s="253" t="s">
        <v>177</v>
      </c>
    </row>
    <row r="1977" s="13" customFormat="1">
      <c r="A1977" s="13"/>
      <c r="B1977" s="243"/>
      <c r="C1977" s="244"/>
      <c r="D1977" s="245" t="s">
        <v>186</v>
      </c>
      <c r="E1977" s="246" t="s">
        <v>1</v>
      </c>
      <c r="F1977" s="247" t="s">
        <v>2276</v>
      </c>
      <c r="G1977" s="244"/>
      <c r="H1977" s="246" t="s">
        <v>1</v>
      </c>
      <c r="I1977" s="248"/>
      <c r="J1977" s="244"/>
      <c r="K1977" s="244"/>
      <c r="L1977" s="249"/>
      <c r="M1977" s="250"/>
      <c r="N1977" s="251"/>
      <c r="O1977" s="251"/>
      <c r="P1977" s="251"/>
      <c r="Q1977" s="251"/>
      <c r="R1977" s="251"/>
      <c r="S1977" s="251"/>
      <c r="T1977" s="252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3" t="s">
        <v>186</v>
      </c>
      <c r="AU1977" s="253" t="s">
        <v>92</v>
      </c>
      <c r="AV1977" s="13" t="s">
        <v>90</v>
      </c>
      <c r="AW1977" s="13" t="s">
        <v>36</v>
      </c>
      <c r="AX1977" s="13" t="s">
        <v>83</v>
      </c>
      <c r="AY1977" s="253" t="s">
        <v>177</v>
      </c>
    </row>
    <row r="1978" s="14" customFormat="1">
      <c r="A1978" s="14"/>
      <c r="B1978" s="254"/>
      <c r="C1978" s="255"/>
      <c r="D1978" s="245" t="s">
        <v>186</v>
      </c>
      <c r="E1978" s="256" t="s">
        <v>1</v>
      </c>
      <c r="F1978" s="257" t="s">
        <v>2277</v>
      </c>
      <c r="G1978" s="255"/>
      <c r="H1978" s="258">
        <v>3.5</v>
      </c>
      <c r="I1978" s="259"/>
      <c r="J1978" s="255"/>
      <c r="K1978" s="255"/>
      <c r="L1978" s="260"/>
      <c r="M1978" s="261"/>
      <c r="N1978" s="262"/>
      <c r="O1978" s="262"/>
      <c r="P1978" s="262"/>
      <c r="Q1978" s="262"/>
      <c r="R1978" s="262"/>
      <c r="S1978" s="262"/>
      <c r="T1978" s="26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4" t="s">
        <v>186</v>
      </c>
      <c r="AU1978" s="264" t="s">
        <v>92</v>
      </c>
      <c r="AV1978" s="14" t="s">
        <v>92</v>
      </c>
      <c r="AW1978" s="14" t="s">
        <v>36</v>
      </c>
      <c r="AX1978" s="14" t="s">
        <v>83</v>
      </c>
      <c r="AY1978" s="264" t="s">
        <v>177</v>
      </c>
    </row>
    <row r="1979" s="15" customFormat="1">
      <c r="A1979" s="15"/>
      <c r="B1979" s="265"/>
      <c r="C1979" s="266"/>
      <c r="D1979" s="245" t="s">
        <v>186</v>
      </c>
      <c r="E1979" s="267" t="s">
        <v>1</v>
      </c>
      <c r="F1979" s="268" t="s">
        <v>190</v>
      </c>
      <c r="G1979" s="266"/>
      <c r="H1979" s="269">
        <v>3.5</v>
      </c>
      <c r="I1979" s="270"/>
      <c r="J1979" s="266"/>
      <c r="K1979" s="266"/>
      <c r="L1979" s="271"/>
      <c r="M1979" s="272"/>
      <c r="N1979" s="273"/>
      <c r="O1979" s="273"/>
      <c r="P1979" s="273"/>
      <c r="Q1979" s="273"/>
      <c r="R1979" s="273"/>
      <c r="S1979" s="273"/>
      <c r="T1979" s="274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75" t="s">
        <v>186</v>
      </c>
      <c r="AU1979" s="275" t="s">
        <v>92</v>
      </c>
      <c r="AV1979" s="15" t="s">
        <v>184</v>
      </c>
      <c r="AW1979" s="15" t="s">
        <v>36</v>
      </c>
      <c r="AX1979" s="15" t="s">
        <v>90</v>
      </c>
      <c r="AY1979" s="275" t="s">
        <v>177</v>
      </c>
    </row>
    <row r="1980" s="2" customFormat="1" ht="49.05" customHeight="1">
      <c r="A1980" s="39"/>
      <c r="B1980" s="40"/>
      <c r="C1980" s="230" t="s">
        <v>2278</v>
      </c>
      <c r="D1980" s="230" t="s">
        <v>179</v>
      </c>
      <c r="E1980" s="231" t="s">
        <v>2279</v>
      </c>
      <c r="F1980" s="232" t="s">
        <v>2280</v>
      </c>
      <c r="G1980" s="233" t="s">
        <v>200</v>
      </c>
      <c r="H1980" s="234">
        <v>56.478000000000002</v>
      </c>
      <c r="I1980" s="235"/>
      <c r="J1980" s="236">
        <f>ROUND(I1980*H1980,2)</f>
        <v>0</v>
      </c>
      <c r="K1980" s="232" t="s">
        <v>183</v>
      </c>
      <c r="L1980" s="45"/>
      <c r="M1980" s="237" t="s">
        <v>1</v>
      </c>
      <c r="N1980" s="238" t="s">
        <v>48</v>
      </c>
      <c r="O1980" s="92"/>
      <c r="P1980" s="239">
        <f>O1980*H1980</f>
        <v>0</v>
      </c>
      <c r="Q1980" s="239">
        <v>0.01201</v>
      </c>
      <c r="R1980" s="239">
        <f>Q1980*H1980</f>
        <v>0.67830078000000005</v>
      </c>
      <c r="S1980" s="239">
        <v>0</v>
      </c>
      <c r="T1980" s="240">
        <f>S1980*H1980</f>
        <v>0</v>
      </c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R1980" s="241" t="s">
        <v>295</v>
      </c>
      <c r="AT1980" s="241" t="s">
        <v>179</v>
      </c>
      <c r="AU1980" s="241" t="s">
        <v>92</v>
      </c>
      <c r="AY1980" s="18" t="s">
        <v>177</v>
      </c>
      <c r="BE1980" s="242">
        <f>IF(N1980="základní",J1980,0)</f>
        <v>0</v>
      </c>
      <c r="BF1980" s="242">
        <f>IF(N1980="snížená",J1980,0)</f>
        <v>0</v>
      </c>
      <c r="BG1980" s="242">
        <f>IF(N1980="zákl. přenesená",J1980,0)</f>
        <v>0</v>
      </c>
      <c r="BH1980" s="242">
        <f>IF(N1980="sníž. přenesená",J1980,0)</f>
        <v>0</v>
      </c>
      <c r="BI1980" s="242">
        <f>IF(N1980="nulová",J1980,0)</f>
        <v>0</v>
      </c>
      <c r="BJ1980" s="18" t="s">
        <v>90</v>
      </c>
      <c r="BK1980" s="242">
        <f>ROUND(I1980*H1980,2)</f>
        <v>0</v>
      </c>
      <c r="BL1980" s="18" t="s">
        <v>295</v>
      </c>
      <c r="BM1980" s="241" t="s">
        <v>2281</v>
      </c>
    </row>
    <row r="1981" s="13" customFormat="1">
      <c r="A1981" s="13"/>
      <c r="B1981" s="243"/>
      <c r="C1981" s="244"/>
      <c r="D1981" s="245" t="s">
        <v>186</v>
      </c>
      <c r="E1981" s="246" t="s">
        <v>1</v>
      </c>
      <c r="F1981" s="247" t="s">
        <v>2282</v>
      </c>
      <c r="G1981" s="244"/>
      <c r="H1981" s="246" t="s">
        <v>1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3" t="s">
        <v>186</v>
      </c>
      <c r="AU1981" s="253" t="s">
        <v>92</v>
      </c>
      <c r="AV1981" s="13" t="s">
        <v>90</v>
      </c>
      <c r="AW1981" s="13" t="s">
        <v>36</v>
      </c>
      <c r="AX1981" s="13" t="s">
        <v>83</v>
      </c>
      <c r="AY1981" s="253" t="s">
        <v>177</v>
      </c>
    </row>
    <row r="1982" s="13" customFormat="1">
      <c r="A1982" s="13"/>
      <c r="B1982" s="243"/>
      <c r="C1982" s="244"/>
      <c r="D1982" s="245" t="s">
        <v>186</v>
      </c>
      <c r="E1982" s="246" t="s">
        <v>1</v>
      </c>
      <c r="F1982" s="247" t="s">
        <v>2283</v>
      </c>
      <c r="G1982" s="244"/>
      <c r="H1982" s="246" t="s">
        <v>1</v>
      </c>
      <c r="I1982" s="248"/>
      <c r="J1982" s="244"/>
      <c r="K1982" s="244"/>
      <c r="L1982" s="249"/>
      <c r="M1982" s="250"/>
      <c r="N1982" s="251"/>
      <c r="O1982" s="251"/>
      <c r="P1982" s="251"/>
      <c r="Q1982" s="251"/>
      <c r="R1982" s="251"/>
      <c r="S1982" s="251"/>
      <c r="T1982" s="25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3" t="s">
        <v>186</v>
      </c>
      <c r="AU1982" s="253" t="s">
        <v>92</v>
      </c>
      <c r="AV1982" s="13" t="s">
        <v>90</v>
      </c>
      <c r="AW1982" s="13" t="s">
        <v>36</v>
      </c>
      <c r="AX1982" s="13" t="s">
        <v>83</v>
      </c>
      <c r="AY1982" s="253" t="s">
        <v>177</v>
      </c>
    </row>
    <row r="1983" s="13" customFormat="1">
      <c r="A1983" s="13"/>
      <c r="B1983" s="243"/>
      <c r="C1983" s="244"/>
      <c r="D1983" s="245" t="s">
        <v>186</v>
      </c>
      <c r="E1983" s="246" t="s">
        <v>1</v>
      </c>
      <c r="F1983" s="247" t="s">
        <v>1816</v>
      </c>
      <c r="G1983" s="244"/>
      <c r="H1983" s="246" t="s">
        <v>1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3" t="s">
        <v>186</v>
      </c>
      <c r="AU1983" s="253" t="s">
        <v>92</v>
      </c>
      <c r="AV1983" s="13" t="s">
        <v>90</v>
      </c>
      <c r="AW1983" s="13" t="s">
        <v>36</v>
      </c>
      <c r="AX1983" s="13" t="s">
        <v>83</v>
      </c>
      <c r="AY1983" s="253" t="s">
        <v>177</v>
      </c>
    </row>
    <row r="1984" s="14" customFormat="1">
      <c r="A1984" s="14"/>
      <c r="B1984" s="254"/>
      <c r="C1984" s="255"/>
      <c r="D1984" s="245" t="s">
        <v>186</v>
      </c>
      <c r="E1984" s="256" t="s">
        <v>1</v>
      </c>
      <c r="F1984" s="257" t="s">
        <v>2284</v>
      </c>
      <c r="G1984" s="255"/>
      <c r="H1984" s="258">
        <v>44.578000000000003</v>
      </c>
      <c r="I1984" s="259"/>
      <c r="J1984" s="255"/>
      <c r="K1984" s="255"/>
      <c r="L1984" s="260"/>
      <c r="M1984" s="261"/>
      <c r="N1984" s="262"/>
      <c r="O1984" s="262"/>
      <c r="P1984" s="262"/>
      <c r="Q1984" s="262"/>
      <c r="R1984" s="262"/>
      <c r="S1984" s="262"/>
      <c r="T1984" s="26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64" t="s">
        <v>186</v>
      </c>
      <c r="AU1984" s="264" t="s">
        <v>92</v>
      </c>
      <c r="AV1984" s="14" t="s">
        <v>92</v>
      </c>
      <c r="AW1984" s="14" t="s">
        <v>36</v>
      </c>
      <c r="AX1984" s="14" t="s">
        <v>83</v>
      </c>
      <c r="AY1984" s="264" t="s">
        <v>177</v>
      </c>
    </row>
    <row r="1985" s="13" customFormat="1">
      <c r="A1985" s="13"/>
      <c r="B1985" s="243"/>
      <c r="C1985" s="244"/>
      <c r="D1985" s="245" t="s">
        <v>186</v>
      </c>
      <c r="E1985" s="246" t="s">
        <v>1</v>
      </c>
      <c r="F1985" s="247" t="s">
        <v>2285</v>
      </c>
      <c r="G1985" s="244"/>
      <c r="H1985" s="246" t="s">
        <v>1</v>
      </c>
      <c r="I1985" s="248"/>
      <c r="J1985" s="244"/>
      <c r="K1985" s="244"/>
      <c r="L1985" s="249"/>
      <c r="M1985" s="250"/>
      <c r="N1985" s="251"/>
      <c r="O1985" s="251"/>
      <c r="P1985" s="251"/>
      <c r="Q1985" s="251"/>
      <c r="R1985" s="251"/>
      <c r="S1985" s="251"/>
      <c r="T1985" s="252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3" t="s">
        <v>186</v>
      </c>
      <c r="AU1985" s="253" t="s">
        <v>92</v>
      </c>
      <c r="AV1985" s="13" t="s">
        <v>90</v>
      </c>
      <c r="AW1985" s="13" t="s">
        <v>36</v>
      </c>
      <c r="AX1985" s="13" t="s">
        <v>83</v>
      </c>
      <c r="AY1985" s="253" t="s">
        <v>177</v>
      </c>
    </row>
    <row r="1986" s="14" customFormat="1">
      <c r="A1986" s="14"/>
      <c r="B1986" s="254"/>
      <c r="C1986" s="255"/>
      <c r="D1986" s="245" t="s">
        <v>186</v>
      </c>
      <c r="E1986" s="256" t="s">
        <v>1</v>
      </c>
      <c r="F1986" s="257" t="s">
        <v>2286</v>
      </c>
      <c r="G1986" s="255"/>
      <c r="H1986" s="258">
        <v>11.9</v>
      </c>
      <c r="I1986" s="259"/>
      <c r="J1986" s="255"/>
      <c r="K1986" s="255"/>
      <c r="L1986" s="260"/>
      <c r="M1986" s="261"/>
      <c r="N1986" s="262"/>
      <c r="O1986" s="262"/>
      <c r="P1986" s="262"/>
      <c r="Q1986" s="262"/>
      <c r="R1986" s="262"/>
      <c r="S1986" s="262"/>
      <c r="T1986" s="26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4" t="s">
        <v>186</v>
      </c>
      <c r="AU1986" s="264" t="s">
        <v>92</v>
      </c>
      <c r="AV1986" s="14" t="s">
        <v>92</v>
      </c>
      <c r="AW1986" s="14" t="s">
        <v>36</v>
      </c>
      <c r="AX1986" s="14" t="s">
        <v>83</v>
      </c>
      <c r="AY1986" s="264" t="s">
        <v>177</v>
      </c>
    </row>
    <row r="1987" s="15" customFormat="1">
      <c r="A1987" s="15"/>
      <c r="B1987" s="265"/>
      <c r="C1987" s="266"/>
      <c r="D1987" s="245" t="s">
        <v>186</v>
      </c>
      <c r="E1987" s="267" t="s">
        <v>1</v>
      </c>
      <c r="F1987" s="268" t="s">
        <v>190</v>
      </c>
      <c r="G1987" s="266"/>
      <c r="H1987" s="269">
        <v>56.478000000000002</v>
      </c>
      <c r="I1987" s="270"/>
      <c r="J1987" s="266"/>
      <c r="K1987" s="266"/>
      <c r="L1987" s="271"/>
      <c r="M1987" s="272"/>
      <c r="N1987" s="273"/>
      <c r="O1987" s="273"/>
      <c r="P1987" s="273"/>
      <c r="Q1987" s="273"/>
      <c r="R1987" s="273"/>
      <c r="S1987" s="273"/>
      <c r="T1987" s="274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75" t="s">
        <v>186</v>
      </c>
      <c r="AU1987" s="275" t="s">
        <v>92</v>
      </c>
      <c r="AV1987" s="15" t="s">
        <v>184</v>
      </c>
      <c r="AW1987" s="15" t="s">
        <v>36</v>
      </c>
      <c r="AX1987" s="15" t="s">
        <v>90</v>
      </c>
      <c r="AY1987" s="275" t="s">
        <v>177</v>
      </c>
    </row>
    <row r="1988" s="2" customFormat="1" ht="37.8" customHeight="1">
      <c r="A1988" s="39"/>
      <c r="B1988" s="40"/>
      <c r="C1988" s="230" t="s">
        <v>2287</v>
      </c>
      <c r="D1988" s="230" t="s">
        <v>179</v>
      </c>
      <c r="E1988" s="231" t="s">
        <v>2288</v>
      </c>
      <c r="F1988" s="232" t="s">
        <v>2289</v>
      </c>
      <c r="G1988" s="233" t="s">
        <v>200</v>
      </c>
      <c r="H1988" s="234">
        <v>81.810000000000002</v>
      </c>
      <c r="I1988" s="235"/>
      <c r="J1988" s="236">
        <f>ROUND(I1988*H1988,2)</f>
        <v>0</v>
      </c>
      <c r="K1988" s="232" t="s">
        <v>183</v>
      </c>
      <c r="L1988" s="45"/>
      <c r="M1988" s="237" t="s">
        <v>1</v>
      </c>
      <c r="N1988" s="238" t="s">
        <v>48</v>
      </c>
      <c r="O1988" s="92"/>
      <c r="P1988" s="239">
        <f>O1988*H1988</f>
        <v>0</v>
      </c>
      <c r="Q1988" s="239">
        <v>0</v>
      </c>
      <c r="R1988" s="239">
        <f>Q1988*H1988</f>
        <v>0</v>
      </c>
      <c r="S1988" s="239">
        <v>0</v>
      </c>
      <c r="T1988" s="240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41" t="s">
        <v>295</v>
      </c>
      <c r="AT1988" s="241" t="s">
        <v>179</v>
      </c>
      <c r="AU1988" s="241" t="s">
        <v>92</v>
      </c>
      <c r="AY1988" s="18" t="s">
        <v>177</v>
      </c>
      <c r="BE1988" s="242">
        <f>IF(N1988="základní",J1988,0)</f>
        <v>0</v>
      </c>
      <c r="BF1988" s="242">
        <f>IF(N1988="snížená",J1988,0)</f>
        <v>0</v>
      </c>
      <c r="BG1988" s="242">
        <f>IF(N1988="zákl. přenesená",J1988,0)</f>
        <v>0</v>
      </c>
      <c r="BH1988" s="242">
        <f>IF(N1988="sníž. přenesená",J1988,0)</f>
        <v>0</v>
      </c>
      <c r="BI1988" s="242">
        <f>IF(N1988="nulová",J1988,0)</f>
        <v>0</v>
      </c>
      <c r="BJ1988" s="18" t="s">
        <v>90</v>
      </c>
      <c r="BK1988" s="242">
        <f>ROUND(I1988*H1988,2)</f>
        <v>0</v>
      </c>
      <c r="BL1988" s="18" t="s">
        <v>295</v>
      </c>
      <c r="BM1988" s="241" t="s">
        <v>2290</v>
      </c>
    </row>
    <row r="1989" s="13" customFormat="1">
      <c r="A1989" s="13"/>
      <c r="B1989" s="243"/>
      <c r="C1989" s="244"/>
      <c r="D1989" s="245" t="s">
        <v>186</v>
      </c>
      <c r="E1989" s="246" t="s">
        <v>1</v>
      </c>
      <c r="F1989" s="247" t="s">
        <v>2291</v>
      </c>
      <c r="G1989" s="244"/>
      <c r="H1989" s="246" t="s">
        <v>1</v>
      </c>
      <c r="I1989" s="248"/>
      <c r="J1989" s="244"/>
      <c r="K1989" s="244"/>
      <c r="L1989" s="249"/>
      <c r="M1989" s="250"/>
      <c r="N1989" s="251"/>
      <c r="O1989" s="251"/>
      <c r="P1989" s="251"/>
      <c r="Q1989" s="251"/>
      <c r="R1989" s="251"/>
      <c r="S1989" s="251"/>
      <c r="T1989" s="25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3" t="s">
        <v>186</v>
      </c>
      <c r="AU1989" s="253" t="s">
        <v>92</v>
      </c>
      <c r="AV1989" s="13" t="s">
        <v>90</v>
      </c>
      <c r="AW1989" s="13" t="s">
        <v>36</v>
      </c>
      <c r="AX1989" s="13" t="s">
        <v>83</v>
      </c>
      <c r="AY1989" s="253" t="s">
        <v>177</v>
      </c>
    </row>
    <row r="1990" s="13" customFormat="1">
      <c r="A1990" s="13"/>
      <c r="B1990" s="243"/>
      <c r="C1990" s="244"/>
      <c r="D1990" s="245" t="s">
        <v>186</v>
      </c>
      <c r="E1990" s="246" t="s">
        <v>1</v>
      </c>
      <c r="F1990" s="247" t="s">
        <v>1760</v>
      </c>
      <c r="G1990" s="244"/>
      <c r="H1990" s="246" t="s">
        <v>1</v>
      </c>
      <c r="I1990" s="248"/>
      <c r="J1990" s="244"/>
      <c r="K1990" s="244"/>
      <c r="L1990" s="249"/>
      <c r="M1990" s="250"/>
      <c r="N1990" s="251"/>
      <c r="O1990" s="251"/>
      <c r="P1990" s="251"/>
      <c r="Q1990" s="251"/>
      <c r="R1990" s="251"/>
      <c r="S1990" s="251"/>
      <c r="T1990" s="252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3" t="s">
        <v>186</v>
      </c>
      <c r="AU1990" s="253" t="s">
        <v>92</v>
      </c>
      <c r="AV1990" s="13" t="s">
        <v>90</v>
      </c>
      <c r="AW1990" s="13" t="s">
        <v>36</v>
      </c>
      <c r="AX1990" s="13" t="s">
        <v>83</v>
      </c>
      <c r="AY1990" s="253" t="s">
        <v>177</v>
      </c>
    </row>
    <row r="1991" s="13" customFormat="1">
      <c r="A1991" s="13"/>
      <c r="B1991" s="243"/>
      <c r="C1991" s="244"/>
      <c r="D1991" s="245" t="s">
        <v>186</v>
      </c>
      <c r="E1991" s="246" t="s">
        <v>1</v>
      </c>
      <c r="F1991" s="247" t="s">
        <v>2292</v>
      </c>
      <c r="G1991" s="244"/>
      <c r="H1991" s="246" t="s">
        <v>1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3" t="s">
        <v>186</v>
      </c>
      <c r="AU1991" s="253" t="s">
        <v>92</v>
      </c>
      <c r="AV1991" s="13" t="s">
        <v>90</v>
      </c>
      <c r="AW1991" s="13" t="s">
        <v>36</v>
      </c>
      <c r="AX1991" s="13" t="s">
        <v>83</v>
      </c>
      <c r="AY1991" s="253" t="s">
        <v>177</v>
      </c>
    </row>
    <row r="1992" s="14" customFormat="1">
      <c r="A1992" s="14"/>
      <c r="B1992" s="254"/>
      <c r="C1992" s="255"/>
      <c r="D1992" s="245" t="s">
        <v>186</v>
      </c>
      <c r="E1992" s="256" t="s">
        <v>1</v>
      </c>
      <c r="F1992" s="257" t="s">
        <v>2293</v>
      </c>
      <c r="G1992" s="255"/>
      <c r="H1992" s="258">
        <v>81.810000000000002</v>
      </c>
      <c r="I1992" s="259"/>
      <c r="J1992" s="255"/>
      <c r="K1992" s="255"/>
      <c r="L1992" s="260"/>
      <c r="M1992" s="261"/>
      <c r="N1992" s="262"/>
      <c r="O1992" s="262"/>
      <c r="P1992" s="262"/>
      <c r="Q1992" s="262"/>
      <c r="R1992" s="262"/>
      <c r="S1992" s="262"/>
      <c r="T1992" s="263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64" t="s">
        <v>186</v>
      </c>
      <c r="AU1992" s="264" t="s">
        <v>92</v>
      </c>
      <c r="AV1992" s="14" t="s">
        <v>92</v>
      </c>
      <c r="AW1992" s="14" t="s">
        <v>36</v>
      </c>
      <c r="AX1992" s="14" t="s">
        <v>83</v>
      </c>
      <c r="AY1992" s="264" t="s">
        <v>177</v>
      </c>
    </row>
    <row r="1993" s="15" customFormat="1">
      <c r="A1993" s="15"/>
      <c r="B1993" s="265"/>
      <c r="C1993" s="266"/>
      <c r="D1993" s="245" t="s">
        <v>186</v>
      </c>
      <c r="E1993" s="267" t="s">
        <v>1</v>
      </c>
      <c r="F1993" s="268" t="s">
        <v>190</v>
      </c>
      <c r="G1993" s="266"/>
      <c r="H1993" s="269">
        <v>81.810000000000002</v>
      </c>
      <c r="I1993" s="270"/>
      <c r="J1993" s="266"/>
      <c r="K1993" s="266"/>
      <c r="L1993" s="271"/>
      <c r="M1993" s="272"/>
      <c r="N1993" s="273"/>
      <c r="O1993" s="273"/>
      <c r="P1993" s="273"/>
      <c r="Q1993" s="273"/>
      <c r="R1993" s="273"/>
      <c r="S1993" s="273"/>
      <c r="T1993" s="274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75" t="s">
        <v>186</v>
      </c>
      <c r="AU1993" s="275" t="s">
        <v>92</v>
      </c>
      <c r="AV1993" s="15" t="s">
        <v>184</v>
      </c>
      <c r="AW1993" s="15" t="s">
        <v>36</v>
      </c>
      <c r="AX1993" s="15" t="s">
        <v>90</v>
      </c>
      <c r="AY1993" s="275" t="s">
        <v>177</v>
      </c>
    </row>
    <row r="1994" s="2" customFormat="1" ht="24.15" customHeight="1">
      <c r="A1994" s="39"/>
      <c r="B1994" s="40"/>
      <c r="C1994" s="291" t="s">
        <v>2294</v>
      </c>
      <c r="D1994" s="291" t="s">
        <v>881</v>
      </c>
      <c r="E1994" s="292" t="s">
        <v>2295</v>
      </c>
      <c r="F1994" s="293" t="s">
        <v>2296</v>
      </c>
      <c r="G1994" s="294" t="s">
        <v>200</v>
      </c>
      <c r="H1994" s="295">
        <v>89.991</v>
      </c>
      <c r="I1994" s="296"/>
      <c r="J1994" s="297">
        <f>ROUND(I1994*H1994,2)</f>
        <v>0</v>
      </c>
      <c r="K1994" s="293" t="s">
        <v>183</v>
      </c>
      <c r="L1994" s="298"/>
      <c r="M1994" s="299" t="s">
        <v>1</v>
      </c>
      <c r="N1994" s="300" t="s">
        <v>48</v>
      </c>
      <c r="O1994" s="92"/>
      <c r="P1994" s="239">
        <f>O1994*H1994</f>
        <v>0</v>
      </c>
      <c r="Q1994" s="239">
        <v>0.0016800000000000001</v>
      </c>
      <c r="R1994" s="239">
        <f>Q1994*H1994</f>
        <v>0.15118487999999999</v>
      </c>
      <c r="S1994" s="239">
        <v>0</v>
      </c>
      <c r="T1994" s="240">
        <f>S1994*H1994</f>
        <v>0</v>
      </c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R1994" s="241" t="s">
        <v>402</v>
      </c>
      <c r="AT1994" s="241" t="s">
        <v>881</v>
      </c>
      <c r="AU1994" s="241" t="s">
        <v>92</v>
      </c>
      <c r="AY1994" s="18" t="s">
        <v>177</v>
      </c>
      <c r="BE1994" s="242">
        <f>IF(N1994="základní",J1994,0)</f>
        <v>0</v>
      </c>
      <c r="BF1994" s="242">
        <f>IF(N1994="snížená",J1994,0)</f>
        <v>0</v>
      </c>
      <c r="BG1994" s="242">
        <f>IF(N1994="zákl. přenesená",J1994,0)</f>
        <v>0</v>
      </c>
      <c r="BH1994" s="242">
        <f>IF(N1994="sníž. přenesená",J1994,0)</f>
        <v>0</v>
      </c>
      <c r="BI1994" s="242">
        <f>IF(N1994="nulová",J1994,0)</f>
        <v>0</v>
      </c>
      <c r="BJ1994" s="18" t="s">
        <v>90</v>
      </c>
      <c r="BK1994" s="242">
        <f>ROUND(I1994*H1994,2)</f>
        <v>0</v>
      </c>
      <c r="BL1994" s="18" t="s">
        <v>295</v>
      </c>
      <c r="BM1994" s="241" t="s">
        <v>2297</v>
      </c>
    </row>
    <row r="1995" s="14" customFormat="1">
      <c r="A1995" s="14"/>
      <c r="B1995" s="254"/>
      <c r="C1995" s="255"/>
      <c r="D1995" s="245" t="s">
        <v>186</v>
      </c>
      <c r="E1995" s="255"/>
      <c r="F1995" s="257" t="s">
        <v>2298</v>
      </c>
      <c r="G1995" s="255"/>
      <c r="H1995" s="258">
        <v>89.991</v>
      </c>
      <c r="I1995" s="259"/>
      <c r="J1995" s="255"/>
      <c r="K1995" s="255"/>
      <c r="L1995" s="260"/>
      <c r="M1995" s="261"/>
      <c r="N1995" s="262"/>
      <c r="O1995" s="262"/>
      <c r="P1995" s="262"/>
      <c r="Q1995" s="262"/>
      <c r="R1995" s="262"/>
      <c r="S1995" s="262"/>
      <c r="T1995" s="263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4" t="s">
        <v>186</v>
      </c>
      <c r="AU1995" s="264" t="s">
        <v>92</v>
      </c>
      <c r="AV1995" s="14" t="s">
        <v>92</v>
      </c>
      <c r="AW1995" s="14" t="s">
        <v>4</v>
      </c>
      <c r="AX1995" s="14" t="s">
        <v>90</v>
      </c>
      <c r="AY1995" s="264" t="s">
        <v>177</v>
      </c>
    </row>
    <row r="1996" s="2" customFormat="1" ht="55.5" customHeight="1">
      <c r="A1996" s="39"/>
      <c r="B1996" s="40"/>
      <c r="C1996" s="230" t="s">
        <v>2299</v>
      </c>
      <c r="D1996" s="230" t="s">
        <v>179</v>
      </c>
      <c r="E1996" s="231" t="s">
        <v>2300</v>
      </c>
      <c r="F1996" s="232" t="s">
        <v>2301</v>
      </c>
      <c r="G1996" s="233" t="s">
        <v>200</v>
      </c>
      <c r="H1996" s="234">
        <v>266.48099999999999</v>
      </c>
      <c r="I1996" s="235"/>
      <c r="J1996" s="236">
        <f>ROUND(I1996*H1996,2)</f>
        <v>0</v>
      </c>
      <c r="K1996" s="232" t="s">
        <v>1</v>
      </c>
      <c r="L1996" s="45"/>
      <c r="M1996" s="237" t="s">
        <v>1</v>
      </c>
      <c r="N1996" s="238" t="s">
        <v>48</v>
      </c>
      <c r="O1996" s="92"/>
      <c r="P1996" s="239">
        <f>O1996*H1996</f>
        <v>0</v>
      </c>
      <c r="Q1996" s="239">
        <v>0.024510000000000001</v>
      </c>
      <c r="R1996" s="239">
        <f>Q1996*H1996</f>
        <v>6.5314493100000002</v>
      </c>
      <c r="S1996" s="239">
        <v>0</v>
      </c>
      <c r="T1996" s="240">
        <f>S1996*H1996</f>
        <v>0</v>
      </c>
      <c r="U1996" s="39"/>
      <c r="V1996" s="39"/>
      <c r="W1996" s="39"/>
      <c r="X1996" s="39"/>
      <c r="Y1996" s="39"/>
      <c r="Z1996" s="39"/>
      <c r="AA1996" s="39"/>
      <c r="AB1996" s="39"/>
      <c r="AC1996" s="39"/>
      <c r="AD1996" s="39"/>
      <c r="AE1996" s="39"/>
      <c r="AR1996" s="241" t="s">
        <v>295</v>
      </c>
      <c r="AT1996" s="241" t="s">
        <v>179</v>
      </c>
      <c r="AU1996" s="241" t="s">
        <v>92</v>
      </c>
      <c r="AY1996" s="18" t="s">
        <v>177</v>
      </c>
      <c r="BE1996" s="242">
        <f>IF(N1996="základní",J1996,0)</f>
        <v>0</v>
      </c>
      <c r="BF1996" s="242">
        <f>IF(N1996="snížená",J1996,0)</f>
        <v>0</v>
      </c>
      <c r="BG1996" s="242">
        <f>IF(N1996="zákl. přenesená",J1996,0)</f>
        <v>0</v>
      </c>
      <c r="BH1996" s="242">
        <f>IF(N1996="sníž. přenesená",J1996,0)</f>
        <v>0</v>
      </c>
      <c r="BI1996" s="242">
        <f>IF(N1996="nulová",J1996,0)</f>
        <v>0</v>
      </c>
      <c r="BJ1996" s="18" t="s">
        <v>90</v>
      </c>
      <c r="BK1996" s="242">
        <f>ROUND(I1996*H1996,2)</f>
        <v>0</v>
      </c>
      <c r="BL1996" s="18" t="s">
        <v>295</v>
      </c>
      <c r="BM1996" s="241" t="s">
        <v>2302</v>
      </c>
    </row>
    <row r="1997" s="13" customFormat="1">
      <c r="A1997" s="13"/>
      <c r="B1997" s="243"/>
      <c r="C1997" s="244"/>
      <c r="D1997" s="245" t="s">
        <v>186</v>
      </c>
      <c r="E1997" s="246" t="s">
        <v>1</v>
      </c>
      <c r="F1997" s="247" t="s">
        <v>2282</v>
      </c>
      <c r="G1997" s="244"/>
      <c r="H1997" s="246" t="s">
        <v>1</v>
      </c>
      <c r="I1997" s="248"/>
      <c r="J1997" s="244"/>
      <c r="K1997" s="244"/>
      <c r="L1997" s="249"/>
      <c r="M1997" s="250"/>
      <c r="N1997" s="251"/>
      <c r="O1997" s="251"/>
      <c r="P1997" s="251"/>
      <c r="Q1997" s="251"/>
      <c r="R1997" s="251"/>
      <c r="S1997" s="251"/>
      <c r="T1997" s="25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3" t="s">
        <v>186</v>
      </c>
      <c r="AU1997" s="253" t="s">
        <v>92</v>
      </c>
      <c r="AV1997" s="13" t="s">
        <v>90</v>
      </c>
      <c r="AW1997" s="13" t="s">
        <v>36</v>
      </c>
      <c r="AX1997" s="13" t="s">
        <v>83</v>
      </c>
      <c r="AY1997" s="253" t="s">
        <v>177</v>
      </c>
    </row>
    <row r="1998" s="13" customFormat="1">
      <c r="A1998" s="13"/>
      <c r="B1998" s="243"/>
      <c r="C1998" s="244"/>
      <c r="D1998" s="245" t="s">
        <v>186</v>
      </c>
      <c r="E1998" s="246" t="s">
        <v>1</v>
      </c>
      <c r="F1998" s="247" t="s">
        <v>1744</v>
      </c>
      <c r="G1998" s="244"/>
      <c r="H1998" s="246" t="s">
        <v>1</v>
      </c>
      <c r="I1998" s="248"/>
      <c r="J1998" s="244"/>
      <c r="K1998" s="244"/>
      <c r="L1998" s="249"/>
      <c r="M1998" s="250"/>
      <c r="N1998" s="251"/>
      <c r="O1998" s="251"/>
      <c r="P1998" s="251"/>
      <c r="Q1998" s="251"/>
      <c r="R1998" s="251"/>
      <c r="S1998" s="251"/>
      <c r="T1998" s="252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3" t="s">
        <v>186</v>
      </c>
      <c r="AU1998" s="253" t="s">
        <v>92</v>
      </c>
      <c r="AV1998" s="13" t="s">
        <v>90</v>
      </c>
      <c r="AW1998" s="13" t="s">
        <v>36</v>
      </c>
      <c r="AX1998" s="13" t="s">
        <v>83</v>
      </c>
      <c r="AY1998" s="253" t="s">
        <v>177</v>
      </c>
    </row>
    <row r="1999" s="13" customFormat="1">
      <c r="A1999" s="13"/>
      <c r="B1999" s="243"/>
      <c r="C1999" s="244"/>
      <c r="D1999" s="245" t="s">
        <v>186</v>
      </c>
      <c r="E1999" s="246" t="s">
        <v>1</v>
      </c>
      <c r="F1999" s="247" t="s">
        <v>1257</v>
      </c>
      <c r="G1999" s="244"/>
      <c r="H1999" s="246" t="s">
        <v>1</v>
      </c>
      <c r="I1999" s="248"/>
      <c r="J1999" s="244"/>
      <c r="K1999" s="244"/>
      <c r="L1999" s="249"/>
      <c r="M1999" s="250"/>
      <c r="N1999" s="251"/>
      <c r="O1999" s="251"/>
      <c r="P1999" s="251"/>
      <c r="Q1999" s="251"/>
      <c r="R1999" s="251"/>
      <c r="S1999" s="251"/>
      <c r="T1999" s="252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3" t="s">
        <v>186</v>
      </c>
      <c r="AU1999" s="253" t="s">
        <v>92</v>
      </c>
      <c r="AV1999" s="13" t="s">
        <v>90</v>
      </c>
      <c r="AW1999" s="13" t="s">
        <v>36</v>
      </c>
      <c r="AX1999" s="13" t="s">
        <v>83</v>
      </c>
      <c r="AY1999" s="253" t="s">
        <v>177</v>
      </c>
    </row>
    <row r="2000" s="14" customFormat="1">
      <c r="A2000" s="14"/>
      <c r="B2000" s="254"/>
      <c r="C2000" s="255"/>
      <c r="D2000" s="245" t="s">
        <v>186</v>
      </c>
      <c r="E2000" s="256" t="s">
        <v>1</v>
      </c>
      <c r="F2000" s="257" t="s">
        <v>2303</v>
      </c>
      <c r="G2000" s="255"/>
      <c r="H2000" s="258">
        <v>184.67099999999999</v>
      </c>
      <c r="I2000" s="259"/>
      <c r="J2000" s="255"/>
      <c r="K2000" s="255"/>
      <c r="L2000" s="260"/>
      <c r="M2000" s="261"/>
      <c r="N2000" s="262"/>
      <c r="O2000" s="262"/>
      <c r="P2000" s="262"/>
      <c r="Q2000" s="262"/>
      <c r="R2000" s="262"/>
      <c r="S2000" s="262"/>
      <c r="T2000" s="26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4" t="s">
        <v>186</v>
      </c>
      <c r="AU2000" s="264" t="s">
        <v>92</v>
      </c>
      <c r="AV2000" s="14" t="s">
        <v>92</v>
      </c>
      <c r="AW2000" s="14" t="s">
        <v>36</v>
      </c>
      <c r="AX2000" s="14" t="s">
        <v>83</v>
      </c>
      <c r="AY2000" s="264" t="s">
        <v>177</v>
      </c>
    </row>
    <row r="2001" s="13" customFormat="1">
      <c r="A2001" s="13"/>
      <c r="B2001" s="243"/>
      <c r="C2001" s="244"/>
      <c r="D2001" s="245" t="s">
        <v>186</v>
      </c>
      <c r="E2001" s="246" t="s">
        <v>1</v>
      </c>
      <c r="F2001" s="247" t="s">
        <v>1760</v>
      </c>
      <c r="G2001" s="244"/>
      <c r="H2001" s="246" t="s">
        <v>1</v>
      </c>
      <c r="I2001" s="248"/>
      <c r="J2001" s="244"/>
      <c r="K2001" s="244"/>
      <c r="L2001" s="249"/>
      <c r="M2001" s="250"/>
      <c r="N2001" s="251"/>
      <c r="O2001" s="251"/>
      <c r="P2001" s="251"/>
      <c r="Q2001" s="251"/>
      <c r="R2001" s="251"/>
      <c r="S2001" s="251"/>
      <c r="T2001" s="25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3" t="s">
        <v>186</v>
      </c>
      <c r="AU2001" s="253" t="s">
        <v>92</v>
      </c>
      <c r="AV2001" s="13" t="s">
        <v>90</v>
      </c>
      <c r="AW2001" s="13" t="s">
        <v>36</v>
      </c>
      <c r="AX2001" s="13" t="s">
        <v>83</v>
      </c>
      <c r="AY2001" s="253" t="s">
        <v>177</v>
      </c>
    </row>
    <row r="2002" s="13" customFormat="1">
      <c r="A2002" s="13"/>
      <c r="B2002" s="243"/>
      <c r="C2002" s="244"/>
      <c r="D2002" s="245" t="s">
        <v>186</v>
      </c>
      <c r="E2002" s="246" t="s">
        <v>1</v>
      </c>
      <c r="F2002" s="247" t="s">
        <v>2292</v>
      </c>
      <c r="G2002" s="244"/>
      <c r="H2002" s="246" t="s">
        <v>1</v>
      </c>
      <c r="I2002" s="248"/>
      <c r="J2002" s="244"/>
      <c r="K2002" s="244"/>
      <c r="L2002" s="249"/>
      <c r="M2002" s="250"/>
      <c r="N2002" s="251"/>
      <c r="O2002" s="251"/>
      <c r="P2002" s="251"/>
      <c r="Q2002" s="251"/>
      <c r="R2002" s="251"/>
      <c r="S2002" s="251"/>
      <c r="T2002" s="252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3" t="s">
        <v>186</v>
      </c>
      <c r="AU2002" s="253" t="s">
        <v>92</v>
      </c>
      <c r="AV2002" s="13" t="s">
        <v>90</v>
      </c>
      <c r="AW2002" s="13" t="s">
        <v>36</v>
      </c>
      <c r="AX2002" s="13" t="s">
        <v>83</v>
      </c>
      <c r="AY2002" s="253" t="s">
        <v>177</v>
      </c>
    </row>
    <row r="2003" s="14" customFormat="1">
      <c r="A2003" s="14"/>
      <c r="B2003" s="254"/>
      <c r="C2003" s="255"/>
      <c r="D2003" s="245" t="s">
        <v>186</v>
      </c>
      <c r="E2003" s="256" t="s">
        <v>1</v>
      </c>
      <c r="F2003" s="257" t="s">
        <v>2293</v>
      </c>
      <c r="G2003" s="255"/>
      <c r="H2003" s="258">
        <v>81.810000000000002</v>
      </c>
      <c r="I2003" s="259"/>
      <c r="J2003" s="255"/>
      <c r="K2003" s="255"/>
      <c r="L2003" s="260"/>
      <c r="M2003" s="261"/>
      <c r="N2003" s="262"/>
      <c r="O2003" s="262"/>
      <c r="P2003" s="262"/>
      <c r="Q2003" s="262"/>
      <c r="R2003" s="262"/>
      <c r="S2003" s="262"/>
      <c r="T2003" s="26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4" t="s">
        <v>186</v>
      </c>
      <c r="AU2003" s="264" t="s">
        <v>92</v>
      </c>
      <c r="AV2003" s="14" t="s">
        <v>92</v>
      </c>
      <c r="AW2003" s="14" t="s">
        <v>36</v>
      </c>
      <c r="AX2003" s="14" t="s">
        <v>83</v>
      </c>
      <c r="AY2003" s="264" t="s">
        <v>177</v>
      </c>
    </row>
    <row r="2004" s="15" customFormat="1">
      <c r="A2004" s="15"/>
      <c r="B2004" s="265"/>
      <c r="C2004" s="266"/>
      <c r="D2004" s="245" t="s">
        <v>186</v>
      </c>
      <c r="E2004" s="267" t="s">
        <v>1</v>
      </c>
      <c r="F2004" s="268" t="s">
        <v>190</v>
      </c>
      <c r="G2004" s="266"/>
      <c r="H2004" s="269">
        <v>266.48099999999999</v>
      </c>
      <c r="I2004" s="270"/>
      <c r="J2004" s="266"/>
      <c r="K2004" s="266"/>
      <c r="L2004" s="271"/>
      <c r="M2004" s="272"/>
      <c r="N2004" s="273"/>
      <c r="O2004" s="273"/>
      <c r="P2004" s="273"/>
      <c r="Q2004" s="273"/>
      <c r="R2004" s="273"/>
      <c r="S2004" s="273"/>
      <c r="T2004" s="274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75" t="s">
        <v>186</v>
      </c>
      <c r="AU2004" s="275" t="s">
        <v>92</v>
      </c>
      <c r="AV2004" s="15" t="s">
        <v>184</v>
      </c>
      <c r="AW2004" s="15" t="s">
        <v>36</v>
      </c>
      <c r="AX2004" s="15" t="s">
        <v>90</v>
      </c>
      <c r="AY2004" s="275" t="s">
        <v>177</v>
      </c>
    </row>
    <row r="2005" s="2" customFormat="1" ht="37.8" customHeight="1">
      <c r="A2005" s="39"/>
      <c r="B2005" s="40"/>
      <c r="C2005" s="230" t="s">
        <v>2304</v>
      </c>
      <c r="D2005" s="230" t="s">
        <v>179</v>
      </c>
      <c r="E2005" s="231" t="s">
        <v>2305</v>
      </c>
      <c r="F2005" s="232" t="s">
        <v>2306</v>
      </c>
      <c r="G2005" s="233" t="s">
        <v>398</v>
      </c>
      <c r="H2005" s="234">
        <v>42</v>
      </c>
      <c r="I2005" s="235"/>
      <c r="J2005" s="236">
        <f>ROUND(I2005*H2005,2)</f>
        <v>0</v>
      </c>
      <c r="K2005" s="232" t="s">
        <v>1</v>
      </c>
      <c r="L2005" s="45"/>
      <c r="M2005" s="237" t="s">
        <v>1</v>
      </c>
      <c r="N2005" s="238" t="s">
        <v>48</v>
      </c>
      <c r="O2005" s="92"/>
      <c r="P2005" s="239">
        <f>O2005*H2005</f>
        <v>0</v>
      </c>
      <c r="Q2005" s="239">
        <v>0.028899999999999999</v>
      </c>
      <c r="R2005" s="239">
        <f>Q2005*H2005</f>
        <v>1.2138</v>
      </c>
      <c r="S2005" s="239">
        <v>0</v>
      </c>
      <c r="T2005" s="240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41" t="s">
        <v>295</v>
      </c>
      <c r="AT2005" s="241" t="s">
        <v>179</v>
      </c>
      <c r="AU2005" s="241" t="s">
        <v>92</v>
      </c>
      <c r="AY2005" s="18" t="s">
        <v>177</v>
      </c>
      <c r="BE2005" s="242">
        <f>IF(N2005="základní",J2005,0)</f>
        <v>0</v>
      </c>
      <c r="BF2005" s="242">
        <f>IF(N2005="snížená",J2005,0)</f>
        <v>0</v>
      </c>
      <c r="BG2005" s="242">
        <f>IF(N2005="zákl. přenesená",J2005,0)</f>
        <v>0</v>
      </c>
      <c r="BH2005" s="242">
        <f>IF(N2005="sníž. přenesená",J2005,0)</f>
        <v>0</v>
      </c>
      <c r="BI2005" s="242">
        <f>IF(N2005="nulová",J2005,0)</f>
        <v>0</v>
      </c>
      <c r="BJ2005" s="18" t="s">
        <v>90</v>
      </c>
      <c r="BK2005" s="242">
        <f>ROUND(I2005*H2005,2)</f>
        <v>0</v>
      </c>
      <c r="BL2005" s="18" t="s">
        <v>295</v>
      </c>
      <c r="BM2005" s="241" t="s">
        <v>2307</v>
      </c>
    </row>
    <row r="2006" s="13" customFormat="1">
      <c r="A2006" s="13"/>
      <c r="B2006" s="243"/>
      <c r="C2006" s="244"/>
      <c r="D2006" s="245" t="s">
        <v>186</v>
      </c>
      <c r="E2006" s="246" t="s">
        <v>1</v>
      </c>
      <c r="F2006" s="247" t="s">
        <v>2308</v>
      </c>
      <c r="G2006" s="244"/>
      <c r="H2006" s="246" t="s">
        <v>1</v>
      </c>
      <c r="I2006" s="248"/>
      <c r="J2006" s="244"/>
      <c r="K2006" s="244"/>
      <c r="L2006" s="249"/>
      <c r="M2006" s="250"/>
      <c r="N2006" s="251"/>
      <c r="O2006" s="251"/>
      <c r="P2006" s="251"/>
      <c r="Q2006" s="251"/>
      <c r="R2006" s="251"/>
      <c r="S2006" s="251"/>
      <c r="T2006" s="252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3" t="s">
        <v>186</v>
      </c>
      <c r="AU2006" s="253" t="s">
        <v>92</v>
      </c>
      <c r="AV2006" s="13" t="s">
        <v>90</v>
      </c>
      <c r="AW2006" s="13" t="s">
        <v>36</v>
      </c>
      <c r="AX2006" s="13" t="s">
        <v>83</v>
      </c>
      <c r="AY2006" s="253" t="s">
        <v>177</v>
      </c>
    </row>
    <row r="2007" s="13" customFormat="1">
      <c r="A2007" s="13"/>
      <c r="B2007" s="243"/>
      <c r="C2007" s="244"/>
      <c r="D2007" s="245" t="s">
        <v>186</v>
      </c>
      <c r="E2007" s="246" t="s">
        <v>1</v>
      </c>
      <c r="F2007" s="247" t="s">
        <v>1132</v>
      </c>
      <c r="G2007" s="244"/>
      <c r="H2007" s="246" t="s">
        <v>1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3" t="s">
        <v>186</v>
      </c>
      <c r="AU2007" s="253" t="s">
        <v>92</v>
      </c>
      <c r="AV2007" s="13" t="s">
        <v>90</v>
      </c>
      <c r="AW2007" s="13" t="s">
        <v>36</v>
      </c>
      <c r="AX2007" s="13" t="s">
        <v>83</v>
      </c>
      <c r="AY2007" s="253" t="s">
        <v>177</v>
      </c>
    </row>
    <row r="2008" s="13" customFormat="1">
      <c r="A2008" s="13"/>
      <c r="B2008" s="243"/>
      <c r="C2008" s="244"/>
      <c r="D2008" s="245" t="s">
        <v>186</v>
      </c>
      <c r="E2008" s="246" t="s">
        <v>1</v>
      </c>
      <c r="F2008" s="247" t="s">
        <v>234</v>
      </c>
      <c r="G2008" s="244"/>
      <c r="H2008" s="246" t="s">
        <v>1</v>
      </c>
      <c r="I2008" s="248"/>
      <c r="J2008" s="244"/>
      <c r="K2008" s="244"/>
      <c r="L2008" s="249"/>
      <c r="M2008" s="250"/>
      <c r="N2008" s="251"/>
      <c r="O2008" s="251"/>
      <c r="P2008" s="251"/>
      <c r="Q2008" s="251"/>
      <c r="R2008" s="251"/>
      <c r="S2008" s="251"/>
      <c r="T2008" s="25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3" t="s">
        <v>186</v>
      </c>
      <c r="AU2008" s="253" t="s">
        <v>92</v>
      </c>
      <c r="AV2008" s="13" t="s">
        <v>90</v>
      </c>
      <c r="AW2008" s="13" t="s">
        <v>36</v>
      </c>
      <c r="AX2008" s="13" t="s">
        <v>83</v>
      </c>
      <c r="AY2008" s="253" t="s">
        <v>177</v>
      </c>
    </row>
    <row r="2009" s="14" customFormat="1">
      <c r="A2009" s="14"/>
      <c r="B2009" s="254"/>
      <c r="C2009" s="255"/>
      <c r="D2009" s="245" t="s">
        <v>186</v>
      </c>
      <c r="E2009" s="256" t="s">
        <v>1</v>
      </c>
      <c r="F2009" s="257" t="s">
        <v>2309</v>
      </c>
      <c r="G2009" s="255"/>
      <c r="H2009" s="258">
        <v>42</v>
      </c>
      <c r="I2009" s="259"/>
      <c r="J2009" s="255"/>
      <c r="K2009" s="255"/>
      <c r="L2009" s="260"/>
      <c r="M2009" s="261"/>
      <c r="N2009" s="262"/>
      <c r="O2009" s="262"/>
      <c r="P2009" s="262"/>
      <c r="Q2009" s="262"/>
      <c r="R2009" s="262"/>
      <c r="S2009" s="262"/>
      <c r="T2009" s="26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4" t="s">
        <v>186</v>
      </c>
      <c r="AU2009" s="264" t="s">
        <v>92</v>
      </c>
      <c r="AV2009" s="14" t="s">
        <v>92</v>
      </c>
      <c r="AW2009" s="14" t="s">
        <v>36</v>
      </c>
      <c r="AX2009" s="14" t="s">
        <v>83</v>
      </c>
      <c r="AY2009" s="264" t="s">
        <v>177</v>
      </c>
    </row>
    <row r="2010" s="15" customFormat="1">
      <c r="A2010" s="15"/>
      <c r="B2010" s="265"/>
      <c r="C2010" s="266"/>
      <c r="D2010" s="245" t="s">
        <v>186</v>
      </c>
      <c r="E2010" s="267" t="s">
        <v>1</v>
      </c>
      <c r="F2010" s="268" t="s">
        <v>190</v>
      </c>
      <c r="G2010" s="266"/>
      <c r="H2010" s="269">
        <v>42</v>
      </c>
      <c r="I2010" s="270"/>
      <c r="J2010" s="266"/>
      <c r="K2010" s="266"/>
      <c r="L2010" s="271"/>
      <c r="M2010" s="272"/>
      <c r="N2010" s="273"/>
      <c r="O2010" s="273"/>
      <c r="P2010" s="273"/>
      <c r="Q2010" s="273"/>
      <c r="R2010" s="273"/>
      <c r="S2010" s="273"/>
      <c r="T2010" s="274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75" t="s">
        <v>186</v>
      </c>
      <c r="AU2010" s="275" t="s">
        <v>92</v>
      </c>
      <c r="AV2010" s="15" t="s">
        <v>184</v>
      </c>
      <c r="AW2010" s="15" t="s">
        <v>36</v>
      </c>
      <c r="AX2010" s="15" t="s">
        <v>90</v>
      </c>
      <c r="AY2010" s="275" t="s">
        <v>177</v>
      </c>
    </row>
    <row r="2011" s="2" customFormat="1" ht="78" customHeight="1">
      <c r="A2011" s="39"/>
      <c r="B2011" s="40"/>
      <c r="C2011" s="230" t="s">
        <v>2310</v>
      </c>
      <c r="D2011" s="230" t="s">
        <v>179</v>
      </c>
      <c r="E2011" s="231" t="s">
        <v>2311</v>
      </c>
      <c r="F2011" s="232" t="s">
        <v>2312</v>
      </c>
      <c r="G2011" s="233" t="s">
        <v>509</v>
      </c>
      <c r="H2011" s="234">
        <v>30.913</v>
      </c>
      <c r="I2011" s="235"/>
      <c r="J2011" s="236">
        <f>ROUND(I2011*H2011,2)</f>
        <v>0</v>
      </c>
      <c r="K2011" s="232" t="s">
        <v>183</v>
      </c>
      <c r="L2011" s="45"/>
      <c r="M2011" s="237" t="s">
        <v>1</v>
      </c>
      <c r="N2011" s="238" t="s">
        <v>48</v>
      </c>
      <c r="O2011" s="92"/>
      <c r="P2011" s="239">
        <f>O2011*H2011</f>
        <v>0</v>
      </c>
      <c r="Q2011" s="239">
        <v>0</v>
      </c>
      <c r="R2011" s="239">
        <f>Q2011*H2011</f>
        <v>0</v>
      </c>
      <c r="S2011" s="239">
        <v>0</v>
      </c>
      <c r="T2011" s="240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41" t="s">
        <v>295</v>
      </c>
      <c r="AT2011" s="241" t="s">
        <v>179</v>
      </c>
      <c r="AU2011" s="241" t="s">
        <v>92</v>
      </c>
      <c r="AY2011" s="18" t="s">
        <v>177</v>
      </c>
      <c r="BE2011" s="242">
        <f>IF(N2011="základní",J2011,0)</f>
        <v>0</v>
      </c>
      <c r="BF2011" s="242">
        <f>IF(N2011="snížená",J2011,0)</f>
        <v>0</v>
      </c>
      <c r="BG2011" s="242">
        <f>IF(N2011="zákl. přenesená",J2011,0)</f>
        <v>0</v>
      </c>
      <c r="BH2011" s="242">
        <f>IF(N2011="sníž. přenesená",J2011,0)</f>
        <v>0</v>
      </c>
      <c r="BI2011" s="242">
        <f>IF(N2011="nulová",J2011,0)</f>
        <v>0</v>
      </c>
      <c r="BJ2011" s="18" t="s">
        <v>90</v>
      </c>
      <c r="BK2011" s="242">
        <f>ROUND(I2011*H2011,2)</f>
        <v>0</v>
      </c>
      <c r="BL2011" s="18" t="s">
        <v>295</v>
      </c>
      <c r="BM2011" s="241" t="s">
        <v>2313</v>
      </c>
    </row>
    <row r="2012" s="2" customFormat="1" ht="90" customHeight="1">
      <c r="A2012" s="39"/>
      <c r="B2012" s="40"/>
      <c r="C2012" s="230" t="s">
        <v>2314</v>
      </c>
      <c r="D2012" s="230" t="s">
        <v>179</v>
      </c>
      <c r="E2012" s="231" t="s">
        <v>2315</v>
      </c>
      <c r="F2012" s="232" t="s">
        <v>2316</v>
      </c>
      <c r="G2012" s="233" t="s">
        <v>509</v>
      </c>
      <c r="H2012" s="234">
        <v>30.913</v>
      </c>
      <c r="I2012" s="235"/>
      <c r="J2012" s="236">
        <f>ROUND(I2012*H2012,2)</f>
        <v>0</v>
      </c>
      <c r="K2012" s="232" t="s">
        <v>183</v>
      </c>
      <c r="L2012" s="45"/>
      <c r="M2012" s="237" t="s">
        <v>1</v>
      </c>
      <c r="N2012" s="238" t="s">
        <v>48</v>
      </c>
      <c r="O2012" s="92"/>
      <c r="P2012" s="239">
        <f>O2012*H2012</f>
        <v>0</v>
      </c>
      <c r="Q2012" s="239">
        <v>0</v>
      </c>
      <c r="R2012" s="239">
        <f>Q2012*H2012</f>
        <v>0</v>
      </c>
      <c r="S2012" s="239">
        <v>0</v>
      </c>
      <c r="T2012" s="240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41" t="s">
        <v>295</v>
      </c>
      <c r="AT2012" s="241" t="s">
        <v>179</v>
      </c>
      <c r="AU2012" s="241" t="s">
        <v>92</v>
      </c>
      <c r="AY2012" s="18" t="s">
        <v>177</v>
      </c>
      <c r="BE2012" s="242">
        <f>IF(N2012="základní",J2012,0)</f>
        <v>0</v>
      </c>
      <c r="BF2012" s="242">
        <f>IF(N2012="snížená",J2012,0)</f>
        <v>0</v>
      </c>
      <c r="BG2012" s="242">
        <f>IF(N2012="zákl. přenesená",J2012,0)</f>
        <v>0</v>
      </c>
      <c r="BH2012" s="242">
        <f>IF(N2012="sníž. přenesená",J2012,0)</f>
        <v>0</v>
      </c>
      <c r="BI2012" s="242">
        <f>IF(N2012="nulová",J2012,0)</f>
        <v>0</v>
      </c>
      <c r="BJ2012" s="18" t="s">
        <v>90</v>
      </c>
      <c r="BK2012" s="242">
        <f>ROUND(I2012*H2012,2)</f>
        <v>0</v>
      </c>
      <c r="BL2012" s="18" t="s">
        <v>295</v>
      </c>
      <c r="BM2012" s="241" t="s">
        <v>2317</v>
      </c>
    </row>
    <row r="2013" s="12" customFormat="1" ht="22.8" customHeight="1">
      <c r="A2013" s="12"/>
      <c r="B2013" s="214"/>
      <c r="C2013" s="215"/>
      <c r="D2013" s="216" t="s">
        <v>82</v>
      </c>
      <c r="E2013" s="228" t="s">
        <v>569</v>
      </c>
      <c r="F2013" s="228" t="s">
        <v>570</v>
      </c>
      <c r="G2013" s="215"/>
      <c r="H2013" s="215"/>
      <c r="I2013" s="218"/>
      <c r="J2013" s="229">
        <f>BK2013</f>
        <v>0</v>
      </c>
      <c r="K2013" s="215"/>
      <c r="L2013" s="220"/>
      <c r="M2013" s="221"/>
      <c r="N2013" s="222"/>
      <c r="O2013" s="222"/>
      <c r="P2013" s="223">
        <f>SUM(P2014:P2053)</f>
        <v>0</v>
      </c>
      <c r="Q2013" s="222"/>
      <c r="R2013" s="223">
        <f>SUM(R2014:R2053)</f>
        <v>2.3520954000000001</v>
      </c>
      <c r="S2013" s="222"/>
      <c r="T2013" s="224">
        <f>SUM(T2014:T2053)</f>
        <v>0</v>
      </c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R2013" s="225" t="s">
        <v>92</v>
      </c>
      <c r="AT2013" s="226" t="s">
        <v>82</v>
      </c>
      <c r="AU2013" s="226" t="s">
        <v>90</v>
      </c>
      <c r="AY2013" s="225" t="s">
        <v>177</v>
      </c>
      <c r="BK2013" s="227">
        <f>SUM(BK2014:BK2053)</f>
        <v>0</v>
      </c>
    </row>
    <row r="2014" s="2" customFormat="1" ht="37.8" customHeight="1">
      <c r="A2014" s="39"/>
      <c r="B2014" s="40"/>
      <c r="C2014" s="230" t="s">
        <v>2318</v>
      </c>
      <c r="D2014" s="230" t="s">
        <v>179</v>
      </c>
      <c r="E2014" s="231" t="s">
        <v>2319</v>
      </c>
      <c r="F2014" s="232" t="s">
        <v>2320</v>
      </c>
      <c r="G2014" s="233" t="s">
        <v>200</v>
      </c>
      <c r="H2014" s="234">
        <v>366.98599999999999</v>
      </c>
      <c r="I2014" s="235"/>
      <c r="J2014" s="236">
        <f>ROUND(I2014*H2014,2)</f>
        <v>0</v>
      </c>
      <c r="K2014" s="232" t="s">
        <v>183</v>
      </c>
      <c r="L2014" s="45"/>
      <c r="M2014" s="237" t="s">
        <v>1</v>
      </c>
      <c r="N2014" s="238" t="s">
        <v>48</v>
      </c>
      <c r="O2014" s="92"/>
      <c r="P2014" s="239">
        <f>O2014*H2014</f>
        <v>0</v>
      </c>
      <c r="Q2014" s="239">
        <v>0</v>
      </c>
      <c r="R2014" s="239">
        <f>Q2014*H2014</f>
        <v>0</v>
      </c>
      <c r="S2014" s="239">
        <v>0</v>
      </c>
      <c r="T2014" s="240">
        <f>S2014*H2014</f>
        <v>0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41" t="s">
        <v>295</v>
      </c>
      <c r="AT2014" s="241" t="s">
        <v>179</v>
      </c>
      <c r="AU2014" s="241" t="s">
        <v>92</v>
      </c>
      <c r="AY2014" s="18" t="s">
        <v>177</v>
      </c>
      <c r="BE2014" s="242">
        <f>IF(N2014="základní",J2014,0)</f>
        <v>0</v>
      </c>
      <c r="BF2014" s="242">
        <f>IF(N2014="snížená",J2014,0)</f>
        <v>0</v>
      </c>
      <c r="BG2014" s="242">
        <f>IF(N2014="zákl. přenesená",J2014,0)</f>
        <v>0</v>
      </c>
      <c r="BH2014" s="242">
        <f>IF(N2014="sníž. přenesená",J2014,0)</f>
        <v>0</v>
      </c>
      <c r="BI2014" s="242">
        <f>IF(N2014="nulová",J2014,0)</f>
        <v>0</v>
      </c>
      <c r="BJ2014" s="18" t="s">
        <v>90</v>
      </c>
      <c r="BK2014" s="242">
        <f>ROUND(I2014*H2014,2)</f>
        <v>0</v>
      </c>
      <c r="BL2014" s="18" t="s">
        <v>295</v>
      </c>
      <c r="BM2014" s="241" t="s">
        <v>2321</v>
      </c>
    </row>
    <row r="2015" s="13" customFormat="1">
      <c r="A2015" s="13"/>
      <c r="B2015" s="243"/>
      <c r="C2015" s="244"/>
      <c r="D2015" s="245" t="s">
        <v>186</v>
      </c>
      <c r="E2015" s="246" t="s">
        <v>1</v>
      </c>
      <c r="F2015" s="247" t="s">
        <v>2322</v>
      </c>
      <c r="G2015" s="244"/>
      <c r="H2015" s="246" t="s">
        <v>1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3" t="s">
        <v>186</v>
      </c>
      <c r="AU2015" s="253" t="s">
        <v>92</v>
      </c>
      <c r="AV2015" s="13" t="s">
        <v>90</v>
      </c>
      <c r="AW2015" s="13" t="s">
        <v>36</v>
      </c>
      <c r="AX2015" s="13" t="s">
        <v>83</v>
      </c>
      <c r="AY2015" s="253" t="s">
        <v>177</v>
      </c>
    </row>
    <row r="2016" s="13" customFormat="1">
      <c r="A2016" s="13"/>
      <c r="B2016" s="243"/>
      <c r="C2016" s="244"/>
      <c r="D2016" s="245" t="s">
        <v>186</v>
      </c>
      <c r="E2016" s="246" t="s">
        <v>1</v>
      </c>
      <c r="F2016" s="247" t="s">
        <v>1744</v>
      </c>
      <c r="G2016" s="244"/>
      <c r="H2016" s="246" t="s">
        <v>1</v>
      </c>
      <c r="I2016" s="248"/>
      <c r="J2016" s="244"/>
      <c r="K2016" s="244"/>
      <c r="L2016" s="249"/>
      <c r="M2016" s="250"/>
      <c r="N2016" s="251"/>
      <c r="O2016" s="251"/>
      <c r="P2016" s="251"/>
      <c r="Q2016" s="251"/>
      <c r="R2016" s="251"/>
      <c r="S2016" s="251"/>
      <c r="T2016" s="25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3" t="s">
        <v>186</v>
      </c>
      <c r="AU2016" s="253" t="s">
        <v>92</v>
      </c>
      <c r="AV2016" s="13" t="s">
        <v>90</v>
      </c>
      <c r="AW2016" s="13" t="s">
        <v>36</v>
      </c>
      <c r="AX2016" s="13" t="s">
        <v>83</v>
      </c>
      <c r="AY2016" s="253" t="s">
        <v>177</v>
      </c>
    </row>
    <row r="2017" s="14" customFormat="1">
      <c r="A2017" s="14"/>
      <c r="B2017" s="254"/>
      <c r="C2017" s="255"/>
      <c r="D2017" s="245" t="s">
        <v>186</v>
      </c>
      <c r="E2017" s="256" t="s">
        <v>1</v>
      </c>
      <c r="F2017" s="257" t="s">
        <v>2323</v>
      </c>
      <c r="G2017" s="255"/>
      <c r="H2017" s="258">
        <v>191.56999999999999</v>
      </c>
      <c r="I2017" s="259"/>
      <c r="J2017" s="255"/>
      <c r="K2017" s="255"/>
      <c r="L2017" s="260"/>
      <c r="M2017" s="261"/>
      <c r="N2017" s="262"/>
      <c r="O2017" s="262"/>
      <c r="P2017" s="262"/>
      <c r="Q2017" s="262"/>
      <c r="R2017" s="262"/>
      <c r="S2017" s="262"/>
      <c r="T2017" s="26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4" t="s">
        <v>186</v>
      </c>
      <c r="AU2017" s="264" t="s">
        <v>92</v>
      </c>
      <c r="AV2017" s="14" t="s">
        <v>92</v>
      </c>
      <c r="AW2017" s="14" t="s">
        <v>36</v>
      </c>
      <c r="AX2017" s="14" t="s">
        <v>83</v>
      </c>
      <c r="AY2017" s="264" t="s">
        <v>177</v>
      </c>
    </row>
    <row r="2018" s="16" customFormat="1">
      <c r="A2018" s="16"/>
      <c r="B2018" s="276"/>
      <c r="C2018" s="277"/>
      <c r="D2018" s="245" t="s">
        <v>186</v>
      </c>
      <c r="E2018" s="278" t="s">
        <v>689</v>
      </c>
      <c r="F2018" s="279" t="s">
        <v>492</v>
      </c>
      <c r="G2018" s="277"/>
      <c r="H2018" s="280">
        <v>191.56999999999999</v>
      </c>
      <c r="I2018" s="281"/>
      <c r="J2018" s="277"/>
      <c r="K2018" s="277"/>
      <c r="L2018" s="282"/>
      <c r="M2018" s="283"/>
      <c r="N2018" s="284"/>
      <c r="O2018" s="284"/>
      <c r="P2018" s="284"/>
      <c r="Q2018" s="284"/>
      <c r="R2018" s="284"/>
      <c r="S2018" s="284"/>
      <c r="T2018" s="285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T2018" s="286" t="s">
        <v>186</v>
      </c>
      <c r="AU2018" s="286" t="s">
        <v>92</v>
      </c>
      <c r="AV2018" s="16" t="s">
        <v>100</v>
      </c>
      <c r="AW2018" s="16" t="s">
        <v>36</v>
      </c>
      <c r="AX2018" s="16" t="s">
        <v>83</v>
      </c>
      <c r="AY2018" s="286" t="s">
        <v>177</v>
      </c>
    </row>
    <row r="2019" s="13" customFormat="1">
      <c r="A2019" s="13"/>
      <c r="B2019" s="243"/>
      <c r="C2019" s="244"/>
      <c r="D2019" s="245" t="s">
        <v>186</v>
      </c>
      <c r="E2019" s="246" t="s">
        <v>1</v>
      </c>
      <c r="F2019" s="247" t="s">
        <v>1751</v>
      </c>
      <c r="G2019" s="244"/>
      <c r="H2019" s="246" t="s">
        <v>1</v>
      </c>
      <c r="I2019" s="248"/>
      <c r="J2019" s="244"/>
      <c r="K2019" s="244"/>
      <c r="L2019" s="249"/>
      <c r="M2019" s="250"/>
      <c r="N2019" s="251"/>
      <c r="O2019" s="251"/>
      <c r="P2019" s="251"/>
      <c r="Q2019" s="251"/>
      <c r="R2019" s="251"/>
      <c r="S2019" s="251"/>
      <c r="T2019" s="25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3" t="s">
        <v>186</v>
      </c>
      <c r="AU2019" s="253" t="s">
        <v>92</v>
      </c>
      <c r="AV2019" s="13" t="s">
        <v>90</v>
      </c>
      <c r="AW2019" s="13" t="s">
        <v>36</v>
      </c>
      <c r="AX2019" s="13" t="s">
        <v>83</v>
      </c>
      <c r="AY2019" s="253" t="s">
        <v>177</v>
      </c>
    </row>
    <row r="2020" s="14" customFormat="1">
      <c r="A2020" s="14"/>
      <c r="B2020" s="254"/>
      <c r="C2020" s="255"/>
      <c r="D2020" s="245" t="s">
        <v>186</v>
      </c>
      <c r="E2020" s="256" t="s">
        <v>1</v>
      </c>
      <c r="F2020" s="257" t="s">
        <v>1752</v>
      </c>
      <c r="G2020" s="255"/>
      <c r="H2020" s="258">
        <v>4.8959999999999999</v>
      </c>
      <c r="I2020" s="259"/>
      <c r="J2020" s="255"/>
      <c r="K2020" s="255"/>
      <c r="L2020" s="260"/>
      <c r="M2020" s="261"/>
      <c r="N2020" s="262"/>
      <c r="O2020" s="262"/>
      <c r="P2020" s="262"/>
      <c r="Q2020" s="262"/>
      <c r="R2020" s="262"/>
      <c r="S2020" s="262"/>
      <c r="T2020" s="26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64" t="s">
        <v>186</v>
      </c>
      <c r="AU2020" s="264" t="s">
        <v>92</v>
      </c>
      <c r="AV2020" s="14" t="s">
        <v>92</v>
      </c>
      <c r="AW2020" s="14" t="s">
        <v>36</v>
      </c>
      <c r="AX2020" s="14" t="s">
        <v>83</v>
      </c>
      <c r="AY2020" s="264" t="s">
        <v>177</v>
      </c>
    </row>
    <row r="2021" s="13" customFormat="1">
      <c r="A2021" s="13"/>
      <c r="B2021" s="243"/>
      <c r="C2021" s="244"/>
      <c r="D2021" s="245" t="s">
        <v>186</v>
      </c>
      <c r="E2021" s="246" t="s">
        <v>1</v>
      </c>
      <c r="F2021" s="247" t="s">
        <v>1760</v>
      </c>
      <c r="G2021" s="244"/>
      <c r="H2021" s="246" t="s">
        <v>1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3" t="s">
        <v>186</v>
      </c>
      <c r="AU2021" s="253" t="s">
        <v>92</v>
      </c>
      <c r="AV2021" s="13" t="s">
        <v>90</v>
      </c>
      <c r="AW2021" s="13" t="s">
        <v>36</v>
      </c>
      <c r="AX2021" s="13" t="s">
        <v>83</v>
      </c>
      <c r="AY2021" s="253" t="s">
        <v>177</v>
      </c>
    </row>
    <row r="2022" s="14" customFormat="1">
      <c r="A2022" s="14"/>
      <c r="B2022" s="254"/>
      <c r="C2022" s="255"/>
      <c r="D2022" s="245" t="s">
        <v>186</v>
      </c>
      <c r="E2022" s="256" t="s">
        <v>1</v>
      </c>
      <c r="F2022" s="257" t="s">
        <v>562</v>
      </c>
      <c r="G2022" s="255"/>
      <c r="H2022" s="258">
        <v>138.59999999999999</v>
      </c>
      <c r="I2022" s="259"/>
      <c r="J2022" s="255"/>
      <c r="K2022" s="255"/>
      <c r="L2022" s="260"/>
      <c r="M2022" s="261"/>
      <c r="N2022" s="262"/>
      <c r="O2022" s="262"/>
      <c r="P2022" s="262"/>
      <c r="Q2022" s="262"/>
      <c r="R2022" s="262"/>
      <c r="S2022" s="262"/>
      <c r="T2022" s="26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4" t="s">
        <v>186</v>
      </c>
      <c r="AU2022" s="264" t="s">
        <v>92</v>
      </c>
      <c r="AV2022" s="14" t="s">
        <v>92</v>
      </c>
      <c r="AW2022" s="14" t="s">
        <v>36</v>
      </c>
      <c r="AX2022" s="14" t="s">
        <v>83</v>
      </c>
      <c r="AY2022" s="264" t="s">
        <v>177</v>
      </c>
    </row>
    <row r="2023" s="13" customFormat="1">
      <c r="A2023" s="13"/>
      <c r="B2023" s="243"/>
      <c r="C2023" s="244"/>
      <c r="D2023" s="245" t="s">
        <v>186</v>
      </c>
      <c r="E2023" s="246" t="s">
        <v>1</v>
      </c>
      <c r="F2023" s="247" t="s">
        <v>1753</v>
      </c>
      <c r="G2023" s="244"/>
      <c r="H2023" s="246" t="s">
        <v>1</v>
      </c>
      <c r="I2023" s="248"/>
      <c r="J2023" s="244"/>
      <c r="K2023" s="244"/>
      <c r="L2023" s="249"/>
      <c r="M2023" s="250"/>
      <c r="N2023" s="251"/>
      <c r="O2023" s="251"/>
      <c r="P2023" s="251"/>
      <c r="Q2023" s="251"/>
      <c r="R2023" s="251"/>
      <c r="S2023" s="251"/>
      <c r="T2023" s="252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3" t="s">
        <v>186</v>
      </c>
      <c r="AU2023" s="253" t="s">
        <v>92</v>
      </c>
      <c r="AV2023" s="13" t="s">
        <v>90</v>
      </c>
      <c r="AW2023" s="13" t="s">
        <v>36</v>
      </c>
      <c r="AX2023" s="13" t="s">
        <v>83</v>
      </c>
      <c r="AY2023" s="253" t="s">
        <v>177</v>
      </c>
    </row>
    <row r="2024" s="14" customFormat="1">
      <c r="A2024" s="14"/>
      <c r="B2024" s="254"/>
      <c r="C2024" s="255"/>
      <c r="D2024" s="245" t="s">
        <v>186</v>
      </c>
      <c r="E2024" s="256" t="s">
        <v>1</v>
      </c>
      <c r="F2024" s="257" t="s">
        <v>2063</v>
      </c>
      <c r="G2024" s="255"/>
      <c r="H2024" s="258">
        <v>31.920000000000002</v>
      </c>
      <c r="I2024" s="259"/>
      <c r="J2024" s="255"/>
      <c r="K2024" s="255"/>
      <c r="L2024" s="260"/>
      <c r="M2024" s="261"/>
      <c r="N2024" s="262"/>
      <c r="O2024" s="262"/>
      <c r="P2024" s="262"/>
      <c r="Q2024" s="262"/>
      <c r="R2024" s="262"/>
      <c r="S2024" s="262"/>
      <c r="T2024" s="263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64" t="s">
        <v>186</v>
      </c>
      <c r="AU2024" s="264" t="s">
        <v>92</v>
      </c>
      <c r="AV2024" s="14" t="s">
        <v>92</v>
      </c>
      <c r="AW2024" s="14" t="s">
        <v>36</v>
      </c>
      <c r="AX2024" s="14" t="s">
        <v>83</v>
      </c>
      <c r="AY2024" s="264" t="s">
        <v>177</v>
      </c>
    </row>
    <row r="2025" s="15" customFormat="1">
      <c r="A2025" s="15"/>
      <c r="B2025" s="265"/>
      <c r="C2025" s="266"/>
      <c r="D2025" s="245" t="s">
        <v>186</v>
      </c>
      <c r="E2025" s="267" t="s">
        <v>1</v>
      </c>
      <c r="F2025" s="268" t="s">
        <v>190</v>
      </c>
      <c r="G2025" s="266"/>
      <c r="H2025" s="269">
        <v>366.98599999999999</v>
      </c>
      <c r="I2025" s="270"/>
      <c r="J2025" s="266"/>
      <c r="K2025" s="266"/>
      <c r="L2025" s="271"/>
      <c r="M2025" s="272"/>
      <c r="N2025" s="273"/>
      <c r="O2025" s="273"/>
      <c r="P2025" s="273"/>
      <c r="Q2025" s="273"/>
      <c r="R2025" s="273"/>
      <c r="S2025" s="273"/>
      <c r="T2025" s="274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75" t="s">
        <v>186</v>
      </c>
      <c r="AU2025" s="275" t="s">
        <v>92</v>
      </c>
      <c r="AV2025" s="15" t="s">
        <v>184</v>
      </c>
      <c r="AW2025" s="15" t="s">
        <v>36</v>
      </c>
      <c r="AX2025" s="15" t="s">
        <v>90</v>
      </c>
      <c r="AY2025" s="275" t="s">
        <v>177</v>
      </c>
    </row>
    <row r="2026" s="2" customFormat="1" ht="37.8" customHeight="1">
      <c r="A2026" s="39"/>
      <c r="B2026" s="40"/>
      <c r="C2026" s="230" t="s">
        <v>2324</v>
      </c>
      <c r="D2026" s="230" t="s">
        <v>179</v>
      </c>
      <c r="E2026" s="231" t="s">
        <v>2325</v>
      </c>
      <c r="F2026" s="232" t="s">
        <v>2326</v>
      </c>
      <c r="G2026" s="233" t="s">
        <v>200</v>
      </c>
      <c r="H2026" s="234">
        <v>4.8959999999999999</v>
      </c>
      <c r="I2026" s="235"/>
      <c r="J2026" s="236">
        <f>ROUND(I2026*H2026,2)</f>
        <v>0</v>
      </c>
      <c r="K2026" s="232" t="s">
        <v>183</v>
      </c>
      <c r="L2026" s="45"/>
      <c r="M2026" s="237" t="s">
        <v>1</v>
      </c>
      <c r="N2026" s="238" t="s">
        <v>48</v>
      </c>
      <c r="O2026" s="92"/>
      <c r="P2026" s="239">
        <f>O2026*H2026</f>
        <v>0</v>
      </c>
      <c r="Q2026" s="239">
        <v>0</v>
      </c>
      <c r="R2026" s="239">
        <f>Q2026*H2026</f>
        <v>0</v>
      </c>
      <c r="S2026" s="239">
        <v>0</v>
      </c>
      <c r="T2026" s="240">
        <f>S2026*H2026</f>
        <v>0</v>
      </c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R2026" s="241" t="s">
        <v>295</v>
      </c>
      <c r="AT2026" s="241" t="s">
        <v>179</v>
      </c>
      <c r="AU2026" s="241" t="s">
        <v>92</v>
      </c>
      <c r="AY2026" s="18" t="s">
        <v>177</v>
      </c>
      <c r="BE2026" s="242">
        <f>IF(N2026="základní",J2026,0)</f>
        <v>0</v>
      </c>
      <c r="BF2026" s="242">
        <f>IF(N2026="snížená",J2026,0)</f>
        <v>0</v>
      </c>
      <c r="BG2026" s="242">
        <f>IF(N2026="zákl. přenesená",J2026,0)</f>
        <v>0</v>
      </c>
      <c r="BH2026" s="242">
        <f>IF(N2026="sníž. přenesená",J2026,0)</f>
        <v>0</v>
      </c>
      <c r="BI2026" s="242">
        <f>IF(N2026="nulová",J2026,0)</f>
        <v>0</v>
      </c>
      <c r="BJ2026" s="18" t="s">
        <v>90</v>
      </c>
      <c r="BK2026" s="242">
        <f>ROUND(I2026*H2026,2)</f>
        <v>0</v>
      </c>
      <c r="BL2026" s="18" t="s">
        <v>295</v>
      </c>
      <c r="BM2026" s="241" t="s">
        <v>2327</v>
      </c>
    </row>
    <row r="2027" s="13" customFormat="1">
      <c r="A2027" s="13"/>
      <c r="B2027" s="243"/>
      <c r="C2027" s="244"/>
      <c r="D2027" s="245" t="s">
        <v>186</v>
      </c>
      <c r="E2027" s="246" t="s">
        <v>1</v>
      </c>
      <c r="F2027" s="247" t="s">
        <v>2328</v>
      </c>
      <c r="G2027" s="244"/>
      <c r="H2027" s="246" t="s">
        <v>1</v>
      </c>
      <c r="I2027" s="248"/>
      <c r="J2027" s="244"/>
      <c r="K2027" s="244"/>
      <c r="L2027" s="249"/>
      <c r="M2027" s="250"/>
      <c r="N2027" s="251"/>
      <c r="O2027" s="251"/>
      <c r="P2027" s="251"/>
      <c r="Q2027" s="251"/>
      <c r="R2027" s="251"/>
      <c r="S2027" s="251"/>
      <c r="T2027" s="252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3" t="s">
        <v>186</v>
      </c>
      <c r="AU2027" s="253" t="s">
        <v>92</v>
      </c>
      <c r="AV2027" s="13" t="s">
        <v>90</v>
      </c>
      <c r="AW2027" s="13" t="s">
        <v>36</v>
      </c>
      <c r="AX2027" s="13" t="s">
        <v>83</v>
      </c>
      <c r="AY2027" s="253" t="s">
        <v>177</v>
      </c>
    </row>
    <row r="2028" s="13" customFormat="1">
      <c r="A2028" s="13"/>
      <c r="B2028" s="243"/>
      <c r="C2028" s="244"/>
      <c r="D2028" s="245" t="s">
        <v>186</v>
      </c>
      <c r="E2028" s="246" t="s">
        <v>1</v>
      </c>
      <c r="F2028" s="247" t="s">
        <v>1751</v>
      </c>
      <c r="G2028" s="244"/>
      <c r="H2028" s="246" t="s">
        <v>1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3" t="s">
        <v>186</v>
      </c>
      <c r="AU2028" s="253" t="s">
        <v>92</v>
      </c>
      <c r="AV2028" s="13" t="s">
        <v>90</v>
      </c>
      <c r="AW2028" s="13" t="s">
        <v>36</v>
      </c>
      <c r="AX2028" s="13" t="s">
        <v>83</v>
      </c>
      <c r="AY2028" s="253" t="s">
        <v>177</v>
      </c>
    </row>
    <row r="2029" s="14" customFormat="1">
      <c r="A2029" s="14"/>
      <c r="B2029" s="254"/>
      <c r="C2029" s="255"/>
      <c r="D2029" s="245" t="s">
        <v>186</v>
      </c>
      <c r="E2029" s="256" t="s">
        <v>1</v>
      </c>
      <c r="F2029" s="257" t="s">
        <v>2329</v>
      </c>
      <c r="G2029" s="255"/>
      <c r="H2029" s="258">
        <v>4.8959999999999999</v>
      </c>
      <c r="I2029" s="259"/>
      <c r="J2029" s="255"/>
      <c r="K2029" s="255"/>
      <c r="L2029" s="260"/>
      <c r="M2029" s="261"/>
      <c r="N2029" s="262"/>
      <c r="O2029" s="262"/>
      <c r="P2029" s="262"/>
      <c r="Q2029" s="262"/>
      <c r="R2029" s="262"/>
      <c r="S2029" s="262"/>
      <c r="T2029" s="26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64" t="s">
        <v>186</v>
      </c>
      <c r="AU2029" s="264" t="s">
        <v>92</v>
      </c>
      <c r="AV2029" s="14" t="s">
        <v>92</v>
      </c>
      <c r="AW2029" s="14" t="s">
        <v>36</v>
      </c>
      <c r="AX2029" s="14" t="s">
        <v>83</v>
      </c>
      <c r="AY2029" s="264" t="s">
        <v>177</v>
      </c>
    </row>
    <row r="2030" s="15" customFormat="1">
      <c r="A2030" s="15"/>
      <c r="B2030" s="265"/>
      <c r="C2030" s="266"/>
      <c r="D2030" s="245" t="s">
        <v>186</v>
      </c>
      <c r="E2030" s="267" t="s">
        <v>691</v>
      </c>
      <c r="F2030" s="268" t="s">
        <v>190</v>
      </c>
      <c r="G2030" s="266"/>
      <c r="H2030" s="269">
        <v>4.8959999999999999</v>
      </c>
      <c r="I2030" s="270"/>
      <c r="J2030" s="266"/>
      <c r="K2030" s="266"/>
      <c r="L2030" s="271"/>
      <c r="M2030" s="272"/>
      <c r="N2030" s="273"/>
      <c r="O2030" s="273"/>
      <c r="P2030" s="273"/>
      <c r="Q2030" s="273"/>
      <c r="R2030" s="273"/>
      <c r="S2030" s="273"/>
      <c r="T2030" s="274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75" t="s">
        <v>186</v>
      </c>
      <c r="AU2030" s="275" t="s">
        <v>92</v>
      </c>
      <c r="AV2030" s="15" t="s">
        <v>184</v>
      </c>
      <c r="AW2030" s="15" t="s">
        <v>36</v>
      </c>
      <c r="AX2030" s="15" t="s">
        <v>90</v>
      </c>
      <c r="AY2030" s="275" t="s">
        <v>177</v>
      </c>
    </row>
    <row r="2031" s="2" customFormat="1" ht="37.8" customHeight="1">
      <c r="A2031" s="39"/>
      <c r="B2031" s="40"/>
      <c r="C2031" s="291" t="s">
        <v>2330</v>
      </c>
      <c r="D2031" s="291" t="s">
        <v>881</v>
      </c>
      <c r="E2031" s="292" t="s">
        <v>2331</v>
      </c>
      <c r="F2031" s="293" t="s">
        <v>2332</v>
      </c>
      <c r="G2031" s="294" t="s">
        <v>200</v>
      </c>
      <c r="H2031" s="295">
        <v>403.685</v>
      </c>
      <c r="I2031" s="296"/>
      <c r="J2031" s="297">
        <f>ROUND(I2031*H2031,2)</f>
        <v>0</v>
      </c>
      <c r="K2031" s="293" t="s">
        <v>183</v>
      </c>
      <c r="L2031" s="298"/>
      <c r="M2031" s="299" t="s">
        <v>1</v>
      </c>
      <c r="N2031" s="300" t="s">
        <v>48</v>
      </c>
      <c r="O2031" s="92"/>
      <c r="P2031" s="239">
        <f>O2031*H2031</f>
        <v>0</v>
      </c>
      <c r="Q2031" s="239">
        <v>0.00013999999999999999</v>
      </c>
      <c r="R2031" s="239">
        <f>Q2031*H2031</f>
        <v>0.056515899999999994</v>
      </c>
      <c r="S2031" s="239">
        <v>0</v>
      </c>
      <c r="T2031" s="240">
        <f>S2031*H2031</f>
        <v>0</v>
      </c>
      <c r="U2031" s="39"/>
      <c r="V2031" s="39"/>
      <c r="W2031" s="39"/>
      <c r="X2031" s="39"/>
      <c r="Y2031" s="39"/>
      <c r="Z2031" s="39"/>
      <c r="AA2031" s="39"/>
      <c r="AB2031" s="39"/>
      <c r="AC2031" s="39"/>
      <c r="AD2031" s="39"/>
      <c r="AE2031" s="39"/>
      <c r="AR2031" s="241" t="s">
        <v>402</v>
      </c>
      <c r="AT2031" s="241" t="s">
        <v>881</v>
      </c>
      <c r="AU2031" s="241" t="s">
        <v>92</v>
      </c>
      <c r="AY2031" s="18" t="s">
        <v>177</v>
      </c>
      <c r="BE2031" s="242">
        <f>IF(N2031="základní",J2031,0)</f>
        <v>0</v>
      </c>
      <c r="BF2031" s="242">
        <f>IF(N2031="snížená",J2031,0)</f>
        <v>0</v>
      </c>
      <c r="BG2031" s="242">
        <f>IF(N2031="zákl. přenesená",J2031,0)</f>
        <v>0</v>
      </c>
      <c r="BH2031" s="242">
        <f>IF(N2031="sníž. přenesená",J2031,0)</f>
        <v>0</v>
      </c>
      <c r="BI2031" s="242">
        <f>IF(N2031="nulová",J2031,0)</f>
        <v>0</v>
      </c>
      <c r="BJ2031" s="18" t="s">
        <v>90</v>
      </c>
      <c r="BK2031" s="242">
        <f>ROUND(I2031*H2031,2)</f>
        <v>0</v>
      </c>
      <c r="BL2031" s="18" t="s">
        <v>295</v>
      </c>
      <c r="BM2031" s="241" t="s">
        <v>2333</v>
      </c>
    </row>
    <row r="2032" s="14" customFormat="1">
      <c r="A2032" s="14"/>
      <c r="B2032" s="254"/>
      <c r="C2032" s="255"/>
      <c r="D2032" s="245" t="s">
        <v>186</v>
      </c>
      <c r="E2032" s="255"/>
      <c r="F2032" s="257" t="s">
        <v>2334</v>
      </c>
      <c r="G2032" s="255"/>
      <c r="H2032" s="258">
        <v>403.685</v>
      </c>
      <c r="I2032" s="259"/>
      <c r="J2032" s="255"/>
      <c r="K2032" s="255"/>
      <c r="L2032" s="260"/>
      <c r="M2032" s="261"/>
      <c r="N2032" s="262"/>
      <c r="O2032" s="262"/>
      <c r="P2032" s="262"/>
      <c r="Q2032" s="262"/>
      <c r="R2032" s="262"/>
      <c r="S2032" s="262"/>
      <c r="T2032" s="26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4" t="s">
        <v>186</v>
      </c>
      <c r="AU2032" s="264" t="s">
        <v>92</v>
      </c>
      <c r="AV2032" s="14" t="s">
        <v>92</v>
      </c>
      <c r="AW2032" s="14" t="s">
        <v>4</v>
      </c>
      <c r="AX2032" s="14" t="s">
        <v>90</v>
      </c>
      <c r="AY2032" s="264" t="s">
        <v>177</v>
      </c>
    </row>
    <row r="2033" s="2" customFormat="1" ht="37.8" customHeight="1">
      <c r="A2033" s="39"/>
      <c r="B2033" s="40"/>
      <c r="C2033" s="230" t="s">
        <v>2335</v>
      </c>
      <c r="D2033" s="230" t="s">
        <v>179</v>
      </c>
      <c r="E2033" s="231" t="s">
        <v>2336</v>
      </c>
      <c r="F2033" s="232" t="s">
        <v>2337</v>
      </c>
      <c r="G2033" s="233" t="s">
        <v>200</v>
      </c>
      <c r="H2033" s="234">
        <v>138.59999999999999</v>
      </c>
      <c r="I2033" s="235"/>
      <c r="J2033" s="236">
        <f>ROUND(I2033*H2033,2)</f>
        <v>0</v>
      </c>
      <c r="K2033" s="232" t="s">
        <v>183</v>
      </c>
      <c r="L2033" s="45"/>
      <c r="M2033" s="237" t="s">
        <v>1</v>
      </c>
      <c r="N2033" s="238" t="s">
        <v>48</v>
      </c>
      <c r="O2033" s="92"/>
      <c r="P2033" s="239">
        <f>O2033*H2033</f>
        <v>0</v>
      </c>
      <c r="Q2033" s="239">
        <v>0</v>
      </c>
      <c r="R2033" s="239">
        <f>Q2033*H2033</f>
        <v>0</v>
      </c>
      <c r="S2033" s="239">
        <v>0</v>
      </c>
      <c r="T2033" s="240">
        <f>S2033*H2033</f>
        <v>0</v>
      </c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R2033" s="241" t="s">
        <v>295</v>
      </c>
      <c r="AT2033" s="241" t="s">
        <v>179</v>
      </c>
      <c r="AU2033" s="241" t="s">
        <v>92</v>
      </c>
      <c r="AY2033" s="18" t="s">
        <v>177</v>
      </c>
      <c r="BE2033" s="242">
        <f>IF(N2033="základní",J2033,0)</f>
        <v>0</v>
      </c>
      <c r="BF2033" s="242">
        <f>IF(N2033="snížená",J2033,0)</f>
        <v>0</v>
      </c>
      <c r="BG2033" s="242">
        <f>IF(N2033="zákl. přenesená",J2033,0)</f>
        <v>0</v>
      </c>
      <c r="BH2033" s="242">
        <f>IF(N2033="sníž. přenesená",J2033,0)</f>
        <v>0</v>
      </c>
      <c r="BI2033" s="242">
        <f>IF(N2033="nulová",J2033,0)</f>
        <v>0</v>
      </c>
      <c r="BJ2033" s="18" t="s">
        <v>90</v>
      </c>
      <c r="BK2033" s="242">
        <f>ROUND(I2033*H2033,2)</f>
        <v>0</v>
      </c>
      <c r="BL2033" s="18" t="s">
        <v>295</v>
      </c>
      <c r="BM2033" s="241" t="s">
        <v>2338</v>
      </c>
    </row>
    <row r="2034" s="13" customFormat="1">
      <c r="A2034" s="13"/>
      <c r="B2034" s="243"/>
      <c r="C2034" s="244"/>
      <c r="D2034" s="245" t="s">
        <v>186</v>
      </c>
      <c r="E2034" s="246" t="s">
        <v>1</v>
      </c>
      <c r="F2034" s="247" t="s">
        <v>2339</v>
      </c>
      <c r="G2034" s="244"/>
      <c r="H2034" s="246" t="s">
        <v>1</v>
      </c>
      <c r="I2034" s="248"/>
      <c r="J2034" s="244"/>
      <c r="K2034" s="244"/>
      <c r="L2034" s="249"/>
      <c r="M2034" s="250"/>
      <c r="N2034" s="251"/>
      <c r="O2034" s="251"/>
      <c r="P2034" s="251"/>
      <c r="Q2034" s="251"/>
      <c r="R2034" s="251"/>
      <c r="S2034" s="251"/>
      <c r="T2034" s="25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3" t="s">
        <v>186</v>
      </c>
      <c r="AU2034" s="253" t="s">
        <v>92</v>
      </c>
      <c r="AV2034" s="13" t="s">
        <v>90</v>
      </c>
      <c r="AW2034" s="13" t="s">
        <v>36</v>
      </c>
      <c r="AX2034" s="13" t="s">
        <v>83</v>
      </c>
      <c r="AY2034" s="253" t="s">
        <v>177</v>
      </c>
    </row>
    <row r="2035" s="13" customFormat="1">
      <c r="A2035" s="13"/>
      <c r="B2035" s="243"/>
      <c r="C2035" s="244"/>
      <c r="D2035" s="245" t="s">
        <v>186</v>
      </c>
      <c r="E2035" s="246" t="s">
        <v>1</v>
      </c>
      <c r="F2035" s="247" t="s">
        <v>561</v>
      </c>
      <c r="G2035" s="244"/>
      <c r="H2035" s="246" t="s">
        <v>1</v>
      </c>
      <c r="I2035" s="248"/>
      <c r="J2035" s="244"/>
      <c r="K2035" s="244"/>
      <c r="L2035" s="249"/>
      <c r="M2035" s="250"/>
      <c r="N2035" s="251"/>
      <c r="O2035" s="251"/>
      <c r="P2035" s="251"/>
      <c r="Q2035" s="251"/>
      <c r="R2035" s="251"/>
      <c r="S2035" s="251"/>
      <c r="T2035" s="252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53" t="s">
        <v>186</v>
      </c>
      <c r="AU2035" s="253" t="s">
        <v>92</v>
      </c>
      <c r="AV2035" s="13" t="s">
        <v>90</v>
      </c>
      <c r="AW2035" s="13" t="s">
        <v>36</v>
      </c>
      <c r="AX2035" s="13" t="s">
        <v>83</v>
      </c>
      <c r="AY2035" s="253" t="s">
        <v>177</v>
      </c>
    </row>
    <row r="2036" s="14" customFormat="1">
      <c r="A2036" s="14"/>
      <c r="B2036" s="254"/>
      <c r="C2036" s="255"/>
      <c r="D2036" s="245" t="s">
        <v>186</v>
      </c>
      <c r="E2036" s="256" t="s">
        <v>1</v>
      </c>
      <c r="F2036" s="257" t="s">
        <v>576</v>
      </c>
      <c r="G2036" s="255"/>
      <c r="H2036" s="258">
        <v>138.59999999999999</v>
      </c>
      <c r="I2036" s="259"/>
      <c r="J2036" s="255"/>
      <c r="K2036" s="255"/>
      <c r="L2036" s="260"/>
      <c r="M2036" s="261"/>
      <c r="N2036" s="262"/>
      <c r="O2036" s="262"/>
      <c r="P2036" s="262"/>
      <c r="Q2036" s="262"/>
      <c r="R2036" s="262"/>
      <c r="S2036" s="262"/>
      <c r="T2036" s="26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4" t="s">
        <v>186</v>
      </c>
      <c r="AU2036" s="264" t="s">
        <v>92</v>
      </c>
      <c r="AV2036" s="14" t="s">
        <v>92</v>
      </c>
      <c r="AW2036" s="14" t="s">
        <v>36</v>
      </c>
      <c r="AX2036" s="14" t="s">
        <v>83</v>
      </c>
      <c r="AY2036" s="264" t="s">
        <v>177</v>
      </c>
    </row>
    <row r="2037" s="15" customFormat="1">
      <c r="A2037" s="15"/>
      <c r="B2037" s="265"/>
      <c r="C2037" s="266"/>
      <c r="D2037" s="245" t="s">
        <v>186</v>
      </c>
      <c r="E2037" s="267" t="s">
        <v>135</v>
      </c>
      <c r="F2037" s="268" t="s">
        <v>190</v>
      </c>
      <c r="G2037" s="266"/>
      <c r="H2037" s="269">
        <v>138.59999999999999</v>
      </c>
      <c r="I2037" s="270"/>
      <c r="J2037" s="266"/>
      <c r="K2037" s="266"/>
      <c r="L2037" s="271"/>
      <c r="M2037" s="272"/>
      <c r="N2037" s="273"/>
      <c r="O2037" s="273"/>
      <c r="P2037" s="273"/>
      <c r="Q2037" s="273"/>
      <c r="R2037" s="273"/>
      <c r="S2037" s="273"/>
      <c r="T2037" s="274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75" t="s">
        <v>186</v>
      </c>
      <c r="AU2037" s="275" t="s">
        <v>92</v>
      </c>
      <c r="AV2037" s="15" t="s">
        <v>184</v>
      </c>
      <c r="AW2037" s="15" t="s">
        <v>36</v>
      </c>
      <c r="AX2037" s="15" t="s">
        <v>90</v>
      </c>
      <c r="AY2037" s="275" t="s">
        <v>177</v>
      </c>
    </row>
    <row r="2038" s="2" customFormat="1" ht="24.15" customHeight="1">
      <c r="A2038" s="39"/>
      <c r="B2038" s="40"/>
      <c r="C2038" s="230" t="s">
        <v>2340</v>
      </c>
      <c r="D2038" s="230" t="s">
        <v>179</v>
      </c>
      <c r="E2038" s="231" t="s">
        <v>2341</v>
      </c>
      <c r="F2038" s="232" t="s">
        <v>2342</v>
      </c>
      <c r="G2038" s="233" t="s">
        <v>398</v>
      </c>
      <c r="H2038" s="234">
        <v>16.5</v>
      </c>
      <c r="I2038" s="235"/>
      <c r="J2038" s="236">
        <f>ROUND(I2038*H2038,2)</f>
        <v>0</v>
      </c>
      <c r="K2038" s="232" t="s">
        <v>183</v>
      </c>
      <c r="L2038" s="45"/>
      <c r="M2038" s="237" t="s">
        <v>1</v>
      </c>
      <c r="N2038" s="238" t="s">
        <v>48</v>
      </c>
      <c r="O2038" s="92"/>
      <c r="P2038" s="239">
        <f>O2038*H2038</f>
        <v>0</v>
      </c>
      <c r="Q2038" s="239">
        <v>1.0000000000000001E-05</v>
      </c>
      <c r="R2038" s="239">
        <f>Q2038*H2038</f>
        <v>0.00016500000000000003</v>
      </c>
      <c r="S2038" s="239">
        <v>0</v>
      </c>
      <c r="T2038" s="240">
        <f>S2038*H2038</f>
        <v>0</v>
      </c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R2038" s="241" t="s">
        <v>295</v>
      </c>
      <c r="AT2038" s="241" t="s">
        <v>179</v>
      </c>
      <c r="AU2038" s="241" t="s">
        <v>92</v>
      </c>
      <c r="AY2038" s="18" t="s">
        <v>177</v>
      </c>
      <c r="BE2038" s="242">
        <f>IF(N2038="základní",J2038,0)</f>
        <v>0</v>
      </c>
      <c r="BF2038" s="242">
        <f>IF(N2038="snížená",J2038,0)</f>
        <v>0</v>
      </c>
      <c r="BG2038" s="242">
        <f>IF(N2038="zákl. přenesená",J2038,0)</f>
        <v>0</v>
      </c>
      <c r="BH2038" s="242">
        <f>IF(N2038="sníž. přenesená",J2038,0)</f>
        <v>0</v>
      </c>
      <c r="BI2038" s="242">
        <f>IF(N2038="nulová",J2038,0)</f>
        <v>0</v>
      </c>
      <c r="BJ2038" s="18" t="s">
        <v>90</v>
      </c>
      <c r="BK2038" s="242">
        <f>ROUND(I2038*H2038,2)</f>
        <v>0</v>
      </c>
      <c r="BL2038" s="18" t="s">
        <v>295</v>
      </c>
      <c r="BM2038" s="241" t="s">
        <v>2343</v>
      </c>
    </row>
    <row r="2039" s="2" customFormat="1" ht="24.15" customHeight="1">
      <c r="A2039" s="39"/>
      <c r="B2039" s="40"/>
      <c r="C2039" s="230" t="s">
        <v>2344</v>
      </c>
      <c r="D2039" s="230" t="s">
        <v>179</v>
      </c>
      <c r="E2039" s="231" t="s">
        <v>2345</v>
      </c>
      <c r="F2039" s="232" t="s">
        <v>2346</v>
      </c>
      <c r="G2039" s="233" t="s">
        <v>398</v>
      </c>
      <c r="H2039" s="234">
        <v>8.25</v>
      </c>
      <c r="I2039" s="235"/>
      <c r="J2039" s="236">
        <f>ROUND(I2039*H2039,2)</f>
        <v>0</v>
      </c>
      <c r="K2039" s="232" t="s">
        <v>183</v>
      </c>
      <c r="L2039" s="45"/>
      <c r="M2039" s="237" t="s">
        <v>1</v>
      </c>
      <c r="N2039" s="238" t="s">
        <v>48</v>
      </c>
      <c r="O2039" s="92"/>
      <c r="P2039" s="239">
        <f>O2039*H2039</f>
        <v>0</v>
      </c>
      <c r="Q2039" s="239">
        <v>0.00125</v>
      </c>
      <c r="R2039" s="239">
        <f>Q2039*H2039</f>
        <v>0.010312500000000001</v>
      </c>
      <c r="S2039" s="239">
        <v>0</v>
      </c>
      <c r="T2039" s="240">
        <f>S2039*H2039</f>
        <v>0</v>
      </c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R2039" s="241" t="s">
        <v>295</v>
      </c>
      <c r="AT2039" s="241" t="s">
        <v>179</v>
      </c>
      <c r="AU2039" s="241" t="s">
        <v>92</v>
      </c>
      <c r="AY2039" s="18" t="s">
        <v>177</v>
      </c>
      <c r="BE2039" s="242">
        <f>IF(N2039="základní",J2039,0)</f>
        <v>0</v>
      </c>
      <c r="BF2039" s="242">
        <f>IF(N2039="snížená",J2039,0)</f>
        <v>0</v>
      </c>
      <c r="BG2039" s="242">
        <f>IF(N2039="zákl. přenesená",J2039,0)</f>
        <v>0</v>
      </c>
      <c r="BH2039" s="242">
        <f>IF(N2039="sníž. přenesená",J2039,0)</f>
        <v>0</v>
      </c>
      <c r="BI2039" s="242">
        <f>IF(N2039="nulová",J2039,0)</f>
        <v>0</v>
      </c>
      <c r="BJ2039" s="18" t="s">
        <v>90</v>
      </c>
      <c r="BK2039" s="242">
        <f>ROUND(I2039*H2039,2)</f>
        <v>0</v>
      </c>
      <c r="BL2039" s="18" t="s">
        <v>295</v>
      </c>
      <c r="BM2039" s="241" t="s">
        <v>2347</v>
      </c>
    </row>
    <row r="2040" s="2" customFormat="1" ht="24.15" customHeight="1">
      <c r="A2040" s="39"/>
      <c r="B2040" s="40"/>
      <c r="C2040" s="230" t="s">
        <v>2348</v>
      </c>
      <c r="D2040" s="230" t="s">
        <v>179</v>
      </c>
      <c r="E2040" s="231" t="s">
        <v>2349</v>
      </c>
      <c r="F2040" s="232" t="s">
        <v>2350</v>
      </c>
      <c r="G2040" s="233" t="s">
        <v>398</v>
      </c>
      <c r="H2040" s="234">
        <v>33.600000000000001</v>
      </c>
      <c r="I2040" s="235"/>
      <c r="J2040" s="236">
        <f>ROUND(I2040*H2040,2)</f>
        <v>0</v>
      </c>
      <c r="K2040" s="232" t="s">
        <v>183</v>
      </c>
      <c r="L2040" s="45"/>
      <c r="M2040" s="237" t="s">
        <v>1</v>
      </c>
      <c r="N2040" s="238" t="s">
        <v>48</v>
      </c>
      <c r="O2040" s="92"/>
      <c r="P2040" s="239">
        <f>O2040*H2040</f>
        <v>0</v>
      </c>
      <c r="Q2040" s="239">
        <v>3.0000000000000001E-05</v>
      </c>
      <c r="R2040" s="239">
        <f>Q2040*H2040</f>
        <v>0.001008</v>
      </c>
      <c r="S2040" s="239">
        <v>0</v>
      </c>
      <c r="T2040" s="240">
        <f>S2040*H2040</f>
        <v>0</v>
      </c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R2040" s="241" t="s">
        <v>295</v>
      </c>
      <c r="AT2040" s="241" t="s">
        <v>179</v>
      </c>
      <c r="AU2040" s="241" t="s">
        <v>92</v>
      </c>
      <c r="AY2040" s="18" t="s">
        <v>177</v>
      </c>
      <c r="BE2040" s="242">
        <f>IF(N2040="základní",J2040,0)</f>
        <v>0</v>
      </c>
      <c r="BF2040" s="242">
        <f>IF(N2040="snížená",J2040,0)</f>
        <v>0</v>
      </c>
      <c r="BG2040" s="242">
        <f>IF(N2040="zákl. přenesená",J2040,0)</f>
        <v>0</v>
      </c>
      <c r="BH2040" s="242">
        <f>IF(N2040="sníž. přenesená",J2040,0)</f>
        <v>0</v>
      </c>
      <c r="BI2040" s="242">
        <f>IF(N2040="nulová",J2040,0)</f>
        <v>0</v>
      </c>
      <c r="BJ2040" s="18" t="s">
        <v>90</v>
      </c>
      <c r="BK2040" s="242">
        <f>ROUND(I2040*H2040,2)</f>
        <v>0</v>
      </c>
      <c r="BL2040" s="18" t="s">
        <v>295</v>
      </c>
      <c r="BM2040" s="241" t="s">
        <v>2351</v>
      </c>
    </row>
    <row r="2041" s="2" customFormat="1" ht="24.15" customHeight="1">
      <c r="A2041" s="39"/>
      <c r="B2041" s="40"/>
      <c r="C2041" s="230" t="s">
        <v>2352</v>
      </c>
      <c r="D2041" s="230" t="s">
        <v>179</v>
      </c>
      <c r="E2041" s="231" t="s">
        <v>2353</v>
      </c>
      <c r="F2041" s="232" t="s">
        <v>2354</v>
      </c>
      <c r="G2041" s="233" t="s">
        <v>200</v>
      </c>
      <c r="H2041" s="234">
        <v>138.59999999999999</v>
      </c>
      <c r="I2041" s="235"/>
      <c r="J2041" s="236">
        <f>ROUND(I2041*H2041,2)</f>
        <v>0</v>
      </c>
      <c r="K2041" s="232" t="s">
        <v>183</v>
      </c>
      <c r="L2041" s="45"/>
      <c r="M2041" s="237" t="s">
        <v>1</v>
      </c>
      <c r="N2041" s="238" t="s">
        <v>48</v>
      </c>
      <c r="O2041" s="92"/>
      <c r="P2041" s="239">
        <f>O2041*H2041</f>
        <v>0</v>
      </c>
      <c r="Q2041" s="239">
        <v>0</v>
      </c>
      <c r="R2041" s="239">
        <f>Q2041*H2041</f>
        <v>0</v>
      </c>
      <c r="S2041" s="239">
        <v>0</v>
      </c>
      <c r="T2041" s="240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241" t="s">
        <v>295</v>
      </c>
      <c r="AT2041" s="241" t="s">
        <v>179</v>
      </c>
      <c r="AU2041" s="241" t="s">
        <v>92</v>
      </c>
      <c r="AY2041" s="18" t="s">
        <v>177</v>
      </c>
      <c r="BE2041" s="242">
        <f>IF(N2041="základní",J2041,0)</f>
        <v>0</v>
      </c>
      <c r="BF2041" s="242">
        <f>IF(N2041="snížená",J2041,0)</f>
        <v>0</v>
      </c>
      <c r="BG2041" s="242">
        <f>IF(N2041="zákl. přenesená",J2041,0)</f>
        <v>0</v>
      </c>
      <c r="BH2041" s="242">
        <f>IF(N2041="sníž. přenesená",J2041,0)</f>
        <v>0</v>
      </c>
      <c r="BI2041" s="242">
        <f>IF(N2041="nulová",J2041,0)</f>
        <v>0</v>
      </c>
      <c r="BJ2041" s="18" t="s">
        <v>90</v>
      </c>
      <c r="BK2041" s="242">
        <f>ROUND(I2041*H2041,2)</f>
        <v>0</v>
      </c>
      <c r="BL2041" s="18" t="s">
        <v>295</v>
      </c>
      <c r="BM2041" s="241" t="s">
        <v>2355</v>
      </c>
    </row>
    <row r="2042" s="2" customFormat="1" ht="24.15" customHeight="1">
      <c r="A2042" s="39"/>
      <c r="B2042" s="40"/>
      <c r="C2042" s="230" t="s">
        <v>2356</v>
      </c>
      <c r="D2042" s="230" t="s">
        <v>179</v>
      </c>
      <c r="E2042" s="231" t="s">
        <v>2357</v>
      </c>
      <c r="F2042" s="232" t="s">
        <v>2358</v>
      </c>
      <c r="G2042" s="233" t="s">
        <v>200</v>
      </c>
      <c r="H2042" s="234">
        <v>31.920000000000002</v>
      </c>
      <c r="I2042" s="235"/>
      <c r="J2042" s="236">
        <f>ROUND(I2042*H2042,2)</f>
        <v>0</v>
      </c>
      <c r="K2042" s="232" t="s">
        <v>183</v>
      </c>
      <c r="L2042" s="45"/>
      <c r="M2042" s="237" t="s">
        <v>1</v>
      </c>
      <c r="N2042" s="238" t="s">
        <v>48</v>
      </c>
      <c r="O2042" s="92"/>
      <c r="P2042" s="239">
        <f>O2042*H2042</f>
        <v>0</v>
      </c>
      <c r="Q2042" s="239">
        <v>0.066299999999999998</v>
      </c>
      <c r="R2042" s="239">
        <f>Q2042*H2042</f>
        <v>2.1162960000000002</v>
      </c>
      <c r="S2042" s="239">
        <v>0</v>
      </c>
      <c r="T2042" s="240">
        <f>S2042*H2042</f>
        <v>0</v>
      </c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R2042" s="241" t="s">
        <v>295</v>
      </c>
      <c r="AT2042" s="241" t="s">
        <v>179</v>
      </c>
      <c r="AU2042" s="241" t="s">
        <v>92</v>
      </c>
      <c r="AY2042" s="18" t="s">
        <v>177</v>
      </c>
      <c r="BE2042" s="242">
        <f>IF(N2042="základní",J2042,0)</f>
        <v>0</v>
      </c>
      <c r="BF2042" s="242">
        <f>IF(N2042="snížená",J2042,0)</f>
        <v>0</v>
      </c>
      <c r="BG2042" s="242">
        <f>IF(N2042="zákl. přenesená",J2042,0)</f>
        <v>0</v>
      </c>
      <c r="BH2042" s="242">
        <f>IF(N2042="sníž. přenesená",J2042,0)</f>
        <v>0</v>
      </c>
      <c r="BI2042" s="242">
        <f>IF(N2042="nulová",J2042,0)</f>
        <v>0</v>
      </c>
      <c r="BJ2042" s="18" t="s">
        <v>90</v>
      </c>
      <c r="BK2042" s="242">
        <f>ROUND(I2042*H2042,2)</f>
        <v>0</v>
      </c>
      <c r="BL2042" s="18" t="s">
        <v>295</v>
      </c>
      <c r="BM2042" s="241" t="s">
        <v>2359</v>
      </c>
    </row>
    <row r="2043" s="13" customFormat="1">
      <c r="A2043" s="13"/>
      <c r="B2043" s="243"/>
      <c r="C2043" s="244"/>
      <c r="D2043" s="245" t="s">
        <v>186</v>
      </c>
      <c r="E2043" s="246" t="s">
        <v>1</v>
      </c>
      <c r="F2043" s="247" t="s">
        <v>2360</v>
      </c>
      <c r="G2043" s="244"/>
      <c r="H2043" s="246" t="s">
        <v>1</v>
      </c>
      <c r="I2043" s="248"/>
      <c r="J2043" s="244"/>
      <c r="K2043" s="244"/>
      <c r="L2043" s="249"/>
      <c r="M2043" s="250"/>
      <c r="N2043" s="251"/>
      <c r="O2043" s="251"/>
      <c r="P2043" s="251"/>
      <c r="Q2043" s="251"/>
      <c r="R2043" s="251"/>
      <c r="S2043" s="251"/>
      <c r="T2043" s="25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3" t="s">
        <v>186</v>
      </c>
      <c r="AU2043" s="253" t="s">
        <v>92</v>
      </c>
      <c r="AV2043" s="13" t="s">
        <v>90</v>
      </c>
      <c r="AW2043" s="13" t="s">
        <v>36</v>
      </c>
      <c r="AX2043" s="13" t="s">
        <v>83</v>
      </c>
      <c r="AY2043" s="253" t="s">
        <v>177</v>
      </c>
    </row>
    <row r="2044" s="13" customFormat="1">
      <c r="A2044" s="13"/>
      <c r="B2044" s="243"/>
      <c r="C2044" s="244"/>
      <c r="D2044" s="245" t="s">
        <v>186</v>
      </c>
      <c r="E2044" s="246" t="s">
        <v>1</v>
      </c>
      <c r="F2044" s="247" t="s">
        <v>1753</v>
      </c>
      <c r="G2044" s="244"/>
      <c r="H2044" s="246" t="s">
        <v>1</v>
      </c>
      <c r="I2044" s="248"/>
      <c r="J2044" s="244"/>
      <c r="K2044" s="244"/>
      <c r="L2044" s="249"/>
      <c r="M2044" s="250"/>
      <c r="N2044" s="251"/>
      <c r="O2044" s="251"/>
      <c r="P2044" s="251"/>
      <c r="Q2044" s="251"/>
      <c r="R2044" s="251"/>
      <c r="S2044" s="251"/>
      <c r="T2044" s="25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3" t="s">
        <v>186</v>
      </c>
      <c r="AU2044" s="253" t="s">
        <v>92</v>
      </c>
      <c r="AV2044" s="13" t="s">
        <v>90</v>
      </c>
      <c r="AW2044" s="13" t="s">
        <v>36</v>
      </c>
      <c r="AX2044" s="13" t="s">
        <v>83</v>
      </c>
      <c r="AY2044" s="253" t="s">
        <v>177</v>
      </c>
    </row>
    <row r="2045" s="14" customFormat="1">
      <c r="A2045" s="14"/>
      <c r="B2045" s="254"/>
      <c r="C2045" s="255"/>
      <c r="D2045" s="245" t="s">
        <v>186</v>
      </c>
      <c r="E2045" s="256" t="s">
        <v>1</v>
      </c>
      <c r="F2045" s="257" t="s">
        <v>2361</v>
      </c>
      <c r="G2045" s="255"/>
      <c r="H2045" s="258">
        <v>31.920000000000002</v>
      </c>
      <c r="I2045" s="259"/>
      <c r="J2045" s="255"/>
      <c r="K2045" s="255"/>
      <c r="L2045" s="260"/>
      <c r="M2045" s="261"/>
      <c r="N2045" s="262"/>
      <c r="O2045" s="262"/>
      <c r="P2045" s="262"/>
      <c r="Q2045" s="262"/>
      <c r="R2045" s="262"/>
      <c r="S2045" s="262"/>
      <c r="T2045" s="263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4" t="s">
        <v>186</v>
      </c>
      <c r="AU2045" s="264" t="s">
        <v>92</v>
      </c>
      <c r="AV2045" s="14" t="s">
        <v>92</v>
      </c>
      <c r="AW2045" s="14" t="s">
        <v>36</v>
      </c>
      <c r="AX2045" s="14" t="s">
        <v>83</v>
      </c>
      <c r="AY2045" s="264" t="s">
        <v>177</v>
      </c>
    </row>
    <row r="2046" s="15" customFormat="1">
      <c r="A2046" s="15"/>
      <c r="B2046" s="265"/>
      <c r="C2046" s="266"/>
      <c r="D2046" s="245" t="s">
        <v>186</v>
      </c>
      <c r="E2046" s="267" t="s">
        <v>693</v>
      </c>
      <c r="F2046" s="268" t="s">
        <v>190</v>
      </c>
      <c r="G2046" s="266"/>
      <c r="H2046" s="269">
        <v>31.920000000000002</v>
      </c>
      <c r="I2046" s="270"/>
      <c r="J2046" s="266"/>
      <c r="K2046" s="266"/>
      <c r="L2046" s="271"/>
      <c r="M2046" s="272"/>
      <c r="N2046" s="273"/>
      <c r="O2046" s="273"/>
      <c r="P2046" s="273"/>
      <c r="Q2046" s="273"/>
      <c r="R2046" s="273"/>
      <c r="S2046" s="273"/>
      <c r="T2046" s="274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75" t="s">
        <v>186</v>
      </c>
      <c r="AU2046" s="275" t="s">
        <v>92</v>
      </c>
      <c r="AV2046" s="15" t="s">
        <v>184</v>
      </c>
      <c r="AW2046" s="15" t="s">
        <v>36</v>
      </c>
      <c r="AX2046" s="15" t="s">
        <v>90</v>
      </c>
      <c r="AY2046" s="275" t="s">
        <v>177</v>
      </c>
    </row>
    <row r="2047" s="2" customFormat="1" ht="37.8" customHeight="1">
      <c r="A2047" s="39"/>
      <c r="B2047" s="40"/>
      <c r="C2047" s="230" t="s">
        <v>2362</v>
      </c>
      <c r="D2047" s="230" t="s">
        <v>179</v>
      </c>
      <c r="E2047" s="231" t="s">
        <v>2363</v>
      </c>
      <c r="F2047" s="232" t="s">
        <v>2364</v>
      </c>
      <c r="G2047" s="233" t="s">
        <v>398</v>
      </c>
      <c r="H2047" s="234">
        <v>5.2999999999999998</v>
      </c>
      <c r="I2047" s="235"/>
      <c r="J2047" s="236">
        <f>ROUND(I2047*H2047,2)</f>
        <v>0</v>
      </c>
      <c r="K2047" s="232" t="s">
        <v>183</v>
      </c>
      <c r="L2047" s="45"/>
      <c r="M2047" s="237" t="s">
        <v>1</v>
      </c>
      <c r="N2047" s="238" t="s">
        <v>48</v>
      </c>
      <c r="O2047" s="92"/>
      <c r="P2047" s="239">
        <f>O2047*H2047</f>
        <v>0</v>
      </c>
      <c r="Q2047" s="239">
        <v>0.031660000000000001</v>
      </c>
      <c r="R2047" s="239">
        <f>Q2047*H2047</f>
        <v>0.167798</v>
      </c>
      <c r="S2047" s="239">
        <v>0</v>
      </c>
      <c r="T2047" s="240">
        <f>S2047*H2047</f>
        <v>0</v>
      </c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R2047" s="241" t="s">
        <v>295</v>
      </c>
      <c r="AT2047" s="241" t="s">
        <v>179</v>
      </c>
      <c r="AU2047" s="241" t="s">
        <v>92</v>
      </c>
      <c r="AY2047" s="18" t="s">
        <v>177</v>
      </c>
      <c r="BE2047" s="242">
        <f>IF(N2047="základní",J2047,0)</f>
        <v>0</v>
      </c>
      <c r="BF2047" s="242">
        <f>IF(N2047="snížená",J2047,0)</f>
        <v>0</v>
      </c>
      <c r="BG2047" s="242">
        <f>IF(N2047="zákl. přenesená",J2047,0)</f>
        <v>0</v>
      </c>
      <c r="BH2047" s="242">
        <f>IF(N2047="sníž. přenesená",J2047,0)</f>
        <v>0</v>
      </c>
      <c r="BI2047" s="242">
        <f>IF(N2047="nulová",J2047,0)</f>
        <v>0</v>
      </c>
      <c r="BJ2047" s="18" t="s">
        <v>90</v>
      </c>
      <c r="BK2047" s="242">
        <f>ROUND(I2047*H2047,2)</f>
        <v>0</v>
      </c>
      <c r="BL2047" s="18" t="s">
        <v>295</v>
      </c>
      <c r="BM2047" s="241" t="s">
        <v>2365</v>
      </c>
    </row>
    <row r="2048" s="13" customFormat="1">
      <c r="A2048" s="13"/>
      <c r="B2048" s="243"/>
      <c r="C2048" s="244"/>
      <c r="D2048" s="245" t="s">
        <v>186</v>
      </c>
      <c r="E2048" s="246" t="s">
        <v>1</v>
      </c>
      <c r="F2048" s="247" t="s">
        <v>2366</v>
      </c>
      <c r="G2048" s="244"/>
      <c r="H2048" s="246" t="s">
        <v>1</v>
      </c>
      <c r="I2048" s="248"/>
      <c r="J2048" s="244"/>
      <c r="K2048" s="244"/>
      <c r="L2048" s="249"/>
      <c r="M2048" s="250"/>
      <c r="N2048" s="251"/>
      <c r="O2048" s="251"/>
      <c r="P2048" s="251"/>
      <c r="Q2048" s="251"/>
      <c r="R2048" s="251"/>
      <c r="S2048" s="251"/>
      <c r="T2048" s="252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3" t="s">
        <v>186</v>
      </c>
      <c r="AU2048" s="253" t="s">
        <v>92</v>
      </c>
      <c r="AV2048" s="13" t="s">
        <v>90</v>
      </c>
      <c r="AW2048" s="13" t="s">
        <v>36</v>
      </c>
      <c r="AX2048" s="13" t="s">
        <v>83</v>
      </c>
      <c r="AY2048" s="253" t="s">
        <v>177</v>
      </c>
    </row>
    <row r="2049" s="13" customFormat="1">
      <c r="A2049" s="13"/>
      <c r="B2049" s="243"/>
      <c r="C2049" s="244"/>
      <c r="D2049" s="245" t="s">
        <v>186</v>
      </c>
      <c r="E2049" s="246" t="s">
        <v>1</v>
      </c>
      <c r="F2049" s="247" t="s">
        <v>490</v>
      </c>
      <c r="G2049" s="244"/>
      <c r="H2049" s="246" t="s">
        <v>1</v>
      </c>
      <c r="I2049" s="248"/>
      <c r="J2049" s="244"/>
      <c r="K2049" s="244"/>
      <c r="L2049" s="249"/>
      <c r="M2049" s="250"/>
      <c r="N2049" s="251"/>
      <c r="O2049" s="251"/>
      <c r="P2049" s="251"/>
      <c r="Q2049" s="251"/>
      <c r="R2049" s="251"/>
      <c r="S2049" s="251"/>
      <c r="T2049" s="25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3" t="s">
        <v>186</v>
      </c>
      <c r="AU2049" s="253" t="s">
        <v>92</v>
      </c>
      <c r="AV2049" s="13" t="s">
        <v>90</v>
      </c>
      <c r="AW2049" s="13" t="s">
        <v>36</v>
      </c>
      <c r="AX2049" s="13" t="s">
        <v>83</v>
      </c>
      <c r="AY2049" s="253" t="s">
        <v>177</v>
      </c>
    </row>
    <row r="2050" s="14" customFormat="1">
      <c r="A2050" s="14"/>
      <c r="B2050" s="254"/>
      <c r="C2050" s="255"/>
      <c r="D2050" s="245" t="s">
        <v>186</v>
      </c>
      <c r="E2050" s="256" t="s">
        <v>1</v>
      </c>
      <c r="F2050" s="257" t="s">
        <v>2367</v>
      </c>
      <c r="G2050" s="255"/>
      <c r="H2050" s="258">
        <v>5.2999999999999998</v>
      </c>
      <c r="I2050" s="259"/>
      <c r="J2050" s="255"/>
      <c r="K2050" s="255"/>
      <c r="L2050" s="260"/>
      <c r="M2050" s="261"/>
      <c r="N2050" s="262"/>
      <c r="O2050" s="262"/>
      <c r="P2050" s="262"/>
      <c r="Q2050" s="262"/>
      <c r="R2050" s="262"/>
      <c r="S2050" s="262"/>
      <c r="T2050" s="26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4" t="s">
        <v>186</v>
      </c>
      <c r="AU2050" s="264" t="s">
        <v>92</v>
      </c>
      <c r="AV2050" s="14" t="s">
        <v>92</v>
      </c>
      <c r="AW2050" s="14" t="s">
        <v>36</v>
      </c>
      <c r="AX2050" s="14" t="s">
        <v>83</v>
      </c>
      <c r="AY2050" s="264" t="s">
        <v>177</v>
      </c>
    </row>
    <row r="2051" s="15" customFormat="1">
      <c r="A2051" s="15"/>
      <c r="B2051" s="265"/>
      <c r="C2051" s="266"/>
      <c r="D2051" s="245" t="s">
        <v>186</v>
      </c>
      <c r="E2051" s="267" t="s">
        <v>1</v>
      </c>
      <c r="F2051" s="268" t="s">
        <v>190</v>
      </c>
      <c r="G2051" s="266"/>
      <c r="H2051" s="269">
        <v>5.2999999999999998</v>
      </c>
      <c r="I2051" s="270"/>
      <c r="J2051" s="266"/>
      <c r="K2051" s="266"/>
      <c r="L2051" s="271"/>
      <c r="M2051" s="272"/>
      <c r="N2051" s="273"/>
      <c r="O2051" s="273"/>
      <c r="P2051" s="273"/>
      <c r="Q2051" s="273"/>
      <c r="R2051" s="273"/>
      <c r="S2051" s="273"/>
      <c r="T2051" s="274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75" t="s">
        <v>186</v>
      </c>
      <c r="AU2051" s="275" t="s">
        <v>92</v>
      </c>
      <c r="AV2051" s="15" t="s">
        <v>184</v>
      </c>
      <c r="AW2051" s="15" t="s">
        <v>36</v>
      </c>
      <c r="AX2051" s="15" t="s">
        <v>90</v>
      </c>
      <c r="AY2051" s="275" t="s">
        <v>177</v>
      </c>
    </row>
    <row r="2052" s="2" customFormat="1" ht="55.5" customHeight="1">
      <c r="A2052" s="39"/>
      <c r="B2052" s="40"/>
      <c r="C2052" s="230" t="s">
        <v>2368</v>
      </c>
      <c r="D2052" s="230" t="s">
        <v>179</v>
      </c>
      <c r="E2052" s="231" t="s">
        <v>2369</v>
      </c>
      <c r="F2052" s="232" t="s">
        <v>2370</v>
      </c>
      <c r="G2052" s="233" t="s">
        <v>509</v>
      </c>
      <c r="H2052" s="234">
        <v>2.3519999999999999</v>
      </c>
      <c r="I2052" s="235"/>
      <c r="J2052" s="236">
        <f>ROUND(I2052*H2052,2)</f>
        <v>0</v>
      </c>
      <c r="K2052" s="232" t="s">
        <v>183</v>
      </c>
      <c r="L2052" s="45"/>
      <c r="M2052" s="237" t="s">
        <v>1</v>
      </c>
      <c r="N2052" s="238" t="s">
        <v>48</v>
      </c>
      <c r="O2052" s="92"/>
      <c r="P2052" s="239">
        <f>O2052*H2052</f>
        <v>0</v>
      </c>
      <c r="Q2052" s="239">
        <v>0</v>
      </c>
      <c r="R2052" s="239">
        <f>Q2052*H2052</f>
        <v>0</v>
      </c>
      <c r="S2052" s="239">
        <v>0</v>
      </c>
      <c r="T2052" s="240">
        <f>S2052*H2052</f>
        <v>0</v>
      </c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R2052" s="241" t="s">
        <v>295</v>
      </c>
      <c r="AT2052" s="241" t="s">
        <v>179</v>
      </c>
      <c r="AU2052" s="241" t="s">
        <v>92</v>
      </c>
      <c r="AY2052" s="18" t="s">
        <v>177</v>
      </c>
      <c r="BE2052" s="242">
        <f>IF(N2052="základní",J2052,0)</f>
        <v>0</v>
      </c>
      <c r="BF2052" s="242">
        <f>IF(N2052="snížená",J2052,0)</f>
        <v>0</v>
      </c>
      <c r="BG2052" s="242">
        <f>IF(N2052="zákl. přenesená",J2052,0)</f>
        <v>0</v>
      </c>
      <c r="BH2052" s="242">
        <f>IF(N2052="sníž. přenesená",J2052,0)</f>
        <v>0</v>
      </c>
      <c r="BI2052" s="242">
        <f>IF(N2052="nulová",J2052,0)</f>
        <v>0</v>
      </c>
      <c r="BJ2052" s="18" t="s">
        <v>90</v>
      </c>
      <c r="BK2052" s="242">
        <f>ROUND(I2052*H2052,2)</f>
        <v>0</v>
      </c>
      <c r="BL2052" s="18" t="s">
        <v>295</v>
      </c>
      <c r="BM2052" s="241" t="s">
        <v>2371</v>
      </c>
    </row>
    <row r="2053" s="2" customFormat="1" ht="76.35" customHeight="1">
      <c r="A2053" s="39"/>
      <c r="B2053" s="40"/>
      <c r="C2053" s="230" t="s">
        <v>2372</v>
      </c>
      <c r="D2053" s="230" t="s">
        <v>179</v>
      </c>
      <c r="E2053" s="231" t="s">
        <v>2373</v>
      </c>
      <c r="F2053" s="232" t="s">
        <v>2374</v>
      </c>
      <c r="G2053" s="233" t="s">
        <v>509</v>
      </c>
      <c r="H2053" s="234">
        <v>2.3519999999999999</v>
      </c>
      <c r="I2053" s="235"/>
      <c r="J2053" s="236">
        <f>ROUND(I2053*H2053,2)</f>
        <v>0</v>
      </c>
      <c r="K2053" s="232" t="s">
        <v>183</v>
      </c>
      <c r="L2053" s="45"/>
      <c r="M2053" s="237" t="s">
        <v>1</v>
      </c>
      <c r="N2053" s="238" t="s">
        <v>48</v>
      </c>
      <c r="O2053" s="92"/>
      <c r="P2053" s="239">
        <f>O2053*H2053</f>
        <v>0</v>
      </c>
      <c r="Q2053" s="239">
        <v>0</v>
      </c>
      <c r="R2053" s="239">
        <f>Q2053*H2053</f>
        <v>0</v>
      </c>
      <c r="S2053" s="239">
        <v>0</v>
      </c>
      <c r="T2053" s="240">
        <f>S2053*H2053</f>
        <v>0</v>
      </c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R2053" s="241" t="s">
        <v>295</v>
      </c>
      <c r="AT2053" s="241" t="s">
        <v>179</v>
      </c>
      <c r="AU2053" s="241" t="s">
        <v>92</v>
      </c>
      <c r="AY2053" s="18" t="s">
        <v>177</v>
      </c>
      <c r="BE2053" s="242">
        <f>IF(N2053="základní",J2053,0)</f>
        <v>0</v>
      </c>
      <c r="BF2053" s="242">
        <f>IF(N2053="snížená",J2053,0)</f>
        <v>0</v>
      </c>
      <c r="BG2053" s="242">
        <f>IF(N2053="zákl. přenesená",J2053,0)</f>
        <v>0</v>
      </c>
      <c r="BH2053" s="242">
        <f>IF(N2053="sníž. přenesená",J2053,0)</f>
        <v>0</v>
      </c>
      <c r="BI2053" s="242">
        <f>IF(N2053="nulová",J2053,0)</f>
        <v>0</v>
      </c>
      <c r="BJ2053" s="18" t="s">
        <v>90</v>
      </c>
      <c r="BK2053" s="242">
        <f>ROUND(I2053*H2053,2)</f>
        <v>0</v>
      </c>
      <c r="BL2053" s="18" t="s">
        <v>295</v>
      </c>
      <c r="BM2053" s="241" t="s">
        <v>2375</v>
      </c>
    </row>
    <row r="2054" s="12" customFormat="1" ht="22.8" customHeight="1">
      <c r="A2054" s="12"/>
      <c r="B2054" s="214"/>
      <c r="C2054" s="215"/>
      <c r="D2054" s="216" t="s">
        <v>82</v>
      </c>
      <c r="E2054" s="228" t="s">
        <v>2376</v>
      </c>
      <c r="F2054" s="228" t="s">
        <v>2377</v>
      </c>
      <c r="G2054" s="215"/>
      <c r="H2054" s="215"/>
      <c r="I2054" s="218"/>
      <c r="J2054" s="229">
        <f>BK2054</f>
        <v>0</v>
      </c>
      <c r="K2054" s="215"/>
      <c r="L2054" s="220"/>
      <c r="M2054" s="221"/>
      <c r="N2054" s="222"/>
      <c r="O2054" s="222"/>
      <c r="P2054" s="223">
        <f>SUM(P2055:P2084)</f>
        <v>0</v>
      </c>
      <c r="Q2054" s="222"/>
      <c r="R2054" s="223">
        <f>SUM(R2055:R2084)</f>
        <v>6.38985</v>
      </c>
      <c r="S2054" s="222"/>
      <c r="T2054" s="224">
        <f>SUM(T2055:T2084)</f>
        <v>0</v>
      </c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R2054" s="225" t="s">
        <v>92</v>
      </c>
      <c r="AT2054" s="226" t="s">
        <v>82</v>
      </c>
      <c r="AU2054" s="226" t="s">
        <v>90</v>
      </c>
      <c r="AY2054" s="225" t="s">
        <v>177</v>
      </c>
      <c r="BK2054" s="227">
        <f>SUM(BK2055:BK2084)</f>
        <v>0</v>
      </c>
    </row>
    <row r="2055" s="2" customFormat="1" ht="24.15" customHeight="1">
      <c r="A2055" s="39"/>
      <c r="B2055" s="40"/>
      <c r="C2055" s="230" t="s">
        <v>2378</v>
      </c>
      <c r="D2055" s="230" t="s">
        <v>179</v>
      </c>
      <c r="E2055" s="231" t="s">
        <v>2379</v>
      </c>
      <c r="F2055" s="232" t="s">
        <v>2380</v>
      </c>
      <c r="G2055" s="233" t="s">
        <v>1111</v>
      </c>
      <c r="H2055" s="234">
        <v>5557</v>
      </c>
      <c r="I2055" s="235"/>
      <c r="J2055" s="236">
        <f>ROUND(I2055*H2055,2)</f>
        <v>0</v>
      </c>
      <c r="K2055" s="232" t="s">
        <v>183</v>
      </c>
      <c r="L2055" s="45"/>
      <c r="M2055" s="237" t="s">
        <v>1</v>
      </c>
      <c r="N2055" s="238" t="s">
        <v>48</v>
      </c>
      <c r="O2055" s="92"/>
      <c r="P2055" s="239">
        <f>O2055*H2055</f>
        <v>0</v>
      </c>
      <c r="Q2055" s="239">
        <v>5.0000000000000002E-05</v>
      </c>
      <c r="R2055" s="239">
        <f>Q2055*H2055</f>
        <v>0.27784999999999999</v>
      </c>
      <c r="S2055" s="239">
        <v>0</v>
      </c>
      <c r="T2055" s="240">
        <f>S2055*H2055</f>
        <v>0</v>
      </c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R2055" s="241" t="s">
        <v>295</v>
      </c>
      <c r="AT2055" s="241" t="s">
        <v>179</v>
      </c>
      <c r="AU2055" s="241" t="s">
        <v>92</v>
      </c>
      <c r="AY2055" s="18" t="s">
        <v>177</v>
      </c>
      <c r="BE2055" s="242">
        <f>IF(N2055="základní",J2055,0)</f>
        <v>0</v>
      </c>
      <c r="BF2055" s="242">
        <f>IF(N2055="snížená",J2055,0)</f>
        <v>0</v>
      </c>
      <c r="BG2055" s="242">
        <f>IF(N2055="zákl. přenesená",J2055,0)</f>
        <v>0</v>
      </c>
      <c r="BH2055" s="242">
        <f>IF(N2055="sníž. přenesená",J2055,0)</f>
        <v>0</v>
      </c>
      <c r="BI2055" s="242">
        <f>IF(N2055="nulová",J2055,0)</f>
        <v>0</v>
      </c>
      <c r="BJ2055" s="18" t="s">
        <v>90</v>
      </c>
      <c r="BK2055" s="242">
        <f>ROUND(I2055*H2055,2)</f>
        <v>0</v>
      </c>
      <c r="BL2055" s="18" t="s">
        <v>295</v>
      </c>
      <c r="BM2055" s="241" t="s">
        <v>2381</v>
      </c>
    </row>
    <row r="2056" s="14" customFormat="1">
      <c r="A2056" s="14"/>
      <c r="B2056" s="254"/>
      <c r="C2056" s="255"/>
      <c r="D2056" s="245" t="s">
        <v>186</v>
      </c>
      <c r="E2056" s="255"/>
      <c r="F2056" s="257" t="s">
        <v>2382</v>
      </c>
      <c r="G2056" s="255"/>
      <c r="H2056" s="258">
        <v>5557</v>
      </c>
      <c r="I2056" s="259"/>
      <c r="J2056" s="255"/>
      <c r="K2056" s="255"/>
      <c r="L2056" s="260"/>
      <c r="M2056" s="261"/>
      <c r="N2056" s="262"/>
      <c r="O2056" s="262"/>
      <c r="P2056" s="262"/>
      <c r="Q2056" s="262"/>
      <c r="R2056" s="262"/>
      <c r="S2056" s="262"/>
      <c r="T2056" s="263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64" t="s">
        <v>186</v>
      </c>
      <c r="AU2056" s="264" t="s">
        <v>92</v>
      </c>
      <c r="AV2056" s="14" t="s">
        <v>92</v>
      </c>
      <c r="AW2056" s="14" t="s">
        <v>4</v>
      </c>
      <c r="AX2056" s="14" t="s">
        <v>90</v>
      </c>
      <c r="AY2056" s="264" t="s">
        <v>177</v>
      </c>
    </row>
    <row r="2057" s="2" customFormat="1" ht="24.15" customHeight="1">
      <c r="A2057" s="39"/>
      <c r="B2057" s="40"/>
      <c r="C2057" s="291" t="s">
        <v>2383</v>
      </c>
      <c r="D2057" s="291" t="s">
        <v>881</v>
      </c>
      <c r="E2057" s="292" t="s">
        <v>2384</v>
      </c>
      <c r="F2057" s="293" t="s">
        <v>2385</v>
      </c>
      <c r="G2057" s="294" t="s">
        <v>509</v>
      </c>
      <c r="H2057" s="295">
        <v>0.77300000000000002</v>
      </c>
      <c r="I2057" s="296"/>
      <c r="J2057" s="297">
        <f>ROUND(I2057*H2057,2)</f>
        <v>0</v>
      </c>
      <c r="K2057" s="293" t="s">
        <v>1</v>
      </c>
      <c r="L2057" s="298"/>
      <c r="M2057" s="299" t="s">
        <v>1</v>
      </c>
      <c r="N2057" s="300" t="s">
        <v>48</v>
      </c>
      <c r="O2057" s="92"/>
      <c r="P2057" s="239">
        <f>O2057*H2057</f>
        <v>0</v>
      </c>
      <c r="Q2057" s="239">
        <v>1</v>
      </c>
      <c r="R2057" s="239">
        <f>Q2057*H2057</f>
        <v>0.77300000000000002</v>
      </c>
      <c r="S2057" s="239">
        <v>0</v>
      </c>
      <c r="T2057" s="240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41" t="s">
        <v>402</v>
      </c>
      <c r="AT2057" s="241" t="s">
        <v>881</v>
      </c>
      <c r="AU2057" s="241" t="s">
        <v>92</v>
      </c>
      <c r="AY2057" s="18" t="s">
        <v>177</v>
      </c>
      <c r="BE2057" s="242">
        <f>IF(N2057="základní",J2057,0)</f>
        <v>0</v>
      </c>
      <c r="BF2057" s="242">
        <f>IF(N2057="snížená",J2057,0)</f>
        <v>0</v>
      </c>
      <c r="BG2057" s="242">
        <f>IF(N2057="zákl. přenesená",J2057,0)</f>
        <v>0</v>
      </c>
      <c r="BH2057" s="242">
        <f>IF(N2057="sníž. přenesená",J2057,0)</f>
        <v>0</v>
      </c>
      <c r="BI2057" s="242">
        <f>IF(N2057="nulová",J2057,0)</f>
        <v>0</v>
      </c>
      <c r="BJ2057" s="18" t="s">
        <v>90</v>
      </c>
      <c r="BK2057" s="242">
        <f>ROUND(I2057*H2057,2)</f>
        <v>0</v>
      </c>
      <c r="BL2057" s="18" t="s">
        <v>295</v>
      </c>
      <c r="BM2057" s="241" t="s">
        <v>2386</v>
      </c>
    </row>
    <row r="2058" s="13" customFormat="1">
      <c r="A2058" s="13"/>
      <c r="B2058" s="243"/>
      <c r="C2058" s="244"/>
      <c r="D2058" s="245" t="s">
        <v>186</v>
      </c>
      <c r="E2058" s="246" t="s">
        <v>1</v>
      </c>
      <c r="F2058" s="247" t="s">
        <v>2387</v>
      </c>
      <c r="G2058" s="244"/>
      <c r="H2058" s="246" t="s">
        <v>1</v>
      </c>
      <c r="I2058" s="248"/>
      <c r="J2058" s="244"/>
      <c r="K2058" s="244"/>
      <c r="L2058" s="249"/>
      <c r="M2058" s="250"/>
      <c r="N2058" s="251"/>
      <c r="O2058" s="251"/>
      <c r="P2058" s="251"/>
      <c r="Q2058" s="251"/>
      <c r="R2058" s="251"/>
      <c r="S2058" s="251"/>
      <c r="T2058" s="252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3" t="s">
        <v>186</v>
      </c>
      <c r="AU2058" s="253" t="s">
        <v>92</v>
      </c>
      <c r="AV2058" s="13" t="s">
        <v>90</v>
      </c>
      <c r="AW2058" s="13" t="s">
        <v>36</v>
      </c>
      <c r="AX2058" s="13" t="s">
        <v>83</v>
      </c>
      <c r="AY2058" s="253" t="s">
        <v>177</v>
      </c>
    </row>
    <row r="2059" s="13" customFormat="1">
      <c r="A2059" s="13"/>
      <c r="B2059" s="243"/>
      <c r="C2059" s="244"/>
      <c r="D2059" s="245" t="s">
        <v>186</v>
      </c>
      <c r="E2059" s="246" t="s">
        <v>1</v>
      </c>
      <c r="F2059" s="247" t="s">
        <v>387</v>
      </c>
      <c r="G2059" s="244"/>
      <c r="H2059" s="246" t="s">
        <v>1</v>
      </c>
      <c r="I2059" s="248"/>
      <c r="J2059" s="244"/>
      <c r="K2059" s="244"/>
      <c r="L2059" s="249"/>
      <c r="M2059" s="250"/>
      <c r="N2059" s="251"/>
      <c r="O2059" s="251"/>
      <c r="P2059" s="251"/>
      <c r="Q2059" s="251"/>
      <c r="R2059" s="251"/>
      <c r="S2059" s="251"/>
      <c r="T2059" s="252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3" t="s">
        <v>186</v>
      </c>
      <c r="AU2059" s="253" t="s">
        <v>92</v>
      </c>
      <c r="AV2059" s="13" t="s">
        <v>90</v>
      </c>
      <c r="AW2059" s="13" t="s">
        <v>36</v>
      </c>
      <c r="AX2059" s="13" t="s">
        <v>83</v>
      </c>
      <c r="AY2059" s="253" t="s">
        <v>177</v>
      </c>
    </row>
    <row r="2060" s="14" customFormat="1">
      <c r="A2060" s="14"/>
      <c r="B2060" s="254"/>
      <c r="C2060" s="255"/>
      <c r="D2060" s="245" t="s">
        <v>186</v>
      </c>
      <c r="E2060" s="256" t="s">
        <v>1</v>
      </c>
      <c r="F2060" s="257" t="s">
        <v>2388</v>
      </c>
      <c r="G2060" s="255"/>
      <c r="H2060" s="258">
        <v>0.70299999999999996</v>
      </c>
      <c r="I2060" s="259"/>
      <c r="J2060" s="255"/>
      <c r="K2060" s="255"/>
      <c r="L2060" s="260"/>
      <c r="M2060" s="261"/>
      <c r="N2060" s="262"/>
      <c r="O2060" s="262"/>
      <c r="P2060" s="262"/>
      <c r="Q2060" s="262"/>
      <c r="R2060" s="262"/>
      <c r="S2060" s="262"/>
      <c r="T2060" s="263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64" t="s">
        <v>186</v>
      </c>
      <c r="AU2060" s="264" t="s">
        <v>92</v>
      </c>
      <c r="AV2060" s="14" t="s">
        <v>92</v>
      </c>
      <c r="AW2060" s="14" t="s">
        <v>36</v>
      </c>
      <c r="AX2060" s="14" t="s">
        <v>83</v>
      </c>
      <c r="AY2060" s="264" t="s">
        <v>177</v>
      </c>
    </row>
    <row r="2061" s="15" customFormat="1">
      <c r="A2061" s="15"/>
      <c r="B2061" s="265"/>
      <c r="C2061" s="266"/>
      <c r="D2061" s="245" t="s">
        <v>186</v>
      </c>
      <c r="E2061" s="267" t="s">
        <v>1</v>
      </c>
      <c r="F2061" s="268" t="s">
        <v>190</v>
      </c>
      <c r="G2061" s="266"/>
      <c r="H2061" s="269">
        <v>0.70299999999999996</v>
      </c>
      <c r="I2061" s="270"/>
      <c r="J2061" s="266"/>
      <c r="K2061" s="266"/>
      <c r="L2061" s="271"/>
      <c r="M2061" s="272"/>
      <c r="N2061" s="273"/>
      <c r="O2061" s="273"/>
      <c r="P2061" s="273"/>
      <c r="Q2061" s="273"/>
      <c r="R2061" s="273"/>
      <c r="S2061" s="273"/>
      <c r="T2061" s="274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75" t="s">
        <v>186</v>
      </c>
      <c r="AU2061" s="275" t="s">
        <v>92</v>
      </c>
      <c r="AV2061" s="15" t="s">
        <v>184</v>
      </c>
      <c r="AW2061" s="15" t="s">
        <v>36</v>
      </c>
      <c r="AX2061" s="15" t="s">
        <v>90</v>
      </c>
      <c r="AY2061" s="275" t="s">
        <v>177</v>
      </c>
    </row>
    <row r="2062" s="14" customFormat="1">
      <c r="A2062" s="14"/>
      <c r="B2062" s="254"/>
      <c r="C2062" s="255"/>
      <c r="D2062" s="245" t="s">
        <v>186</v>
      </c>
      <c r="E2062" s="255"/>
      <c r="F2062" s="257" t="s">
        <v>2389</v>
      </c>
      <c r="G2062" s="255"/>
      <c r="H2062" s="258">
        <v>0.77300000000000002</v>
      </c>
      <c r="I2062" s="259"/>
      <c r="J2062" s="255"/>
      <c r="K2062" s="255"/>
      <c r="L2062" s="260"/>
      <c r="M2062" s="261"/>
      <c r="N2062" s="262"/>
      <c r="O2062" s="262"/>
      <c r="P2062" s="262"/>
      <c r="Q2062" s="262"/>
      <c r="R2062" s="262"/>
      <c r="S2062" s="262"/>
      <c r="T2062" s="26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64" t="s">
        <v>186</v>
      </c>
      <c r="AU2062" s="264" t="s">
        <v>92</v>
      </c>
      <c r="AV2062" s="14" t="s">
        <v>92</v>
      </c>
      <c r="AW2062" s="14" t="s">
        <v>4</v>
      </c>
      <c r="AX2062" s="14" t="s">
        <v>90</v>
      </c>
      <c r="AY2062" s="264" t="s">
        <v>177</v>
      </c>
    </row>
    <row r="2063" s="2" customFormat="1" ht="24.15" customHeight="1">
      <c r="A2063" s="39"/>
      <c r="B2063" s="40"/>
      <c r="C2063" s="291" t="s">
        <v>2390</v>
      </c>
      <c r="D2063" s="291" t="s">
        <v>881</v>
      </c>
      <c r="E2063" s="292" t="s">
        <v>2391</v>
      </c>
      <c r="F2063" s="293" t="s">
        <v>2385</v>
      </c>
      <c r="G2063" s="294" t="s">
        <v>509</v>
      </c>
      <c r="H2063" s="295">
        <v>1.988</v>
      </c>
      <c r="I2063" s="296"/>
      <c r="J2063" s="297">
        <f>ROUND(I2063*H2063,2)</f>
        <v>0</v>
      </c>
      <c r="K2063" s="293" t="s">
        <v>1</v>
      </c>
      <c r="L2063" s="298"/>
      <c r="M2063" s="299" t="s">
        <v>1</v>
      </c>
      <c r="N2063" s="300" t="s">
        <v>48</v>
      </c>
      <c r="O2063" s="92"/>
      <c r="P2063" s="239">
        <f>O2063*H2063</f>
        <v>0</v>
      </c>
      <c r="Q2063" s="239">
        <v>1</v>
      </c>
      <c r="R2063" s="239">
        <f>Q2063*H2063</f>
        <v>1.988</v>
      </c>
      <c r="S2063" s="239">
        <v>0</v>
      </c>
      <c r="T2063" s="240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41" t="s">
        <v>402</v>
      </c>
      <c r="AT2063" s="241" t="s">
        <v>881</v>
      </c>
      <c r="AU2063" s="241" t="s">
        <v>92</v>
      </c>
      <c r="AY2063" s="18" t="s">
        <v>177</v>
      </c>
      <c r="BE2063" s="242">
        <f>IF(N2063="základní",J2063,0)</f>
        <v>0</v>
      </c>
      <c r="BF2063" s="242">
        <f>IF(N2063="snížená",J2063,0)</f>
        <v>0</v>
      </c>
      <c r="BG2063" s="242">
        <f>IF(N2063="zákl. přenesená",J2063,0)</f>
        <v>0</v>
      </c>
      <c r="BH2063" s="242">
        <f>IF(N2063="sníž. přenesená",J2063,0)</f>
        <v>0</v>
      </c>
      <c r="BI2063" s="242">
        <f>IF(N2063="nulová",J2063,0)</f>
        <v>0</v>
      </c>
      <c r="BJ2063" s="18" t="s">
        <v>90</v>
      </c>
      <c r="BK2063" s="242">
        <f>ROUND(I2063*H2063,2)</f>
        <v>0</v>
      </c>
      <c r="BL2063" s="18" t="s">
        <v>295</v>
      </c>
      <c r="BM2063" s="241" t="s">
        <v>2392</v>
      </c>
    </row>
    <row r="2064" s="13" customFormat="1">
      <c r="A2064" s="13"/>
      <c r="B2064" s="243"/>
      <c r="C2064" s="244"/>
      <c r="D2064" s="245" t="s">
        <v>186</v>
      </c>
      <c r="E2064" s="246" t="s">
        <v>1</v>
      </c>
      <c r="F2064" s="247" t="s">
        <v>2393</v>
      </c>
      <c r="G2064" s="244"/>
      <c r="H2064" s="246" t="s">
        <v>1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3" t="s">
        <v>186</v>
      </c>
      <c r="AU2064" s="253" t="s">
        <v>92</v>
      </c>
      <c r="AV2064" s="13" t="s">
        <v>90</v>
      </c>
      <c r="AW2064" s="13" t="s">
        <v>36</v>
      </c>
      <c r="AX2064" s="13" t="s">
        <v>83</v>
      </c>
      <c r="AY2064" s="253" t="s">
        <v>177</v>
      </c>
    </row>
    <row r="2065" s="13" customFormat="1">
      <c r="A2065" s="13"/>
      <c r="B2065" s="243"/>
      <c r="C2065" s="244"/>
      <c r="D2065" s="245" t="s">
        <v>186</v>
      </c>
      <c r="E2065" s="246" t="s">
        <v>1</v>
      </c>
      <c r="F2065" s="247" t="s">
        <v>490</v>
      </c>
      <c r="G2065" s="244"/>
      <c r="H2065" s="246" t="s">
        <v>1</v>
      </c>
      <c r="I2065" s="248"/>
      <c r="J2065" s="244"/>
      <c r="K2065" s="244"/>
      <c r="L2065" s="249"/>
      <c r="M2065" s="250"/>
      <c r="N2065" s="251"/>
      <c r="O2065" s="251"/>
      <c r="P2065" s="251"/>
      <c r="Q2065" s="251"/>
      <c r="R2065" s="251"/>
      <c r="S2065" s="251"/>
      <c r="T2065" s="252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3" t="s">
        <v>186</v>
      </c>
      <c r="AU2065" s="253" t="s">
        <v>92</v>
      </c>
      <c r="AV2065" s="13" t="s">
        <v>90</v>
      </c>
      <c r="AW2065" s="13" t="s">
        <v>36</v>
      </c>
      <c r="AX2065" s="13" t="s">
        <v>83</v>
      </c>
      <c r="AY2065" s="253" t="s">
        <v>177</v>
      </c>
    </row>
    <row r="2066" s="14" customFormat="1">
      <c r="A2066" s="14"/>
      <c r="B2066" s="254"/>
      <c r="C2066" s="255"/>
      <c r="D2066" s="245" t="s">
        <v>186</v>
      </c>
      <c r="E2066" s="256" t="s">
        <v>1</v>
      </c>
      <c r="F2066" s="257" t="s">
        <v>2394</v>
      </c>
      <c r="G2066" s="255"/>
      <c r="H2066" s="258">
        <v>1.8069999999999999</v>
      </c>
      <c r="I2066" s="259"/>
      <c r="J2066" s="255"/>
      <c r="K2066" s="255"/>
      <c r="L2066" s="260"/>
      <c r="M2066" s="261"/>
      <c r="N2066" s="262"/>
      <c r="O2066" s="262"/>
      <c r="P2066" s="262"/>
      <c r="Q2066" s="262"/>
      <c r="R2066" s="262"/>
      <c r="S2066" s="262"/>
      <c r="T2066" s="263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4" t="s">
        <v>186</v>
      </c>
      <c r="AU2066" s="264" t="s">
        <v>92</v>
      </c>
      <c r="AV2066" s="14" t="s">
        <v>92</v>
      </c>
      <c r="AW2066" s="14" t="s">
        <v>36</v>
      </c>
      <c r="AX2066" s="14" t="s">
        <v>83</v>
      </c>
      <c r="AY2066" s="264" t="s">
        <v>177</v>
      </c>
    </row>
    <row r="2067" s="15" customFormat="1">
      <c r="A2067" s="15"/>
      <c r="B2067" s="265"/>
      <c r="C2067" s="266"/>
      <c r="D2067" s="245" t="s">
        <v>186</v>
      </c>
      <c r="E2067" s="267" t="s">
        <v>1</v>
      </c>
      <c r="F2067" s="268" t="s">
        <v>190</v>
      </c>
      <c r="G2067" s="266"/>
      <c r="H2067" s="269">
        <v>1.8069999999999999</v>
      </c>
      <c r="I2067" s="270"/>
      <c r="J2067" s="266"/>
      <c r="K2067" s="266"/>
      <c r="L2067" s="271"/>
      <c r="M2067" s="272"/>
      <c r="N2067" s="273"/>
      <c r="O2067" s="273"/>
      <c r="P2067" s="273"/>
      <c r="Q2067" s="273"/>
      <c r="R2067" s="273"/>
      <c r="S2067" s="273"/>
      <c r="T2067" s="274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75" t="s">
        <v>186</v>
      </c>
      <c r="AU2067" s="275" t="s">
        <v>92</v>
      </c>
      <c r="AV2067" s="15" t="s">
        <v>184</v>
      </c>
      <c r="AW2067" s="15" t="s">
        <v>36</v>
      </c>
      <c r="AX2067" s="15" t="s">
        <v>90</v>
      </c>
      <c r="AY2067" s="275" t="s">
        <v>177</v>
      </c>
    </row>
    <row r="2068" s="14" customFormat="1">
      <c r="A2068" s="14"/>
      <c r="B2068" s="254"/>
      <c r="C2068" s="255"/>
      <c r="D2068" s="245" t="s">
        <v>186</v>
      </c>
      <c r="E2068" s="255"/>
      <c r="F2068" s="257" t="s">
        <v>2395</v>
      </c>
      <c r="G2068" s="255"/>
      <c r="H2068" s="258">
        <v>1.988</v>
      </c>
      <c r="I2068" s="259"/>
      <c r="J2068" s="255"/>
      <c r="K2068" s="255"/>
      <c r="L2068" s="260"/>
      <c r="M2068" s="261"/>
      <c r="N2068" s="262"/>
      <c r="O2068" s="262"/>
      <c r="P2068" s="262"/>
      <c r="Q2068" s="262"/>
      <c r="R2068" s="262"/>
      <c r="S2068" s="262"/>
      <c r="T2068" s="26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4" t="s">
        <v>186</v>
      </c>
      <c r="AU2068" s="264" t="s">
        <v>92</v>
      </c>
      <c r="AV2068" s="14" t="s">
        <v>92</v>
      </c>
      <c r="AW2068" s="14" t="s">
        <v>4</v>
      </c>
      <c r="AX2068" s="14" t="s">
        <v>90</v>
      </c>
      <c r="AY2068" s="264" t="s">
        <v>177</v>
      </c>
    </row>
    <row r="2069" s="2" customFormat="1" ht="24.15" customHeight="1">
      <c r="A2069" s="39"/>
      <c r="B2069" s="40"/>
      <c r="C2069" s="291" t="s">
        <v>2396</v>
      </c>
      <c r="D2069" s="291" t="s">
        <v>881</v>
      </c>
      <c r="E2069" s="292" t="s">
        <v>2397</v>
      </c>
      <c r="F2069" s="293" t="s">
        <v>2385</v>
      </c>
      <c r="G2069" s="294" t="s">
        <v>509</v>
      </c>
      <c r="H2069" s="295">
        <v>1.895</v>
      </c>
      <c r="I2069" s="296"/>
      <c r="J2069" s="297">
        <f>ROUND(I2069*H2069,2)</f>
        <v>0</v>
      </c>
      <c r="K2069" s="293" t="s">
        <v>1</v>
      </c>
      <c r="L2069" s="298"/>
      <c r="M2069" s="299" t="s">
        <v>1</v>
      </c>
      <c r="N2069" s="300" t="s">
        <v>48</v>
      </c>
      <c r="O2069" s="92"/>
      <c r="P2069" s="239">
        <f>O2069*H2069</f>
        <v>0</v>
      </c>
      <c r="Q2069" s="239">
        <v>1</v>
      </c>
      <c r="R2069" s="239">
        <f>Q2069*H2069</f>
        <v>1.895</v>
      </c>
      <c r="S2069" s="239">
        <v>0</v>
      </c>
      <c r="T2069" s="240">
        <f>S2069*H2069</f>
        <v>0</v>
      </c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R2069" s="241" t="s">
        <v>402</v>
      </c>
      <c r="AT2069" s="241" t="s">
        <v>881</v>
      </c>
      <c r="AU2069" s="241" t="s">
        <v>92</v>
      </c>
      <c r="AY2069" s="18" t="s">
        <v>177</v>
      </c>
      <c r="BE2069" s="242">
        <f>IF(N2069="základní",J2069,0)</f>
        <v>0</v>
      </c>
      <c r="BF2069" s="242">
        <f>IF(N2069="snížená",J2069,0)</f>
        <v>0</v>
      </c>
      <c r="BG2069" s="242">
        <f>IF(N2069="zákl. přenesená",J2069,0)</f>
        <v>0</v>
      </c>
      <c r="BH2069" s="242">
        <f>IF(N2069="sníž. přenesená",J2069,0)</f>
        <v>0</v>
      </c>
      <c r="BI2069" s="242">
        <f>IF(N2069="nulová",J2069,0)</f>
        <v>0</v>
      </c>
      <c r="BJ2069" s="18" t="s">
        <v>90</v>
      </c>
      <c r="BK2069" s="242">
        <f>ROUND(I2069*H2069,2)</f>
        <v>0</v>
      </c>
      <c r="BL2069" s="18" t="s">
        <v>295</v>
      </c>
      <c r="BM2069" s="241" t="s">
        <v>2398</v>
      </c>
    </row>
    <row r="2070" s="13" customFormat="1">
      <c r="A2070" s="13"/>
      <c r="B2070" s="243"/>
      <c r="C2070" s="244"/>
      <c r="D2070" s="245" t="s">
        <v>186</v>
      </c>
      <c r="E2070" s="246" t="s">
        <v>1</v>
      </c>
      <c r="F2070" s="247" t="s">
        <v>2387</v>
      </c>
      <c r="G2070" s="244"/>
      <c r="H2070" s="246" t="s">
        <v>1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3" t="s">
        <v>186</v>
      </c>
      <c r="AU2070" s="253" t="s">
        <v>92</v>
      </c>
      <c r="AV2070" s="13" t="s">
        <v>90</v>
      </c>
      <c r="AW2070" s="13" t="s">
        <v>36</v>
      </c>
      <c r="AX2070" s="13" t="s">
        <v>83</v>
      </c>
      <c r="AY2070" s="253" t="s">
        <v>177</v>
      </c>
    </row>
    <row r="2071" s="13" customFormat="1">
      <c r="A2071" s="13"/>
      <c r="B2071" s="243"/>
      <c r="C2071" s="244"/>
      <c r="D2071" s="245" t="s">
        <v>186</v>
      </c>
      <c r="E2071" s="246" t="s">
        <v>1</v>
      </c>
      <c r="F2071" s="247" t="s">
        <v>387</v>
      </c>
      <c r="G2071" s="244"/>
      <c r="H2071" s="246" t="s">
        <v>1</v>
      </c>
      <c r="I2071" s="248"/>
      <c r="J2071" s="244"/>
      <c r="K2071" s="244"/>
      <c r="L2071" s="249"/>
      <c r="M2071" s="250"/>
      <c r="N2071" s="251"/>
      <c r="O2071" s="251"/>
      <c r="P2071" s="251"/>
      <c r="Q2071" s="251"/>
      <c r="R2071" s="251"/>
      <c r="S2071" s="251"/>
      <c r="T2071" s="252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3" t="s">
        <v>186</v>
      </c>
      <c r="AU2071" s="253" t="s">
        <v>92</v>
      </c>
      <c r="AV2071" s="13" t="s">
        <v>90</v>
      </c>
      <c r="AW2071" s="13" t="s">
        <v>36</v>
      </c>
      <c r="AX2071" s="13" t="s">
        <v>83</v>
      </c>
      <c r="AY2071" s="253" t="s">
        <v>177</v>
      </c>
    </row>
    <row r="2072" s="14" customFormat="1">
      <c r="A2072" s="14"/>
      <c r="B2072" s="254"/>
      <c r="C2072" s="255"/>
      <c r="D2072" s="245" t="s">
        <v>186</v>
      </c>
      <c r="E2072" s="256" t="s">
        <v>1</v>
      </c>
      <c r="F2072" s="257" t="s">
        <v>2399</v>
      </c>
      <c r="G2072" s="255"/>
      <c r="H2072" s="258">
        <v>1.7230000000000001</v>
      </c>
      <c r="I2072" s="259"/>
      <c r="J2072" s="255"/>
      <c r="K2072" s="255"/>
      <c r="L2072" s="260"/>
      <c r="M2072" s="261"/>
      <c r="N2072" s="262"/>
      <c r="O2072" s="262"/>
      <c r="P2072" s="262"/>
      <c r="Q2072" s="262"/>
      <c r="R2072" s="262"/>
      <c r="S2072" s="262"/>
      <c r="T2072" s="263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64" t="s">
        <v>186</v>
      </c>
      <c r="AU2072" s="264" t="s">
        <v>92</v>
      </c>
      <c r="AV2072" s="14" t="s">
        <v>92</v>
      </c>
      <c r="AW2072" s="14" t="s">
        <v>36</v>
      </c>
      <c r="AX2072" s="14" t="s">
        <v>83</v>
      </c>
      <c r="AY2072" s="264" t="s">
        <v>177</v>
      </c>
    </row>
    <row r="2073" s="15" customFormat="1">
      <c r="A2073" s="15"/>
      <c r="B2073" s="265"/>
      <c r="C2073" s="266"/>
      <c r="D2073" s="245" t="s">
        <v>186</v>
      </c>
      <c r="E2073" s="267" t="s">
        <v>1</v>
      </c>
      <c r="F2073" s="268" t="s">
        <v>190</v>
      </c>
      <c r="G2073" s="266"/>
      <c r="H2073" s="269">
        <v>1.7230000000000001</v>
      </c>
      <c r="I2073" s="270"/>
      <c r="J2073" s="266"/>
      <c r="K2073" s="266"/>
      <c r="L2073" s="271"/>
      <c r="M2073" s="272"/>
      <c r="N2073" s="273"/>
      <c r="O2073" s="273"/>
      <c r="P2073" s="273"/>
      <c r="Q2073" s="273"/>
      <c r="R2073" s="273"/>
      <c r="S2073" s="273"/>
      <c r="T2073" s="274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75" t="s">
        <v>186</v>
      </c>
      <c r="AU2073" s="275" t="s">
        <v>92</v>
      </c>
      <c r="AV2073" s="15" t="s">
        <v>184</v>
      </c>
      <c r="AW2073" s="15" t="s">
        <v>36</v>
      </c>
      <c r="AX2073" s="15" t="s">
        <v>90</v>
      </c>
      <c r="AY2073" s="275" t="s">
        <v>177</v>
      </c>
    </row>
    <row r="2074" s="14" customFormat="1">
      <c r="A2074" s="14"/>
      <c r="B2074" s="254"/>
      <c r="C2074" s="255"/>
      <c r="D2074" s="245" t="s">
        <v>186</v>
      </c>
      <c r="E2074" s="255"/>
      <c r="F2074" s="257" t="s">
        <v>2400</v>
      </c>
      <c r="G2074" s="255"/>
      <c r="H2074" s="258">
        <v>1.895</v>
      </c>
      <c r="I2074" s="259"/>
      <c r="J2074" s="255"/>
      <c r="K2074" s="255"/>
      <c r="L2074" s="260"/>
      <c r="M2074" s="261"/>
      <c r="N2074" s="262"/>
      <c r="O2074" s="262"/>
      <c r="P2074" s="262"/>
      <c r="Q2074" s="262"/>
      <c r="R2074" s="262"/>
      <c r="S2074" s="262"/>
      <c r="T2074" s="263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4" t="s">
        <v>186</v>
      </c>
      <c r="AU2074" s="264" t="s">
        <v>92</v>
      </c>
      <c r="AV2074" s="14" t="s">
        <v>92</v>
      </c>
      <c r="AW2074" s="14" t="s">
        <v>4</v>
      </c>
      <c r="AX2074" s="14" t="s">
        <v>90</v>
      </c>
      <c r="AY2074" s="264" t="s">
        <v>177</v>
      </c>
    </row>
    <row r="2075" s="2" customFormat="1" ht="24.15" customHeight="1">
      <c r="A2075" s="39"/>
      <c r="B2075" s="40"/>
      <c r="C2075" s="291" t="s">
        <v>2401</v>
      </c>
      <c r="D2075" s="291" t="s">
        <v>881</v>
      </c>
      <c r="E2075" s="292" t="s">
        <v>2402</v>
      </c>
      <c r="F2075" s="293" t="s">
        <v>2385</v>
      </c>
      <c r="G2075" s="294" t="s">
        <v>509</v>
      </c>
      <c r="H2075" s="295">
        <v>1.456</v>
      </c>
      <c r="I2075" s="296"/>
      <c r="J2075" s="297">
        <f>ROUND(I2075*H2075,2)</f>
        <v>0</v>
      </c>
      <c r="K2075" s="293" t="s">
        <v>1</v>
      </c>
      <c r="L2075" s="298"/>
      <c r="M2075" s="299" t="s">
        <v>1</v>
      </c>
      <c r="N2075" s="300" t="s">
        <v>48</v>
      </c>
      <c r="O2075" s="92"/>
      <c r="P2075" s="239">
        <f>O2075*H2075</f>
        <v>0</v>
      </c>
      <c r="Q2075" s="239">
        <v>1</v>
      </c>
      <c r="R2075" s="239">
        <f>Q2075*H2075</f>
        <v>1.456</v>
      </c>
      <c r="S2075" s="239">
        <v>0</v>
      </c>
      <c r="T2075" s="240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41" t="s">
        <v>402</v>
      </c>
      <c r="AT2075" s="241" t="s">
        <v>881</v>
      </c>
      <c r="AU2075" s="241" t="s">
        <v>92</v>
      </c>
      <c r="AY2075" s="18" t="s">
        <v>177</v>
      </c>
      <c r="BE2075" s="242">
        <f>IF(N2075="základní",J2075,0)</f>
        <v>0</v>
      </c>
      <c r="BF2075" s="242">
        <f>IF(N2075="snížená",J2075,0)</f>
        <v>0</v>
      </c>
      <c r="BG2075" s="242">
        <f>IF(N2075="zákl. přenesená",J2075,0)</f>
        <v>0</v>
      </c>
      <c r="BH2075" s="242">
        <f>IF(N2075="sníž. přenesená",J2075,0)</f>
        <v>0</v>
      </c>
      <c r="BI2075" s="242">
        <f>IF(N2075="nulová",J2075,0)</f>
        <v>0</v>
      </c>
      <c r="BJ2075" s="18" t="s">
        <v>90</v>
      </c>
      <c r="BK2075" s="242">
        <f>ROUND(I2075*H2075,2)</f>
        <v>0</v>
      </c>
      <c r="BL2075" s="18" t="s">
        <v>295</v>
      </c>
      <c r="BM2075" s="241" t="s">
        <v>2403</v>
      </c>
    </row>
    <row r="2076" s="13" customFormat="1">
      <c r="A2076" s="13"/>
      <c r="B2076" s="243"/>
      <c r="C2076" s="244"/>
      <c r="D2076" s="245" t="s">
        <v>186</v>
      </c>
      <c r="E2076" s="246" t="s">
        <v>1</v>
      </c>
      <c r="F2076" s="247" t="s">
        <v>2404</v>
      </c>
      <c r="G2076" s="244"/>
      <c r="H2076" s="246" t="s">
        <v>1</v>
      </c>
      <c r="I2076" s="248"/>
      <c r="J2076" s="244"/>
      <c r="K2076" s="244"/>
      <c r="L2076" s="249"/>
      <c r="M2076" s="250"/>
      <c r="N2076" s="251"/>
      <c r="O2076" s="251"/>
      <c r="P2076" s="251"/>
      <c r="Q2076" s="251"/>
      <c r="R2076" s="251"/>
      <c r="S2076" s="251"/>
      <c r="T2076" s="252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3" t="s">
        <v>186</v>
      </c>
      <c r="AU2076" s="253" t="s">
        <v>92</v>
      </c>
      <c r="AV2076" s="13" t="s">
        <v>90</v>
      </c>
      <c r="AW2076" s="13" t="s">
        <v>36</v>
      </c>
      <c r="AX2076" s="13" t="s">
        <v>83</v>
      </c>
      <c r="AY2076" s="253" t="s">
        <v>177</v>
      </c>
    </row>
    <row r="2077" s="13" customFormat="1">
      <c r="A2077" s="13"/>
      <c r="B2077" s="243"/>
      <c r="C2077" s="244"/>
      <c r="D2077" s="245" t="s">
        <v>186</v>
      </c>
      <c r="E2077" s="246" t="s">
        <v>1</v>
      </c>
      <c r="F2077" s="247" t="s">
        <v>387</v>
      </c>
      <c r="G2077" s="244"/>
      <c r="H2077" s="246" t="s">
        <v>1</v>
      </c>
      <c r="I2077" s="248"/>
      <c r="J2077" s="244"/>
      <c r="K2077" s="244"/>
      <c r="L2077" s="249"/>
      <c r="M2077" s="250"/>
      <c r="N2077" s="251"/>
      <c r="O2077" s="251"/>
      <c r="P2077" s="251"/>
      <c r="Q2077" s="251"/>
      <c r="R2077" s="251"/>
      <c r="S2077" s="251"/>
      <c r="T2077" s="25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3" t="s">
        <v>186</v>
      </c>
      <c r="AU2077" s="253" t="s">
        <v>92</v>
      </c>
      <c r="AV2077" s="13" t="s">
        <v>90</v>
      </c>
      <c r="AW2077" s="13" t="s">
        <v>36</v>
      </c>
      <c r="AX2077" s="13" t="s">
        <v>83</v>
      </c>
      <c r="AY2077" s="253" t="s">
        <v>177</v>
      </c>
    </row>
    <row r="2078" s="14" customFormat="1">
      <c r="A2078" s="14"/>
      <c r="B2078" s="254"/>
      <c r="C2078" s="255"/>
      <c r="D2078" s="245" t="s">
        <v>186</v>
      </c>
      <c r="E2078" s="256" t="s">
        <v>1</v>
      </c>
      <c r="F2078" s="257" t="s">
        <v>2405</v>
      </c>
      <c r="G2078" s="255"/>
      <c r="H2078" s="258">
        <v>0.38300000000000001</v>
      </c>
      <c r="I2078" s="259"/>
      <c r="J2078" s="255"/>
      <c r="K2078" s="255"/>
      <c r="L2078" s="260"/>
      <c r="M2078" s="261"/>
      <c r="N2078" s="262"/>
      <c r="O2078" s="262"/>
      <c r="P2078" s="262"/>
      <c r="Q2078" s="262"/>
      <c r="R2078" s="262"/>
      <c r="S2078" s="262"/>
      <c r="T2078" s="26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4" t="s">
        <v>186</v>
      </c>
      <c r="AU2078" s="264" t="s">
        <v>92</v>
      </c>
      <c r="AV2078" s="14" t="s">
        <v>92</v>
      </c>
      <c r="AW2078" s="14" t="s">
        <v>36</v>
      </c>
      <c r="AX2078" s="14" t="s">
        <v>83</v>
      </c>
      <c r="AY2078" s="264" t="s">
        <v>177</v>
      </c>
    </row>
    <row r="2079" s="13" customFormat="1">
      <c r="A2079" s="13"/>
      <c r="B2079" s="243"/>
      <c r="C2079" s="244"/>
      <c r="D2079" s="245" t="s">
        <v>186</v>
      </c>
      <c r="E2079" s="246" t="s">
        <v>1</v>
      </c>
      <c r="F2079" s="247" t="s">
        <v>388</v>
      </c>
      <c r="G2079" s="244"/>
      <c r="H2079" s="246" t="s">
        <v>1</v>
      </c>
      <c r="I2079" s="248"/>
      <c r="J2079" s="244"/>
      <c r="K2079" s="244"/>
      <c r="L2079" s="249"/>
      <c r="M2079" s="250"/>
      <c r="N2079" s="251"/>
      <c r="O2079" s="251"/>
      <c r="P2079" s="251"/>
      <c r="Q2079" s="251"/>
      <c r="R2079" s="251"/>
      <c r="S2079" s="251"/>
      <c r="T2079" s="252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3" t="s">
        <v>186</v>
      </c>
      <c r="AU2079" s="253" t="s">
        <v>92</v>
      </c>
      <c r="AV2079" s="13" t="s">
        <v>90</v>
      </c>
      <c r="AW2079" s="13" t="s">
        <v>36</v>
      </c>
      <c r="AX2079" s="13" t="s">
        <v>83</v>
      </c>
      <c r="AY2079" s="253" t="s">
        <v>177</v>
      </c>
    </row>
    <row r="2080" s="14" customFormat="1">
      <c r="A2080" s="14"/>
      <c r="B2080" s="254"/>
      <c r="C2080" s="255"/>
      <c r="D2080" s="245" t="s">
        <v>186</v>
      </c>
      <c r="E2080" s="256" t="s">
        <v>1</v>
      </c>
      <c r="F2080" s="257" t="s">
        <v>2406</v>
      </c>
      <c r="G2080" s="255"/>
      <c r="H2080" s="258">
        <v>0.94099999999999995</v>
      </c>
      <c r="I2080" s="259"/>
      <c r="J2080" s="255"/>
      <c r="K2080" s="255"/>
      <c r="L2080" s="260"/>
      <c r="M2080" s="261"/>
      <c r="N2080" s="262"/>
      <c r="O2080" s="262"/>
      <c r="P2080" s="262"/>
      <c r="Q2080" s="262"/>
      <c r="R2080" s="262"/>
      <c r="S2080" s="262"/>
      <c r="T2080" s="26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4" t="s">
        <v>186</v>
      </c>
      <c r="AU2080" s="264" t="s">
        <v>92</v>
      </c>
      <c r="AV2080" s="14" t="s">
        <v>92</v>
      </c>
      <c r="AW2080" s="14" t="s">
        <v>36</v>
      </c>
      <c r="AX2080" s="14" t="s">
        <v>83</v>
      </c>
      <c r="AY2080" s="264" t="s">
        <v>177</v>
      </c>
    </row>
    <row r="2081" s="15" customFormat="1">
      <c r="A2081" s="15"/>
      <c r="B2081" s="265"/>
      <c r="C2081" s="266"/>
      <c r="D2081" s="245" t="s">
        <v>186</v>
      </c>
      <c r="E2081" s="267" t="s">
        <v>1</v>
      </c>
      <c r="F2081" s="268" t="s">
        <v>190</v>
      </c>
      <c r="G2081" s="266"/>
      <c r="H2081" s="269">
        <v>1.3240000000000001</v>
      </c>
      <c r="I2081" s="270"/>
      <c r="J2081" s="266"/>
      <c r="K2081" s="266"/>
      <c r="L2081" s="271"/>
      <c r="M2081" s="272"/>
      <c r="N2081" s="273"/>
      <c r="O2081" s="273"/>
      <c r="P2081" s="273"/>
      <c r="Q2081" s="273"/>
      <c r="R2081" s="273"/>
      <c r="S2081" s="273"/>
      <c r="T2081" s="274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75" t="s">
        <v>186</v>
      </c>
      <c r="AU2081" s="275" t="s">
        <v>92</v>
      </c>
      <c r="AV2081" s="15" t="s">
        <v>184</v>
      </c>
      <c r="AW2081" s="15" t="s">
        <v>36</v>
      </c>
      <c r="AX2081" s="15" t="s">
        <v>90</v>
      </c>
      <c r="AY2081" s="275" t="s">
        <v>177</v>
      </c>
    </row>
    <row r="2082" s="14" customFormat="1">
      <c r="A2082" s="14"/>
      <c r="B2082" s="254"/>
      <c r="C2082" s="255"/>
      <c r="D2082" s="245" t="s">
        <v>186</v>
      </c>
      <c r="E2082" s="255"/>
      <c r="F2082" s="257" t="s">
        <v>2407</v>
      </c>
      <c r="G2082" s="255"/>
      <c r="H2082" s="258">
        <v>1.456</v>
      </c>
      <c r="I2082" s="259"/>
      <c r="J2082" s="255"/>
      <c r="K2082" s="255"/>
      <c r="L2082" s="260"/>
      <c r="M2082" s="261"/>
      <c r="N2082" s="262"/>
      <c r="O2082" s="262"/>
      <c r="P2082" s="262"/>
      <c r="Q2082" s="262"/>
      <c r="R2082" s="262"/>
      <c r="S2082" s="262"/>
      <c r="T2082" s="263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64" t="s">
        <v>186</v>
      </c>
      <c r="AU2082" s="264" t="s">
        <v>92</v>
      </c>
      <c r="AV2082" s="14" t="s">
        <v>92</v>
      </c>
      <c r="AW2082" s="14" t="s">
        <v>4</v>
      </c>
      <c r="AX2082" s="14" t="s">
        <v>90</v>
      </c>
      <c r="AY2082" s="264" t="s">
        <v>177</v>
      </c>
    </row>
    <row r="2083" s="2" customFormat="1" ht="55.5" customHeight="1">
      <c r="A2083" s="39"/>
      <c r="B2083" s="40"/>
      <c r="C2083" s="230" t="s">
        <v>2408</v>
      </c>
      <c r="D2083" s="230" t="s">
        <v>179</v>
      </c>
      <c r="E2083" s="231" t="s">
        <v>2409</v>
      </c>
      <c r="F2083" s="232" t="s">
        <v>2410</v>
      </c>
      <c r="G2083" s="233" t="s">
        <v>509</v>
      </c>
      <c r="H2083" s="234">
        <v>6.3899999999999997</v>
      </c>
      <c r="I2083" s="235"/>
      <c r="J2083" s="236">
        <f>ROUND(I2083*H2083,2)</f>
        <v>0</v>
      </c>
      <c r="K2083" s="232" t="s">
        <v>183</v>
      </c>
      <c r="L2083" s="45"/>
      <c r="M2083" s="237" t="s">
        <v>1</v>
      </c>
      <c r="N2083" s="238" t="s">
        <v>48</v>
      </c>
      <c r="O2083" s="92"/>
      <c r="P2083" s="239">
        <f>O2083*H2083</f>
        <v>0</v>
      </c>
      <c r="Q2083" s="239">
        <v>0</v>
      </c>
      <c r="R2083" s="239">
        <f>Q2083*H2083</f>
        <v>0</v>
      </c>
      <c r="S2083" s="239">
        <v>0</v>
      </c>
      <c r="T2083" s="240">
        <f>S2083*H2083</f>
        <v>0</v>
      </c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R2083" s="241" t="s">
        <v>295</v>
      </c>
      <c r="AT2083" s="241" t="s">
        <v>179</v>
      </c>
      <c r="AU2083" s="241" t="s">
        <v>92</v>
      </c>
      <c r="AY2083" s="18" t="s">
        <v>177</v>
      </c>
      <c r="BE2083" s="242">
        <f>IF(N2083="základní",J2083,0)</f>
        <v>0</v>
      </c>
      <c r="BF2083" s="242">
        <f>IF(N2083="snížená",J2083,0)</f>
        <v>0</v>
      </c>
      <c r="BG2083" s="242">
        <f>IF(N2083="zákl. přenesená",J2083,0)</f>
        <v>0</v>
      </c>
      <c r="BH2083" s="242">
        <f>IF(N2083="sníž. přenesená",J2083,0)</f>
        <v>0</v>
      </c>
      <c r="BI2083" s="242">
        <f>IF(N2083="nulová",J2083,0)</f>
        <v>0</v>
      </c>
      <c r="BJ2083" s="18" t="s">
        <v>90</v>
      </c>
      <c r="BK2083" s="242">
        <f>ROUND(I2083*H2083,2)</f>
        <v>0</v>
      </c>
      <c r="BL2083" s="18" t="s">
        <v>295</v>
      </c>
      <c r="BM2083" s="241" t="s">
        <v>2411</v>
      </c>
    </row>
    <row r="2084" s="2" customFormat="1" ht="76.35" customHeight="1">
      <c r="A2084" s="39"/>
      <c r="B2084" s="40"/>
      <c r="C2084" s="230" t="s">
        <v>2412</v>
      </c>
      <c r="D2084" s="230" t="s">
        <v>179</v>
      </c>
      <c r="E2084" s="231" t="s">
        <v>2413</v>
      </c>
      <c r="F2084" s="232" t="s">
        <v>2414</v>
      </c>
      <c r="G2084" s="233" t="s">
        <v>509</v>
      </c>
      <c r="H2084" s="234">
        <v>6.3899999999999997</v>
      </c>
      <c r="I2084" s="235"/>
      <c r="J2084" s="236">
        <f>ROUND(I2084*H2084,2)</f>
        <v>0</v>
      </c>
      <c r="K2084" s="232" t="s">
        <v>183</v>
      </c>
      <c r="L2084" s="45"/>
      <c r="M2084" s="237" t="s">
        <v>1</v>
      </c>
      <c r="N2084" s="238" t="s">
        <v>48</v>
      </c>
      <c r="O2084" s="92"/>
      <c r="P2084" s="239">
        <f>O2084*H2084</f>
        <v>0</v>
      </c>
      <c r="Q2084" s="239">
        <v>0</v>
      </c>
      <c r="R2084" s="239">
        <f>Q2084*H2084</f>
        <v>0</v>
      </c>
      <c r="S2084" s="239">
        <v>0</v>
      </c>
      <c r="T2084" s="240">
        <f>S2084*H2084</f>
        <v>0</v>
      </c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R2084" s="241" t="s">
        <v>295</v>
      </c>
      <c r="AT2084" s="241" t="s">
        <v>179</v>
      </c>
      <c r="AU2084" s="241" t="s">
        <v>92</v>
      </c>
      <c r="AY2084" s="18" t="s">
        <v>177</v>
      </c>
      <c r="BE2084" s="242">
        <f>IF(N2084="základní",J2084,0)</f>
        <v>0</v>
      </c>
      <c r="BF2084" s="242">
        <f>IF(N2084="snížená",J2084,0)</f>
        <v>0</v>
      </c>
      <c r="BG2084" s="242">
        <f>IF(N2084="zákl. přenesená",J2084,0)</f>
        <v>0</v>
      </c>
      <c r="BH2084" s="242">
        <f>IF(N2084="sníž. přenesená",J2084,0)</f>
        <v>0</v>
      </c>
      <c r="BI2084" s="242">
        <f>IF(N2084="nulová",J2084,0)</f>
        <v>0</v>
      </c>
      <c r="BJ2084" s="18" t="s">
        <v>90</v>
      </c>
      <c r="BK2084" s="242">
        <f>ROUND(I2084*H2084,2)</f>
        <v>0</v>
      </c>
      <c r="BL2084" s="18" t="s">
        <v>295</v>
      </c>
      <c r="BM2084" s="241" t="s">
        <v>2415</v>
      </c>
    </row>
    <row r="2085" s="12" customFormat="1" ht="22.8" customHeight="1">
      <c r="A2085" s="12"/>
      <c r="B2085" s="214"/>
      <c r="C2085" s="215"/>
      <c r="D2085" s="216" t="s">
        <v>82</v>
      </c>
      <c r="E2085" s="228" t="s">
        <v>596</v>
      </c>
      <c r="F2085" s="228" t="s">
        <v>597</v>
      </c>
      <c r="G2085" s="215"/>
      <c r="H2085" s="215"/>
      <c r="I2085" s="218"/>
      <c r="J2085" s="229">
        <f>BK2085</f>
        <v>0</v>
      </c>
      <c r="K2085" s="215"/>
      <c r="L2085" s="220"/>
      <c r="M2085" s="221"/>
      <c r="N2085" s="222"/>
      <c r="O2085" s="222"/>
      <c r="P2085" s="223">
        <f>SUM(P2086:P2104)</f>
        <v>0</v>
      </c>
      <c r="Q2085" s="222"/>
      <c r="R2085" s="223">
        <f>SUM(R2086:R2104)</f>
        <v>17.971954</v>
      </c>
      <c r="S2085" s="222"/>
      <c r="T2085" s="224">
        <f>SUM(T2086:T2104)</f>
        <v>0</v>
      </c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R2085" s="225" t="s">
        <v>92</v>
      </c>
      <c r="AT2085" s="226" t="s">
        <v>82</v>
      </c>
      <c r="AU2085" s="226" t="s">
        <v>90</v>
      </c>
      <c r="AY2085" s="225" t="s">
        <v>177</v>
      </c>
      <c r="BK2085" s="227">
        <f>SUM(BK2086:BK2104)</f>
        <v>0</v>
      </c>
    </row>
    <row r="2086" s="2" customFormat="1" ht="49.05" customHeight="1">
      <c r="A2086" s="39"/>
      <c r="B2086" s="40"/>
      <c r="C2086" s="230" t="s">
        <v>2416</v>
      </c>
      <c r="D2086" s="230" t="s">
        <v>179</v>
      </c>
      <c r="E2086" s="231" t="s">
        <v>2417</v>
      </c>
      <c r="F2086" s="232" t="s">
        <v>2418</v>
      </c>
      <c r="G2086" s="233" t="s">
        <v>200</v>
      </c>
      <c r="H2086" s="234">
        <v>173.81</v>
      </c>
      <c r="I2086" s="235"/>
      <c r="J2086" s="236">
        <f>ROUND(I2086*H2086,2)</f>
        <v>0</v>
      </c>
      <c r="K2086" s="232" t="s">
        <v>183</v>
      </c>
      <c r="L2086" s="45"/>
      <c r="M2086" s="237" t="s">
        <v>1</v>
      </c>
      <c r="N2086" s="238" t="s">
        <v>48</v>
      </c>
      <c r="O2086" s="92"/>
      <c r="P2086" s="239">
        <f>O2086*H2086</f>
        <v>0</v>
      </c>
      <c r="Q2086" s="239">
        <v>0.043999999999999997</v>
      </c>
      <c r="R2086" s="239">
        <f>Q2086*H2086</f>
        <v>7.64764</v>
      </c>
      <c r="S2086" s="239">
        <v>0</v>
      </c>
      <c r="T2086" s="240">
        <f>S2086*H2086</f>
        <v>0</v>
      </c>
      <c r="U2086" s="39"/>
      <c r="V2086" s="39"/>
      <c r="W2086" s="39"/>
      <c r="X2086" s="39"/>
      <c r="Y2086" s="39"/>
      <c r="Z2086" s="39"/>
      <c r="AA2086" s="39"/>
      <c r="AB2086" s="39"/>
      <c r="AC2086" s="39"/>
      <c r="AD2086" s="39"/>
      <c r="AE2086" s="39"/>
      <c r="AR2086" s="241" t="s">
        <v>295</v>
      </c>
      <c r="AT2086" s="241" t="s">
        <v>179</v>
      </c>
      <c r="AU2086" s="241" t="s">
        <v>92</v>
      </c>
      <c r="AY2086" s="18" t="s">
        <v>177</v>
      </c>
      <c r="BE2086" s="242">
        <f>IF(N2086="základní",J2086,0)</f>
        <v>0</v>
      </c>
      <c r="BF2086" s="242">
        <f>IF(N2086="snížená",J2086,0)</f>
        <v>0</v>
      </c>
      <c r="BG2086" s="242">
        <f>IF(N2086="zákl. přenesená",J2086,0)</f>
        <v>0</v>
      </c>
      <c r="BH2086" s="242">
        <f>IF(N2086="sníž. přenesená",J2086,0)</f>
        <v>0</v>
      </c>
      <c r="BI2086" s="242">
        <f>IF(N2086="nulová",J2086,0)</f>
        <v>0</v>
      </c>
      <c r="BJ2086" s="18" t="s">
        <v>90</v>
      </c>
      <c r="BK2086" s="242">
        <f>ROUND(I2086*H2086,2)</f>
        <v>0</v>
      </c>
      <c r="BL2086" s="18" t="s">
        <v>295</v>
      </c>
      <c r="BM2086" s="241" t="s">
        <v>2419</v>
      </c>
    </row>
    <row r="2087" s="13" customFormat="1">
      <c r="A2087" s="13"/>
      <c r="B2087" s="243"/>
      <c r="C2087" s="244"/>
      <c r="D2087" s="245" t="s">
        <v>186</v>
      </c>
      <c r="E2087" s="246" t="s">
        <v>1</v>
      </c>
      <c r="F2087" s="247" t="s">
        <v>2420</v>
      </c>
      <c r="G2087" s="244"/>
      <c r="H2087" s="246" t="s">
        <v>1</v>
      </c>
      <c r="I2087" s="248"/>
      <c r="J2087" s="244"/>
      <c r="K2087" s="244"/>
      <c r="L2087" s="249"/>
      <c r="M2087" s="250"/>
      <c r="N2087" s="251"/>
      <c r="O2087" s="251"/>
      <c r="P2087" s="251"/>
      <c r="Q2087" s="251"/>
      <c r="R2087" s="251"/>
      <c r="S2087" s="251"/>
      <c r="T2087" s="252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3" t="s">
        <v>186</v>
      </c>
      <c r="AU2087" s="253" t="s">
        <v>92</v>
      </c>
      <c r="AV2087" s="13" t="s">
        <v>90</v>
      </c>
      <c r="AW2087" s="13" t="s">
        <v>36</v>
      </c>
      <c r="AX2087" s="13" t="s">
        <v>83</v>
      </c>
      <c r="AY2087" s="253" t="s">
        <v>177</v>
      </c>
    </row>
    <row r="2088" s="13" customFormat="1">
      <c r="A2088" s="13"/>
      <c r="B2088" s="243"/>
      <c r="C2088" s="244"/>
      <c r="D2088" s="245" t="s">
        <v>186</v>
      </c>
      <c r="E2088" s="246" t="s">
        <v>1</v>
      </c>
      <c r="F2088" s="247" t="s">
        <v>786</v>
      </c>
      <c r="G2088" s="244"/>
      <c r="H2088" s="246" t="s">
        <v>1</v>
      </c>
      <c r="I2088" s="248"/>
      <c r="J2088" s="244"/>
      <c r="K2088" s="244"/>
      <c r="L2088" s="249"/>
      <c r="M2088" s="250"/>
      <c r="N2088" s="251"/>
      <c r="O2088" s="251"/>
      <c r="P2088" s="251"/>
      <c r="Q2088" s="251"/>
      <c r="R2088" s="251"/>
      <c r="S2088" s="251"/>
      <c r="T2088" s="25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3" t="s">
        <v>186</v>
      </c>
      <c r="AU2088" s="253" t="s">
        <v>92</v>
      </c>
      <c r="AV2088" s="13" t="s">
        <v>90</v>
      </c>
      <c r="AW2088" s="13" t="s">
        <v>36</v>
      </c>
      <c r="AX2088" s="13" t="s">
        <v>83</v>
      </c>
      <c r="AY2088" s="253" t="s">
        <v>177</v>
      </c>
    </row>
    <row r="2089" s="13" customFormat="1">
      <c r="A2089" s="13"/>
      <c r="B2089" s="243"/>
      <c r="C2089" s="244"/>
      <c r="D2089" s="245" t="s">
        <v>186</v>
      </c>
      <c r="E2089" s="246" t="s">
        <v>1</v>
      </c>
      <c r="F2089" s="247" t="s">
        <v>787</v>
      </c>
      <c r="G2089" s="244"/>
      <c r="H2089" s="246" t="s">
        <v>1</v>
      </c>
      <c r="I2089" s="248"/>
      <c r="J2089" s="244"/>
      <c r="K2089" s="244"/>
      <c r="L2089" s="249"/>
      <c r="M2089" s="250"/>
      <c r="N2089" s="251"/>
      <c r="O2089" s="251"/>
      <c r="P2089" s="251"/>
      <c r="Q2089" s="251"/>
      <c r="R2089" s="251"/>
      <c r="S2089" s="251"/>
      <c r="T2089" s="25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3" t="s">
        <v>186</v>
      </c>
      <c r="AU2089" s="253" t="s">
        <v>92</v>
      </c>
      <c r="AV2089" s="13" t="s">
        <v>90</v>
      </c>
      <c r="AW2089" s="13" t="s">
        <v>36</v>
      </c>
      <c r="AX2089" s="13" t="s">
        <v>83</v>
      </c>
      <c r="AY2089" s="253" t="s">
        <v>177</v>
      </c>
    </row>
    <row r="2090" s="14" customFormat="1">
      <c r="A2090" s="14"/>
      <c r="B2090" s="254"/>
      <c r="C2090" s="255"/>
      <c r="D2090" s="245" t="s">
        <v>186</v>
      </c>
      <c r="E2090" s="256" t="s">
        <v>1</v>
      </c>
      <c r="F2090" s="257" t="s">
        <v>2421</v>
      </c>
      <c r="G2090" s="255"/>
      <c r="H2090" s="258">
        <v>62.5</v>
      </c>
      <c r="I2090" s="259"/>
      <c r="J2090" s="255"/>
      <c r="K2090" s="255"/>
      <c r="L2090" s="260"/>
      <c r="M2090" s="261"/>
      <c r="N2090" s="262"/>
      <c r="O2090" s="262"/>
      <c r="P2090" s="262"/>
      <c r="Q2090" s="262"/>
      <c r="R2090" s="262"/>
      <c r="S2090" s="262"/>
      <c r="T2090" s="26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64" t="s">
        <v>186</v>
      </c>
      <c r="AU2090" s="264" t="s">
        <v>92</v>
      </c>
      <c r="AV2090" s="14" t="s">
        <v>92</v>
      </c>
      <c r="AW2090" s="14" t="s">
        <v>36</v>
      </c>
      <c r="AX2090" s="14" t="s">
        <v>83</v>
      </c>
      <c r="AY2090" s="264" t="s">
        <v>177</v>
      </c>
    </row>
    <row r="2091" s="16" customFormat="1">
      <c r="A2091" s="16"/>
      <c r="B2091" s="276"/>
      <c r="C2091" s="277"/>
      <c r="D2091" s="245" t="s">
        <v>186</v>
      </c>
      <c r="E2091" s="278" t="s">
        <v>660</v>
      </c>
      <c r="F2091" s="279" t="s">
        <v>492</v>
      </c>
      <c r="G2091" s="277"/>
      <c r="H2091" s="280">
        <v>62.5</v>
      </c>
      <c r="I2091" s="281"/>
      <c r="J2091" s="277"/>
      <c r="K2091" s="277"/>
      <c r="L2091" s="282"/>
      <c r="M2091" s="283"/>
      <c r="N2091" s="284"/>
      <c r="O2091" s="284"/>
      <c r="P2091" s="284"/>
      <c r="Q2091" s="284"/>
      <c r="R2091" s="284"/>
      <c r="S2091" s="284"/>
      <c r="T2091" s="285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T2091" s="286" t="s">
        <v>186</v>
      </c>
      <c r="AU2091" s="286" t="s">
        <v>92</v>
      </c>
      <c r="AV2091" s="16" t="s">
        <v>100</v>
      </c>
      <c r="AW2091" s="16" t="s">
        <v>36</v>
      </c>
      <c r="AX2091" s="16" t="s">
        <v>83</v>
      </c>
      <c r="AY2091" s="286" t="s">
        <v>177</v>
      </c>
    </row>
    <row r="2092" s="13" customFormat="1">
      <c r="A2092" s="13"/>
      <c r="B2092" s="243"/>
      <c r="C2092" s="244"/>
      <c r="D2092" s="245" t="s">
        <v>186</v>
      </c>
      <c r="E2092" s="246" t="s">
        <v>1</v>
      </c>
      <c r="F2092" s="247" t="s">
        <v>1290</v>
      </c>
      <c r="G2092" s="244"/>
      <c r="H2092" s="246" t="s">
        <v>1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3" t="s">
        <v>186</v>
      </c>
      <c r="AU2092" s="253" t="s">
        <v>92</v>
      </c>
      <c r="AV2092" s="13" t="s">
        <v>90</v>
      </c>
      <c r="AW2092" s="13" t="s">
        <v>36</v>
      </c>
      <c r="AX2092" s="13" t="s">
        <v>83</v>
      </c>
      <c r="AY2092" s="253" t="s">
        <v>177</v>
      </c>
    </row>
    <row r="2093" s="13" customFormat="1">
      <c r="A2093" s="13"/>
      <c r="B2093" s="243"/>
      <c r="C2093" s="244"/>
      <c r="D2093" s="245" t="s">
        <v>186</v>
      </c>
      <c r="E2093" s="246" t="s">
        <v>1</v>
      </c>
      <c r="F2093" s="247" t="s">
        <v>246</v>
      </c>
      <c r="G2093" s="244"/>
      <c r="H2093" s="246" t="s">
        <v>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3" t="s">
        <v>186</v>
      </c>
      <c r="AU2093" s="253" t="s">
        <v>92</v>
      </c>
      <c r="AV2093" s="13" t="s">
        <v>90</v>
      </c>
      <c r="AW2093" s="13" t="s">
        <v>36</v>
      </c>
      <c r="AX2093" s="13" t="s">
        <v>83</v>
      </c>
      <c r="AY2093" s="253" t="s">
        <v>177</v>
      </c>
    </row>
    <row r="2094" s="14" customFormat="1">
      <c r="A2094" s="14"/>
      <c r="B2094" s="254"/>
      <c r="C2094" s="255"/>
      <c r="D2094" s="245" t="s">
        <v>186</v>
      </c>
      <c r="E2094" s="256" t="s">
        <v>1</v>
      </c>
      <c r="F2094" s="257" t="s">
        <v>247</v>
      </c>
      <c r="G2094" s="255"/>
      <c r="H2094" s="258">
        <v>74.599999999999994</v>
      </c>
      <c r="I2094" s="259"/>
      <c r="J2094" s="255"/>
      <c r="K2094" s="255"/>
      <c r="L2094" s="260"/>
      <c r="M2094" s="261"/>
      <c r="N2094" s="262"/>
      <c r="O2094" s="262"/>
      <c r="P2094" s="262"/>
      <c r="Q2094" s="262"/>
      <c r="R2094" s="262"/>
      <c r="S2094" s="262"/>
      <c r="T2094" s="26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64" t="s">
        <v>186</v>
      </c>
      <c r="AU2094" s="264" t="s">
        <v>92</v>
      </c>
      <c r="AV2094" s="14" t="s">
        <v>92</v>
      </c>
      <c r="AW2094" s="14" t="s">
        <v>36</v>
      </c>
      <c r="AX2094" s="14" t="s">
        <v>83</v>
      </c>
      <c r="AY2094" s="264" t="s">
        <v>177</v>
      </c>
    </row>
    <row r="2095" s="16" customFormat="1">
      <c r="A2095" s="16"/>
      <c r="B2095" s="276"/>
      <c r="C2095" s="277"/>
      <c r="D2095" s="245" t="s">
        <v>186</v>
      </c>
      <c r="E2095" s="278" t="s">
        <v>662</v>
      </c>
      <c r="F2095" s="279" t="s">
        <v>492</v>
      </c>
      <c r="G2095" s="277"/>
      <c r="H2095" s="280">
        <v>74.599999999999994</v>
      </c>
      <c r="I2095" s="281"/>
      <c r="J2095" s="277"/>
      <c r="K2095" s="277"/>
      <c r="L2095" s="282"/>
      <c r="M2095" s="283"/>
      <c r="N2095" s="284"/>
      <c r="O2095" s="284"/>
      <c r="P2095" s="284"/>
      <c r="Q2095" s="284"/>
      <c r="R2095" s="284"/>
      <c r="S2095" s="284"/>
      <c r="T2095" s="285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T2095" s="286" t="s">
        <v>186</v>
      </c>
      <c r="AU2095" s="286" t="s">
        <v>92</v>
      </c>
      <c r="AV2095" s="16" t="s">
        <v>100</v>
      </c>
      <c r="AW2095" s="16" t="s">
        <v>36</v>
      </c>
      <c r="AX2095" s="16" t="s">
        <v>83</v>
      </c>
      <c r="AY2095" s="286" t="s">
        <v>177</v>
      </c>
    </row>
    <row r="2096" s="13" customFormat="1">
      <c r="A2096" s="13"/>
      <c r="B2096" s="243"/>
      <c r="C2096" s="244"/>
      <c r="D2096" s="245" t="s">
        <v>186</v>
      </c>
      <c r="E2096" s="246" t="s">
        <v>1</v>
      </c>
      <c r="F2096" s="247" t="s">
        <v>1292</v>
      </c>
      <c r="G2096" s="244"/>
      <c r="H2096" s="246" t="s">
        <v>1</v>
      </c>
      <c r="I2096" s="248"/>
      <c r="J2096" s="244"/>
      <c r="K2096" s="244"/>
      <c r="L2096" s="249"/>
      <c r="M2096" s="250"/>
      <c r="N2096" s="251"/>
      <c r="O2096" s="251"/>
      <c r="P2096" s="251"/>
      <c r="Q2096" s="251"/>
      <c r="R2096" s="251"/>
      <c r="S2096" s="251"/>
      <c r="T2096" s="25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3" t="s">
        <v>186</v>
      </c>
      <c r="AU2096" s="253" t="s">
        <v>92</v>
      </c>
      <c r="AV2096" s="13" t="s">
        <v>90</v>
      </c>
      <c r="AW2096" s="13" t="s">
        <v>36</v>
      </c>
      <c r="AX2096" s="13" t="s">
        <v>83</v>
      </c>
      <c r="AY2096" s="253" t="s">
        <v>177</v>
      </c>
    </row>
    <row r="2097" s="13" customFormat="1">
      <c r="A2097" s="13"/>
      <c r="B2097" s="243"/>
      <c r="C2097" s="244"/>
      <c r="D2097" s="245" t="s">
        <v>186</v>
      </c>
      <c r="E2097" s="246" t="s">
        <v>1</v>
      </c>
      <c r="F2097" s="247" t="s">
        <v>1293</v>
      </c>
      <c r="G2097" s="244"/>
      <c r="H2097" s="246" t="s">
        <v>1</v>
      </c>
      <c r="I2097" s="248"/>
      <c r="J2097" s="244"/>
      <c r="K2097" s="244"/>
      <c r="L2097" s="249"/>
      <c r="M2097" s="250"/>
      <c r="N2097" s="251"/>
      <c r="O2097" s="251"/>
      <c r="P2097" s="251"/>
      <c r="Q2097" s="251"/>
      <c r="R2097" s="251"/>
      <c r="S2097" s="251"/>
      <c r="T2097" s="252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3" t="s">
        <v>186</v>
      </c>
      <c r="AU2097" s="253" t="s">
        <v>92</v>
      </c>
      <c r="AV2097" s="13" t="s">
        <v>90</v>
      </c>
      <c r="AW2097" s="13" t="s">
        <v>36</v>
      </c>
      <c r="AX2097" s="13" t="s">
        <v>83</v>
      </c>
      <c r="AY2097" s="253" t="s">
        <v>177</v>
      </c>
    </row>
    <row r="2098" s="14" customFormat="1">
      <c r="A2098" s="14"/>
      <c r="B2098" s="254"/>
      <c r="C2098" s="255"/>
      <c r="D2098" s="245" t="s">
        <v>186</v>
      </c>
      <c r="E2098" s="256" t="s">
        <v>1</v>
      </c>
      <c r="F2098" s="257" t="s">
        <v>2422</v>
      </c>
      <c r="G2098" s="255"/>
      <c r="H2098" s="258">
        <v>36.710000000000001</v>
      </c>
      <c r="I2098" s="259"/>
      <c r="J2098" s="255"/>
      <c r="K2098" s="255"/>
      <c r="L2098" s="260"/>
      <c r="M2098" s="261"/>
      <c r="N2098" s="262"/>
      <c r="O2098" s="262"/>
      <c r="P2098" s="262"/>
      <c r="Q2098" s="262"/>
      <c r="R2098" s="262"/>
      <c r="S2098" s="262"/>
      <c r="T2098" s="26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64" t="s">
        <v>186</v>
      </c>
      <c r="AU2098" s="264" t="s">
        <v>92</v>
      </c>
      <c r="AV2098" s="14" t="s">
        <v>92</v>
      </c>
      <c r="AW2098" s="14" t="s">
        <v>36</v>
      </c>
      <c r="AX2098" s="14" t="s">
        <v>83</v>
      </c>
      <c r="AY2098" s="264" t="s">
        <v>177</v>
      </c>
    </row>
    <row r="2099" s="16" customFormat="1">
      <c r="A2099" s="16"/>
      <c r="B2099" s="276"/>
      <c r="C2099" s="277"/>
      <c r="D2099" s="245" t="s">
        <v>186</v>
      </c>
      <c r="E2099" s="278" t="s">
        <v>664</v>
      </c>
      <c r="F2099" s="279" t="s">
        <v>492</v>
      </c>
      <c r="G2099" s="277"/>
      <c r="H2099" s="280">
        <v>36.710000000000001</v>
      </c>
      <c r="I2099" s="281"/>
      <c r="J2099" s="277"/>
      <c r="K2099" s="277"/>
      <c r="L2099" s="282"/>
      <c r="M2099" s="283"/>
      <c r="N2099" s="284"/>
      <c r="O2099" s="284"/>
      <c r="P2099" s="284"/>
      <c r="Q2099" s="284"/>
      <c r="R2099" s="284"/>
      <c r="S2099" s="284"/>
      <c r="T2099" s="285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T2099" s="286" t="s">
        <v>186</v>
      </c>
      <c r="AU2099" s="286" t="s">
        <v>92</v>
      </c>
      <c r="AV2099" s="16" t="s">
        <v>100</v>
      </c>
      <c r="AW2099" s="16" t="s">
        <v>36</v>
      </c>
      <c r="AX2099" s="16" t="s">
        <v>83</v>
      </c>
      <c r="AY2099" s="286" t="s">
        <v>177</v>
      </c>
    </row>
    <row r="2100" s="15" customFormat="1">
      <c r="A2100" s="15"/>
      <c r="B2100" s="265"/>
      <c r="C2100" s="266"/>
      <c r="D2100" s="245" t="s">
        <v>186</v>
      </c>
      <c r="E2100" s="267" t="s">
        <v>1</v>
      </c>
      <c r="F2100" s="268" t="s">
        <v>190</v>
      </c>
      <c r="G2100" s="266"/>
      <c r="H2100" s="269">
        <v>173.81</v>
      </c>
      <c r="I2100" s="270"/>
      <c r="J2100" s="266"/>
      <c r="K2100" s="266"/>
      <c r="L2100" s="271"/>
      <c r="M2100" s="272"/>
      <c r="N2100" s="273"/>
      <c r="O2100" s="273"/>
      <c r="P2100" s="273"/>
      <c r="Q2100" s="273"/>
      <c r="R2100" s="273"/>
      <c r="S2100" s="273"/>
      <c r="T2100" s="274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75" t="s">
        <v>186</v>
      </c>
      <c r="AU2100" s="275" t="s">
        <v>92</v>
      </c>
      <c r="AV2100" s="15" t="s">
        <v>184</v>
      </c>
      <c r="AW2100" s="15" t="s">
        <v>36</v>
      </c>
      <c r="AX2100" s="15" t="s">
        <v>90</v>
      </c>
      <c r="AY2100" s="275" t="s">
        <v>177</v>
      </c>
    </row>
    <row r="2101" s="2" customFormat="1" ht="24.15" customHeight="1">
      <c r="A2101" s="39"/>
      <c r="B2101" s="40"/>
      <c r="C2101" s="291" t="s">
        <v>2423</v>
      </c>
      <c r="D2101" s="291" t="s">
        <v>881</v>
      </c>
      <c r="E2101" s="292" t="s">
        <v>2424</v>
      </c>
      <c r="F2101" s="293" t="s">
        <v>2425</v>
      </c>
      <c r="G2101" s="294" t="s">
        <v>200</v>
      </c>
      <c r="H2101" s="295">
        <v>191.191</v>
      </c>
      <c r="I2101" s="296"/>
      <c r="J2101" s="297">
        <f>ROUND(I2101*H2101,2)</f>
        <v>0</v>
      </c>
      <c r="K2101" s="293" t="s">
        <v>1</v>
      </c>
      <c r="L2101" s="298"/>
      <c r="M2101" s="299" t="s">
        <v>1</v>
      </c>
      <c r="N2101" s="300" t="s">
        <v>48</v>
      </c>
      <c r="O2101" s="92"/>
      <c r="P2101" s="239">
        <f>O2101*H2101</f>
        <v>0</v>
      </c>
      <c r="Q2101" s="239">
        <v>0.053999999999999999</v>
      </c>
      <c r="R2101" s="239">
        <f>Q2101*H2101</f>
        <v>10.324313999999999</v>
      </c>
      <c r="S2101" s="239">
        <v>0</v>
      </c>
      <c r="T2101" s="240">
        <f>S2101*H2101</f>
        <v>0</v>
      </c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R2101" s="241" t="s">
        <v>402</v>
      </c>
      <c r="AT2101" s="241" t="s">
        <v>881</v>
      </c>
      <c r="AU2101" s="241" t="s">
        <v>92</v>
      </c>
      <c r="AY2101" s="18" t="s">
        <v>177</v>
      </c>
      <c r="BE2101" s="242">
        <f>IF(N2101="základní",J2101,0)</f>
        <v>0</v>
      </c>
      <c r="BF2101" s="242">
        <f>IF(N2101="snížená",J2101,0)</f>
        <v>0</v>
      </c>
      <c r="BG2101" s="242">
        <f>IF(N2101="zákl. přenesená",J2101,0)</f>
        <v>0</v>
      </c>
      <c r="BH2101" s="242">
        <f>IF(N2101="sníž. přenesená",J2101,0)</f>
        <v>0</v>
      </c>
      <c r="BI2101" s="242">
        <f>IF(N2101="nulová",J2101,0)</f>
        <v>0</v>
      </c>
      <c r="BJ2101" s="18" t="s">
        <v>90</v>
      </c>
      <c r="BK2101" s="242">
        <f>ROUND(I2101*H2101,2)</f>
        <v>0</v>
      </c>
      <c r="BL2101" s="18" t="s">
        <v>295</v>
      </c>
      <c r="BM2101" s="241" t="s">
        <v>2426</v>
      </c>
    </row>
    <row r="2102" s="14" customFormat="1">
      <c r="A2102" s="14"/>
      <c r="B2102" s="254"/>
      <c r="C2102" s="255"/>
      <c r="D2102" s="245" t="s">
        <v>186</v>
      </c>
      <c r="E2102" s="255"/>
      <c r="F2102" s="257" t="s">
        <v>2427</v>
      </c>
      <c r="G2102" s="255"/>
      <c r="H2102" s="258">
        <v>191.191</v>
      </c>
      <c r="I2102" s="259"/>
      <c r="J2102" s="255"/>
      <c r="K2102" s="255"/>
      <c r="L2102" s="260"/>
      <c r="M2102" s="261"/>
      <c r="N2102" s="262"/>
      <c r="O2102" s="262"/>
      <c r="P2102" s="262"/>
      <c r="Q2102" s="262"/>
      <c r="R2102" s="262"/>
      <c r="S2102" s="262"/>
      <c r="T2102" s="263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64" t="s">
        <v>186</v>
      </c>
      <c r="AU2102" s="264" t="s">
        <v>92</v>
      </c>
      <c r="AV2102" s="14" t="s">
        <v>92</v>
      </c>
      <c r="AW2102" s="14" t="s">
        <v>4</v>
      </c>
      <c r="AX2102" s="14" t="s">
        <v>90</v>
      </c>
      <c r="AY2102" s="264" t="s">
        <v>177</v>
      </c>
    </row>
    <row r="2103" s="2" customFormat="1" ht="66.75" customHeight="1">
      <c r="A2103" s="39"/>
      <c r="B2103" s="40"/>
      <c r="C2103" s="230" t="s">
        <v>2428</v>
      </c>
      <c r="D2103" s="230" t="s">
        <v>179</v>
      </c>
      <c r="E2103" s="231" t="s">
        <v>2429</v>
      </c>
      <c r="F2103" s="232" t="s">
        <v>2430</v>
      </c>
      <c r="G2103" s="233" t="s">
        <v>509</v>
      </c>
      <c r="H2103" s="234">
        <v>17.972000000000001</v>
      </c>
      <c r="I2103" s="235"/>
      <c r="J2103" s="236">
        <f>ROUND(I2103*H2103,2)</f>
        <v>0</v>
      </c>
      <c r="K2103" s="232" t="s">
        <v>183</v>
      </c>
      <c r="L2103" s="45"/>
      <c r="M2103" s="237" t="s">
        <v>1</v>
      </c>
      <c r="N2103" s="238" t="s">
        <v>48</v>
      </c>
      <c r="O2103" s="92"/>
      <c r="P2103" s="239">
        <f>O2103*H2103</f>
        <v>0</v>
      </c>
      <c r="Q2103" s="239">
        <v>0</v>
      </c>
      <c r="R2103" s="239">
        <f>Q2103*H2103</f>
        <v>0</v>
      </c>
      <c r="S2103" s="239">
        <v>0</v>
      </c>
      <c r="T2103" s="240">
        <f>S2103*H2103</f>
        <v>0</v>
      </c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R2103" s="241" t="s">
        <v>295</v>
      </c>
      <c r="AT2103" s="241" t="s">
        <v>179</v>
      </c>
      <c r="AU2103" s="241" t="s">
        <v>92</v>
      </c>
      <c r="AY2103" s="18" t="s">
        <v>177</v>
      </c>
      <c r="BE2103" s="242">
        <f>IF(N2103="základní",J2103,0)</f>
        <v>0</v>
      </c>
      <c r="BF2103" s="242">
        <f>IF(N2103="snížená",J2103,0)</f>
        <v>0</v>
      </c>
      <c r="BG2103" s="242">
        <f>IF(N2103="zákl. přenesená",J2103,0)</f>
        <v>0</v>
      </c>
      <c r="BH2103" s="242">
        <f>IF(N2103="sníž. přenesená",J2103,0)</f>
        <v>0</v>
      </c>
      <c r="BI2103" s="242">
        <f>IF(N2103="nulová",J2103,0)</f>
        <v>0</v>
      </c>
      <c r="BJ2103" s="18" t="s">
        <v>90</v>
      </c>
      <c r="BK2103" s="242">
        <f>ROUND(I2103*H2103,2)</f>
        <v>0</v>
      </c>
      <c r="BL2103" s="18" t="s">
        <v>295</v>
      </c>
      <c r="BM2103" s="241" t="s">
        <v>2431</v>
      </c>
    </row>
    <row r="2104" s="2" customFormat="1" ht="78" customHeight="1">
      <c r="A2104" s="39"/>
      <c r="B2104" s="40"/>
      <c r="C2104" s="230" t="s">
        <v>2432</v>
      </c>
      <c r="D2104" s="230" t="s">
        <v>179</v>
      </c>
      <c r="E2104" s="231" t="s">
        <v>2433</v>
      </c>
      <c r="F2104" s="232" t="s">
        <v>2434</v>
      </c>
      <c r="G2104" s="233" t="s">
        <v>509</v>
      </c>
      <c r="H2104" s="234">
        <v>17.972000000000001</v>
      </c>
      <c r="I2104" s="235"/>
      <c r="J2104" s="236">
        <f>ROUND(I2104*H2104,2)</f>
        <v>0</v>
      </c>
      <c r="K2104" s="232" t="s">
        <v>183</v>
      </c>
      <c r="L2104" s="45"/>
      <c r="M2104" s="237" t="s">
        <v>1</v>
      </c>
      <c r="N2104" s="238" t="s">
        <v>48</v>
      </c>
      <c r="O2104" s="92"/>
      <c r="P2104" s="239">
        <f>O2104*H2104</f>
        <v>0</v>
      </c>
      <c r="Q2104" s="239">
        <v>0</v>
      </c>
      <c r="R2104" s="239">
        <f>Q2104*H2104</f>
        <v>0</v>
      </c>
      <c r="S2104" s="239">
        <v>0</v>
      </c>
      <c r="T2104" s="240">
        <f>S2104*H2104</f>
        <v>0</v>
      </c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R2104" s="241" t="s">
        <v>295</v>
      </c>
      <c r="AT2104" s="241" t="s">
        <v>179</v>
      </c>
      <c r="AU2104" s="241" t="s">
        <v>92</v>
      </c>
      <c r="AY2104" s="18" t="s">
        <v>177</v>
      </c>
      <c r="BE2104" s="242">
        <f>IF(N2104="základní",J2104,0)</f>
        <v>0</v>
      </c>
      <c r="BF2104" s="242">
        <f>IF(N2104="snížená",J2104,0)</f>
        <v>0</v>
      </c>
      <c r="BG2104" s="242">
        <f>IF(N2104="zákl. přenesená",J2104,0)</f>
        <v>0</v>
      </c>
      <c r="BH2104" s="242">
        <f>IF(N2104="sníž. přenesená",J2104,0)</f>
        <v>0</v>
      </c>
      <c r="BI2104" s="242">
        <f>IF(N2104="nulová",J2104,0)</f>
        <v>0</v>
      </c>
      <c r="BJ2104" s="18" t="s">
        <v>90</v>
      </c>
      <c r="BK2104" s="242">
        <f>ROUND(I2104*H2104,2)</f>
        <v>0</v>
      </c>
      <c r="BL2104" s="18" t="s">
        <v>295</v>
      </c>
      <c r="BM2104" s="241" t="s">
        <v>2435</v>
      </c>
    </row>
    <row r="2105" s="12" customFormat="1" ht="22.8" customHeight="1">
      <c r="A2105" s="12"/>
      <c r="B2105" s="214"/>
      <c r="C2105" s="215"/>
      <c r="D2105" s="216" t="s">
        <v>82</v>
      </c>
      <c r="E2105" s="228" t="s">
        <v>2436</v>
      </c>
      <c r="F2105" s="228" t="s">
        <v>2437</v>
      </c>
      <c r="G2105" s="215"/>
      <c r="H2105" s="215"/>
      <c r="I2105" s="218"/>
      <c r="J2105" s="229">
        <f>BK2105</f>
        <v>0</v>
      </c>
      <c r="K2105" s="215"/>
      <c r="L2105" s="220"/>
      <c r="M2105" s="221"/>
      <c r="N2105" s="222"/>
      <c r="O2105" s="222"/>
      <c r="P2105" s="223">
        <f>SUM(P2106:P2258)</f>
        <v>0</v>
      </c>
      <c r="Q2105" s="222"/>
      <c r="R2105" s="223">
        <f>SUM(R2106:R2258)</f>
        <v>7.07702236</v>
      </c>
      <c r="S2105" s="222"/>
      <c r="T2105" s="224">
        <f>SUM(T2106:T2258)</f>
        <v>0</v>
      </c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R2105" s="225" t="s">
        <v>92</v>
      </c>
      <c r="AT2105" s="226" t="s">
        <v>82</v>
      </c>
      <c r="AU2105" s="226" t="s">
        <v>90</v>
      </c>
      <c r="AY2105" s="225" t="s">
        <v>177</v>
      </c>
      <c r="BK2105" s="227">
        <f>SUM(BK2106:BK2258)</f>
        <v>0</v>
      </c>
    </row>
    <row r="2106" s="2" customFormat="1" ht="24.15" customHeight="1">
      <c r="A2106" s="39"/>
      <c r="B2106" s="40"/>
      <c r="C2106" s="230" t="s">
        <v>2438</v>
      </c>
      <c r="D2106" s="230" t="s">
        <v>179</v>
      </c>
      <c r="E2106" s="231" t="s">
        <v>2439</v>
      </c>
      <c r="F2106" s="232" t="s">
        <v>2440</v>
      </c>
      <c r="G2106" s="233" t="s">
        <v>200</v>
      </c>
      <c r="H2106" s="234">
        <v>313.30000000000001</v>
      </c>
      <c r="I2106" s="235"/>
      <c r="J2106" s="236">
        <f>ROUND(I2106*H2106,2)</f>
        <v>0</v>
      </c>
      <c r="K2106" s="232" t="s">
        <v>183</v>
      </c>
      <c r="L2106" s="45"/>
      <c r="M2106" s="237" t="s">
        <v>1</v>
      </c>
      <c r="N2106" s="238" t="s">
        <v>48</v>
      </c>
      <c r="O2106" s="92"/>
      <c r="P2106" s="239">
        <f>O2106*H2106</f>
        <v>0</v>
      </c>
      <c r="Q2106" s="239">
        <v>0</v>
      </c>
      <c r="R2106" s="239">
        <f>Q2106*H2106</f>
        <v>0</v>
      </c>
      <c r="S2106" s="239">
        <v>0</v>
      </c>
      <c r="T2106" s="240">
        <f>S2106*H2106</f>
        <v>0</v>
      </c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39"/>
      <c r="AE2106" s="39"/>
      <c r="AR2106" s="241" t="s">
        <v>295</v>
      </c>
      <c r="AT2106" s="241" t="s">
        <v>179</v>
      </c>
      <c r="AU2106" s="241" t="s">
        <v>92</v>
      </c>
      <c r="AY2106" s="18" t="s">
        <v>177</v>
      </c>
      <c r="BE2106" s="242">
        <f>IF(N2106="základní",J2106,0)</f>
        <v>0</v>
      </c>
      <c r="BF2106" s="242">
        <f>IF(N2106="snížená",J2106,0)</f>
        <v>0</v>
      </c>
      <c r="BG2106" s="242">
        <f>IF(N2106="zákl. přenesená",J2106,0)</f>
        <v>0</v>
      </c>
      <c r="BH2106" s="242">
        <f>IF(N2106="sníž. přenesená",J2106,0)</f>
        <v>0</v>
      </c>
      <c r="BI2106" s="242">
        <f>IF(N2106="nulová",J2106,0)</f>
        <v>0</v>
      </c>
      <c r="BJ2106" s="18" t="s">
        <v>90</v>
      </c>
      <c r="BK2106" s="242">
        <f>ROUND(I2106*H2106,2)</f>
        <v>0</v>
      </c>
      <c r="BL2106" s="18" t="s">
        <v>295</v>
      </c>
      <c r="BM2106" s="241" t="s">
        <v>2441</v>
      </c>
    </row>
    <row r="2107" s="13" customFormat="1">
      <c r="A2107" s="13"/>
      <c r="B2107" s="243"/>
      <c r="C2107" s="244"/>
      <c r="D2107" s="245" t="s">
        <v>186</v>
      </c>
      <c r="E2107" s="246" t="s">
        <v>1</v>
      </c>
      <c r="F2107" s="247" t="s">
        <v>2442</v>
      </c>
      <c r="G2107" s="244"/>
      <c r="H2107" s="246" t="s">
        <v>1</v>
      </c>
      <c r="I2107" s="248"/>
      <c r="J2107" s="244"/>
      <c r="K2107" s="244"/>
      <c r="L2107" s="249"/>
      <c r="M2107" s="250"/>
      <c r="N2107" s="251"/>
      <c r="O2107" s="251"/>
      <c r="P2107" s="251"/>
      <c r="Q2107" s="251"/>
      <c r="R2107" s="251"/>
      <c r="S2107" s="251"/>
      <c r="T2107" s="252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3" t="s">
        <v>186</v>
      </c>
      <c r="AU2107" s="253" t="s">
        <v>92</v>
      </c>
      <c r="AV2107" s="13" t="s">
        <v>90</v>
      </c>
      <c r="AW2107" s="13" t="s">
        <v>36</v>
      </c>
      <c r="AX2107" s="13" t="s">
        <v>83</v>
      </c>
      <c r="AY2107" s="253" t="s">
        <v>177</v>
      </c>
    </row>
    <row r="2108" s="13" customFormat="1">
      <c r="A2108" s="13"/>
      <c r="B2108" s="243"/>
      <c r="C2108" s="244"/>
      <c r="D2108" s="245" t="s">
        <v>186</v>
      </c>
      <c r="E2108" s="246" t="s">
        <v>1</v>
      </c>
      <c r="F2108" s="247" t="s">
        <v>780</v>
      </c>
      <c r="G2108" s="244"/>
      <c r="H2108" s="246" t="s">
        <v>1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3" t="s">
        <v>186</v>
      </c>
      <c r="AU2108" s="253" t="s">
        <v>92</v>
      </c>
      <c r="AV2108" s="13" t="s">
        <v>90</v>
      </c>
      <c r="AW2108" s="13" t="s">
        <v>36</v>
      </c>
      <c r="AX2108" s="13" t="s">
        <v>83</v>
      </c>
      <c r="AY2108" s="253" t="s">
        <v>177</v>
      </c>
    </row>
    <row r="2109" s="13" customFormat="1">
      <c r="A2109" s="13"/>
      <c r="B2109" s="243"/>
      <c r="C2109" s="244"/>
      <c r="D2109" s="245" t="s">
        <v>186</v>
      </c>
      <c r="E2109" s="246" t="s">
        <v>1</v>
      </c>
      <c r="F2109" s="247" t="s">
        <v>781</v>
      </c>
      <c r="G2109" s="244"/>
      <c r="H2109" s="246" t="s">
        <v>1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3" t="s">
        <v>186</v>
      </c>
      <c r="AU2109" s="253" t="s">
        <v>92</v>
      </c>
      <c r="AV2109" s="13" t="s">
        <v>90</v>
      </c>
      <c r="AW2109" s="13" t="s">
        <v>36</v>
      </c>
      <c r="AX2109" s="13" t="s">
        <v>83</v>
      </c>
      <c r="AY2109" s="253" t="s">
        <v>177</v>
      </c>
    </row>
    <row r="2110" s="14" customFormat="1">
      <c r="A2110" s="14"/>
      <c r="B2110" s="254"/>
      <c r="C2110" s="255"/>
      <c r="D2110" s="245" t="s">
        <v>186</v>
      </c>
      <c r="E2110" s="256" t="s">
        <v>1</v>
      </c>
      <c r="F2110" s="257" t="s">
        <v>1694</v>
      </c>
      <c r="G2110" s="255"/>
      <c r="H2110" s="258">
        <v>89.5</v>
      </c>
      <c r="I2110" s="259"/>
      <c r="J2110" s="255"/>
      <c r="K2110" s="255"/>
      <c r="L2110" s="260"/>
      <c r="M2110" s="261"/>
      <c r="N2110" s="262"/>
      <c r="O2110" s="262"/>
      <c r="P2110" s="262"/>
      <c r="Q2110" s="262"/>
      <c r="R2110" s="262"/>
      <c r="S2110" s="262"/>
      <c r="T2110" s="263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64" t="s">
        <v>186</v>
      </c>
      <c r="AU2110" s="264" t="s">
        <v>92</v>
      </c>
      <c r="AV2110" s="14" t="s">
        <v>92</v>
      </c>
      <c r="AW2110" s="14" t="s">
        <v>36</v>
      </c>
      <c r="AX2110" s="14" t="s">
        <v>83</v>
      </c>
      <c r="AY2110" s="264" t="s">
        <v>177</v>
      </c>
    </row>
    <row r="2111" s="13" customFormat="1">
      <c r="A2111" s="13"/>
      <c r="B2111" s="243"/>
      <c r="C2111" s="244"/>
      <c r="D2111" s="245" t="s">
        <v>186</v>
      </c>
      <c r="E2111" s="246" t="s">
        <v>1</v>
      </c>
      <c r="F2111" s="247" t="s">
        <v>1464</v>
      </c>
      <c r="G2111" s="244"/>
      <c r="H2111" s="246" t="s">
        <v>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3" t="s">
        <v>186</v>
      </c>
      <c r="AU2111" s="253" t="s">
        <v>92</v>
      </c>
      <c r="AV2111" s="13" t="s">
        <v>90</v>
      </c>
      <c r="AW2111" s="13" t="s">
        <v>36</v>
      </c>
      <c r="AX2111" s="13" t="s">
        <v>83</v>
      </c>
      <c r="AY2111" s="253" t="s">
        <v>177</v>
      </c>
    </row>
    <row r="2112" s="13" customFormat="1">
      <c r="A2112" s="13"/>
      <c r="B2112" s="243"/>
      <c r="C2112" s="244"/>
      <c r="D2112" s="245" t="s">
        <v>186</v>
      </c>
      <c r="E2112" s="246" t="s">
        <v>1</v>
      </c>
      <c r="F2112" s="247" t="s">
        <v>1465</v>
      </c>
      <c r="G2112" s="244"/>
      <c r="H2112" s="246" t="s">
        <v>1</v>
      </c>
      <c r="I2112" s="248"/>
      <c r="J2112" s="244"/>
      <c r="K2112" s="244"/>
      <c r="L2112" s="249"/>
      <c r="M2112" s="250"/>
      <c r="N2112" s="251"/>
      <c r="O2112" s="251"/>
      <c r="P2112" s="251"/>
      <c r="Q2112" s="251"/>
      <c r="R2112" s="251"/>
      <c r="S2112" s="251"/>
      <c r="T2112" s="252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3" t="s">
        <v>186</v>
      </c>
      <c r="AU2112" s="253" t="s">
        <v>92</v>
      </c>
      <c r="AV2112" s="13" t="s">
        <v>90</v>
      </c>
      <c r="AW2112" s="13" t="s">
        <v>36</v>
      </c>
      <c r="AX2112" s="13" t="s">
        <v>83</v>
      </c>
      <c r="AY2112" s="253" t="s">
        <v>177</v>
      </c>
    </row>
    <row r="2113" s="14" customFormat="1">
      <c r="A2113" s="14"/>
      <c r="B2113" s="254"/>
      <c r="C2113" s="255"/>
      <c r="D2113" s="245" t="s">
        <v>186</v>
      </c>
      <c r="E2113" s="256" t="s">
        <v>1</v>
      </c>
      <c r="F2113" s="257" t="s">
        <v>1849</v>
      </c>
      <c r="G2113" s="255"/>
      <c r="H2113" s="258">
        <v>97.5</v>
      </c>
      <c r="I2113" s="259"/>
      <c r="J2113" s="255"/>
      <c r="K2113" s="255"/>
      <c r="L2113" s="260"/>
      <c r="M2113" s="261"/>
      <c r="N2113" s="262"/>
      <c r="O2113" s="262"/>
      <c r="P2113" s="262"/>
      <c r="Q2113" s="262"/>
      <c r="R2113" s="262"/>
      <c r="S2113" s="262"/>
      <c r="T2113" s="26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4" t="s">
        <v>186</v>
      </c>
      <c r="AU2113" s="264" t="s">
        <v>92</v>
      </c>
      <c r="AV2113" s="14" t="s">
        <v>92</v>
      </c>
      <c r="AW2113" s="14" t="s">
        <v>36</v>
      </c>
      <c r="AX2113" s="14" t="s">
        <v>83</v>
      </c>
      <c r="AY2113" s="264" t="s">
        <v>177</v>
      </c>
    </row>
    <row r="2114" s="13" customFormat="1">
      <c r="A2114" s="13"/>
      <c r="B2114" s="243"/>
      <c r="C2114" s="244"/>
      <c r="D2114" s="245" t="s">
        <v>186</v>
      </c>
      <c r="E2114" s="246" t="s">
        <v>1</v>
      </c>
      <c r="F2114" s="247" t="s">
        <v>1515</v>
      </c>
      <c r="G2114" s="244"/>
      <c r="H2114" s="246" t="s">
        <v>1</v>
      </c>
      <c r="I2114" s="248"/>
      <c r="J2114" s="244"/>
      <c r="K2114" s="244"/>
      <c r="L2114" s="249"/>
      <c r="M2114" s="250"/>
      <c r="N2114" s="251"/>
      <c r="O2114" s="251"/>
      <c r="P2114" s="251"/>
      <c r="Q2114" s="251"/>
      <c r="R2114" s="251"/>
      <c r="S2114" s="251"/>
      <c r="T2114" s="252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53" t="s">
        <v>186</v>
      </c>
      <c r="AU2114" s="253" t="s">
        <v>92</v>
      </c>
      <c r="AV2114" s="13" t="s">
        <v>90</v>
      </c>
      <c r="AW2114" s="13" t="s">
        <v>36</v>
      </c>
      <c r="AX2114" s="13" t="s">
        <v>83</v>
      </c>
      <c r="AY2114" s="253" t="s">
        <v>177</v>
      </c>
    </row>
    <row r="2115" s="13" customFormat="1">
      <c r="A2115" s="13"/>
      <c r="B2115" s="243"/>
      <c r="C2115" s="244"/>
      <c r="D2115" s="245" t="s">
        <v>186</v>
      </c>
      <c r="E2115" s="246" t="s">
        <v>1</v>
      </c>
      <c r="F2115" s="247" t="s">
        <v>273</v>
      </c>
      <c r="G2115" s="244"/>
      <c r="H2115" s="246" t="s">
        <v>1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3" t="s">
        <v>186</v>
      </c>
      <c r="AU2115" s="253" t="s">
        <v>92</v>
      </c>
      <c r="AV2115" s="13" t="s">
        <v>90</v>
      </c>
      <c r="AW2115" s="13" t="s">
        <v>36</v>
      </c>
      <c r="AX2115" s="13" t="s">
        <v>83</v>
      </c>
      <c r="AY2115" s="253" t="s">
        <v>177</v>
      </c>
    </row>
    <row r="2116" s="14" customFormat="1">
      <c r="A2116" s="14"/>
      <c r="B2116" s="254"/>
      <c r="C2116" s="255"/>
      <c r="D2116" s="245" t="s">
        <v>186</v>
      </c>
      <c r="E2116" s="256" t="s">
        <v>1</v>
      </c>
      <c r="F2116" s="257" t="s">
        <v>1853</v>
      </c>
      <c r="G2116" s="255"/>
      <c r="H2116" s="258">
        <v>9.5999999999999996</v>
      </c>
      <c r="I2116" s="259"/>
      <c r="J2116" s="255"/>
      <c r="K2116" s="255"/>
      <c r="L2116" s="260"/>
      <c r="M2116" s="261"/>
      <c r="N2116" s="262"/>
      <c r="O2116" s="262"/>
      <c r="P2116" s="262"/>
      <c r="Q2116" s="262"/>
      <c r="R2116" s="262"/>
      <c r="S2116" s="262"/>
      <c r="T2116" s="26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4" t="s">
        <v>186</v>
      </c>
      <c r="AU2116" s="264" t="s">
        <v>92</v>
      </c>
      <c r="AV2116" s="14" t="s">
        <v>92</v>
      </c>
      <c r="AW2116" s="14" t="s">
        <v>36</v>
      </c>
      <c r="AX2116" s="14" t="s">
        <v>83</v>
      </c>
      <c r="AY2116" s="264" t="s">
        <v>177</v>
      </c>
    </row>
    <row r="2117" s="13" customFormat="1">
      <c r="A2117" s="13"/>
      <c r="B2117" s="243"/>
      <c r="C2117" s="244"/>
      <c r="D2117" s="245" t="s">
        <v>186</v>
      </c>
      <c r="E2117" s="246" t="s">
        <v>1</v>
      </c>
      <c r="F2117" s="247" t="s">
        <v>1487</v>
      </c>
      <c r="G2117" s="244"/>
      <c r="H2117" s="246" t="s">
        <v>1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3" t="s">
        <v>186</v>
      </c>
      <c r="AU2117" s="253" t="s">
        <v>92</v>
      </c>
      <c r="AV2117" s="13" t="s">
        <v>90</v>
      </c>
      <c r="AW2117" s="13" t="s">
        <v>36</v>
      </c>
      <c r="AX2117" s="13" t="s">
        <v>83</v>
      </c>
      <c r="AY2117" s="253" t="s">
        <v>177</v>
      </c>
    </row>
    <row r="2118" s="13" customFormat="1">
      <c r="A2118" s="13"/>
      <c r="B2118" s="243"/>
      <c r="C2118" s="244"/>
      <c r="D2118" s="245" t="s">
        <v>186</v>
      </c>
      <c r="E2118" s="246" t="s">
        <v>1</v>
      </c>
      <c r="F2118" s="247" t="s">
        <v>1488</v>
      </c>
      <c r="G2118" s="244"/>
      <c r="H2118" s="246" t="s">
        <v>1</v>
      </c>
      <c r="I2118" s="248"/>
      <c r="J2118" s="244"/>
      <c r="K2118" s="244"/>
      <c r="L2118" s="249"/>
      <c r="M2118" s="250"/>
      <c r="N2118" s="251"/>
      <c r="O2118" s="251"/>
      <c r="P2118" s="251"/>
      <c r="Q2118" s="251"/>
      <c r="R2118" s="251"/>
      <c r="S2118" s="251"/>
      <c r="T2118" s="252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3" t="s">
        <v>186</v>
      </c>
      <c r="AU2118" s="253" t="s">
        <v>92</v>
      </c>
      <c r="AV2118" s="13" t="s">
        <v>90</v>
      </c>
      <c r="AW2118" s="13" t="s">
        <v>36</v>
      </c>
      <c r="AX2118" s="13" t="s">
        <v>83</v>
      </c>
      <c r="AY2118" s="253" t="s">
        <v>177</v>
      </c>
    </row>
    <row r="2119" s="14" customFormat="1">
      <c r="A2119" s="14"/>
      <c r="B2119" s="254"/>
      <c r="C2119" s="255"/>
      <c r="D2119" s="245" t="s">
        <v>186</v>
      </c>
      <c r="E2119" s="256" t="s">
        <v>1</v>
      </c>
      <c r="F2119" s="257" t="s">
        <v>1854</v>
      </c>
      <c r="G2119" s="255"/>
      <c r="H2119" s="258">
        <v>76.400000000000006</v>
      </c>
      <c r="I2119" s="259"/>
      <c r="J2119" s="255"/>
      <c r="K2119" s="255"/>
      <c r="L2119" s="260"/>
      <c r="M2119" s="261"/>
      <c r="N2119" s="262"/>
      <c r="O2119" s="262"/>
      <c r="P2119" s="262"/>
      <c r="Q2119" s="262"/>
      <c r="R2119" s="262"/>
      <c r="S2119" s="262"/>
      <c r="T2119" s="26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64" t="s">
        <v>186</v>
      </c>
      <c r="AU2119" s="264" t="s">
        <v>92</v>
      </c>
      <c r="AV2119" s="14" t="s">
        <v>92</v>
      </c>
      <c r="AW2119" s="14" t="s">
        <v>36</v>
      </c>
      <c r="AX2119" s="14" t="s">
        <v>83</v>
      </c>
      <c r="AY2119" s="264" t="s">
        <v>177</v>
      </c>
    </row>
    <row r="2120" s="13" customFormat="1">
      <c r="A2120" s="13"/>
      <c r="B2120" s="243"/>
      <c r="C2120" s="244"/>
      <c r="D2120" s="245" t="s">
        <v>186</v>
      </c>
      <c r="E2120" s="246" t="s">
        <v>1</v>
      </c>
      <c r="F2120" s="247" t="s">
        <v>1510</v>
      </c>
      <c r="G2120" s="244"/>
      <c r="H2120" s="246" t="s">
        <v>1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3" t="s">
        <v>186</v>
      </c>
      <c r="AU2120" s="253" t="s">
        <v>92</v>
      </c>
      <c r="AV2120" s="13" t="s">
        <v>90</v>
      </c>
      <c r="AW2120" s="13" t="s">
        <v>36</v>
      </c>
      <c r="AX2120" s="13" t="s">
        <v>83</v>
      </c>
      <c r="AY2120" s="253" t="s">
        <v>177</v>
      </c>
    </row>
    <row r="2121" s="13" customFormat="1">
      <c r="A2121" s="13"/>
      <c r="B2121" s="243"/>
      <c r="C2121" s="244"/>
      <c r="D2121" s="245" t="s">
        <v>186</v>
      </c>
      <c r="E2121" s="246" t="s">
        <v>1</v>
      </c>
      <c r="F2121" s="247" t="s">
        <v>1511</v>
      </c>
      <c r="G2121" s="244"/>
      <c r="H2121" s="246" t="s">
        <v>1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3" t="s">
        <v>186</v>
      </c>
      <c r="AU2121" s="253" t="s">
        <v>92</v>
      </c>
      <c r="AV2121" s="13" t="s">
        <v>90</v>
      </c>
      <c r="AW2121" s="13" t="s">
        <v>36</v>
      </c>
      <c r="AX2121" s="13" t="s">
        <v>83</v>
      </c>
      <c r="AY2121" s="253" t="s">
        <v>177</v>
      </c>
    </row>
    <row r="2122" s="14" customFormat="1">
      <c r="A2122" s="14"/>
      <c r="B2122" s="254"/>
      <c r="C2122" s="255"/>
      <c r="D2122" s="245" t="s">
        <v>186</v>
      </c>
      <c r="E2122" s="256" t="s">
        <v>1</v>
      </c>
      <c r="F2122" s="257" t="s">
        <v>1843</v>
      </c>
      <c r="G2122" s="255"/>
      <c r="H2122" s="258">
        <v>40.299999999999997</v>
      </c>
      <c r="I2122" s="259"/>
      <c r="J2122" s="255"/>
      <c r="K2122" s="255"/>
      <c r="L2122" s="260"/>
      <c r="M2122" s="261"/>
      <c r="N2122" s="262"/>
      <c r="O2122" s="262"/>
      <c r="P2122" s="262"/>
      <c r="Q2122" s="262"/>
      <c r="R2122" s="262"/>
      <c r="S2122" s="262"/>
      <c r="T2122" s="263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4" t="s">
        <v>186</v>
      </c>
      <c r="AU2122" s="264" t="s">
        <v>92</v>
      </c>
      <c r="AV2122" s="14" t="s">
        <v>92</v>
      </c>
      <c r="AW2122" s="14" t="s">
        <v>36</v>
      </c>
      <c r="AX2122" s="14" t="s">
        <v>83</v>
      </c>
      <c r="AY2122" s="264" t="s">
        <v>177</v>
      </c>
    </row>
    <row r="2123" s="15" customFormat="1">
      <c r="A2123" s="15"/>
      <c r="B2123" s="265"/>
      <c r="C2123" s="266"/>
      <c r="D2123" s="245" t="s">
        <v>186</v>
      </c>
      <c r="E2123" s="267" t="s">
        <v>1</v>
      </c>
      <c r="F2123" s="268" t="s">
        <v>190</v>
      </c>
      <c r="G2123" s="266"/>
      <c r="H2123" s="269">
        <v>313.30000000000001</v>
      </c>
      <c r="I2123" s="270"/>
      <c r="J2123" s="266"/>
      <c r="K2123" s="266"/>
      <c r="L2123" s="271"/>
      <c r="M2123" s="272"/>
      <c r="N2123" s="273"/>
      <c r="O2123" s="273"/>
      <c r="P2123" s="273"/>
      <c r="Q2123" s="273"/>
      <c r="R2123" s="273"/>
      <c r="S2123" s="273"/>
      <c r="T2123" s="274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75" t="s">
        <v>186</v>
      </c>
      <c r="AU2123" s="275" t="s">
        <v>92</v>
      </c>
      <c r="AV2123" s="15" t="s">
        <v>184</v>
      </c>
      <c r="AW2123" s="15" t="s">
        <v>36</v>
      </c>
      <c r="AX2123" s="15" t="s">
        <v>90</v>
      </c>
      <c r="AY2123" s="275" t="s">
        <v>177</v>
      </c>
    </row>
    <row r="2124" s="2" customFormat="1" ht="24.15" customHeight="1">
      <c r="A2124" s="39"/>
      <c r="B2124" s="40"/>
      <c r="C2124" s="230" t="s">
        <v>2443</v>
      </c>
      <c r="D2124" s="230" t="s">
        <v>179</v>
      </c>
      <c r="E2124" s="231" t="s">
        <v>2444</v>
      </c>
      <c r="F2124" s="232" t="s">
        <v>2445</v>
      </c>
      <c r="G2124" s="233" t="s">
        <v>200</v>
      </c>
      <c r="H2124" s="234">
        <v>313.30000000000001</v>
      </c>
      <c r="I2124" s="235"/>
      <c r="J2124" s="236">
        <f>ROUND(I2124*H2124,2)</f>
        <v>0</v>
      </c>
      <c r="K2124" s="232" t="s">
        <v>183</v>
      </c>
      <c r="L2124" s="45"/>
      <c r="M2124" s="237" t="s">
        <v>1</v>
      </c>
      <c r="N2124" s="238" t="s">
        <v>48</v>
      </c>
      <c r="O2124" s="92"/>
      <c r="P2124" s="239">
        <f>O2124*H2124</f>
        <v>0</v>
      </c>
      <c r="Q2124" s="239">
        <v>0</v>
      </c>
      <c r="R2124" s="239">
        <f>Q2124*H2124</f>
        <v>0</v>
      </c>
      <c r="S2124" s="239">
        <v>0</v>
      </c>
      <c r="T2124" s="240">
        <f>S2124*H2124</f>
        <v>0</v>
      </c>
      <c r="U2124" s="39"/>
      <c r="V2124" s="39"/>
      <c r="W2124" s="39"/>
      <c r="X2124" s="39"/>
      <c r="Y2124" s="39"/>
      <c r="Z2124" s="39"/>
      <c r="AA2124" s="39"/>
      <c r="AB2124" s="39"/>
      <c r="AC2124" s="39"/>
      <c r="AD2124" s="39"/>
      <c r="AE2124" s="39"/>
      <c r="AR2124" s="241" t="s">
        <v>295</v>
      </c>
      <c r="AT2124" s="241" t="s">
        <v>179</v>
      </c>
      <c r="AU2124" s="241" t="s">
        <v>92</v>
      </c>
      <c r="AY2124" s="18" t="s">
        <v>177</v>
      </c>
      <c r="BE2124" s="242">
        <f>IF(N2124="základní",J2124,0)</f>
        <v>0</v>
      </c>
      <c r="BF2124" s="242">
        <f>IF(N2124="snížená",J2124,0)</f>
        <v>0</v>
      </c>
      <c r="BG2124" s="242">
        <f>IF(N2124="zákl. přenesená",J2124,0)</f>
        <v>0</v>
      </c>
      <c r="BH2124" s="242">
        <f>IF(N2124="sníž. přenesená",J2124,0)</f>
        <v>0</v>
      </c>
      <c r="BI2124" s="242">
        <f>IF(N2124="nulová",J2124,0)</f>
        <v>0</v>
      </c>
      <c r="BJ2124" s="18" t="s">
        <v>90</v>
      </c>
      <c r="BK2124" s="242">
        <f>ROUND(I2124*H2124,2)</f>
        <v>0</v>
      </c>
      <c r="BL2124" s="18" t="s">
        <v>295</v>
      </c>
      <c r="BM2124" s="241" t="s">
        <v>2446</v>
      </c>
    </row>
    <row r="2125" s="13" customFormat="1">
      <c r="A2125" s="13"/>
      <c r="B2125" s="243"/>
      <c r="C2125" s="244"/>
      <c r="D2125" s="245" t="s">
        <v>186</v>
      </c>
      <c r="E2125" s="246" t="s">
        <v>1</v>
      </c>
      <c r="F2125" s="247" t="s">
        <v>2447</v>
      </c>
      <c r="G2125" s="244"/>
      <c r="H2125" s="246" t="s">
        <v>1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3" t="s">
        <v>186</v>
      </c>
      <c r="AU2125" s="253" t="s">
        <v>92</v>
      </c>
      <c r="AV2125" s="13" t="s">
        <v>90</v>
      </c>
      <c r="AW2125" s="13" t="s">
        <v>36</v>
      </c>
      <c r="AX2125" s="13" t="s">
        <v>83</v>
      </c>
      <c r="AY2125" s="253" t="s">
        <v>177</v>
      </c>
    </row>
    <row r="2126" s="13" customFormat="1">
      <c r="A2126" s="13"/>
      <c r="B2126" s="243"/>
      <c r="C2126" s="244"/>
      <c r="D2126" s="245" t="s">
        <v>186</v>
      </c>
      <c r="E2126" s="246" t="s">
        <v>1</v>
      </c>
      <c r="F2126" s="247" t="s">
        <v>780</v>
      </c>
      <c r="G2126" s="244"/>
      <c r="H2126" s="246" t="s">
        <v>1</v>
      </c>
      <c r="I2126" s="248"/>
      <c r="J2126" s="244"/>
      <c r="K2126" s="244"/>
      <c r="L2126" s="249"/>
      <c r="M2126" s="250"/>
      <c r="N2126" s="251"/>
      <c r="O2126" s="251"/>
      <c r="P2126" s="251"/>
      <c r="Q2126" s="251"/>
      <c r="R2126" s="251"/>
      <c r="S2126" s="251"/>
      <c r="T2126" s="252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53" t="s">
        <v>186</v>
      </c>
      <c r="AU2126" s="253" t="s">
        <v>92</v>
      </c>
      <c r="AV2126" s="13" t="s">
        <v>90</v>
      </c>
      <c r="AW2126" s="13" t="s">
        <v>36</v>
      </c>
      <c r="AX2126" s="13" t="s">
        <v>83</v>
      </c>
      <c r="AY2126" s="253" t="s">
        <v>177</v>
      </c>
    </row>
    <row r="2127" s="13" customFormat="1">
      <c r="A2127" s="13"/>
      <c r="B2127" s="243"/>
      <c r="C2127" s="244"/>
      <c r="D2127" s="245" t="s">
        <v>186</v>
      </c>
      <c r="E2127" s="246" t="s">
        <v>1</v>
      </c>
      <c r="F2127" s="247" t="s">
        <v>781</v>
      </c>
      <c r="G2127" s="244"/>
      <c r="H2127" s="246" t="s">
        <v>1</v>
      </c>
      <c r="I2127" s="248"/>
      <c r="J2127" s="244"/>
      <c r="K2127" s="244"/>
      <c r="L2127" s="249"/>
      <c r="M2127" s="250"/>
      <c r="N2127" s="251"/>
      <c r="O2127" s="251"/>
      <c r="P2127" s="251"/>
      <c r="Q2127" s="251"/>
      <c r="R2127" s="251"/>
      <c r="S2127" s="251"/>
      <c r="T2127" s="252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3" t="s">
        <v>186</v>
      </c>
      <c r="AU2127" s="253" t="s">
        <v>92</v>
      </c>
      <c r="AV2127" s="13" t="s">
        <v>90</v>
      </c>
      <c r="AW2127" s="13" t="s">
        <v>36</v>
      </c>
      <c r="AX2127" s="13" t="s">
        <v>83</v>
      </c>
      <c r="AY2127" s="253" t="s">
        <v>177</v>
      </c>
    </row>
    <row r="2128" s="14" customFormat="1">
      <c r="A2128" s="14"/>
      <c r="B2128" s="254"/>
      <c r="C2128" s="255"/>
      <c r="D2128" s="245" t="s">
        <v>186</v>
      </c>
      <c r="E2128" s="256" t="s">
        <v>1</v>
      </c>
      <c r="F2128" s="257" t="s">
        <v>1694</v>
      </c>
      <c r="G2128" s="255"/>
      <c r="H2128" s="258">
        <v>89.5</v>
      </c>
      <c r="I2128" s="259"/>
      <c r="J2128" s="255"/>
      <c r="K2128" s="255"/>
      <c r="L2128" s="260"/>
      <c r="M2128" s="261"/>
      <c r="N2128" s="262"/>
      <c r="O2128" s="262"/>
      <c r="P2128" s="262"/>
      <c r="Q2128" s="262"/>
      <c r="R2128" s="262"/>
      <c r="S2128" s="262"/>
      <c r="T2128" s="263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4" t="s">
        <v>186</v>
      </c>
      <c r="AU2128" s="264" t="s">
        <v>92</v>
      </c>
      <c r="AV2128" s="14" t="s">
        <v>92</v>
      </c>
      <c r="AW2128" s="14" t="s">
        <v>36</v>
      </c>
      <c r="AX2128" s="14" t="s">
        <v>83</v>
      </c>
      <c r="AY2128" s="264" t="s">
        <v>177</v>
      </c>
    </row>
    <row r="2129" s="13" customFormat="1">
      <c r="A2129" s="13"/>
      <c r="B2129" s="243"/>
      <c r="C2129" s="244"/>
      <c r="D2129" s="245" t="s">
        <v>186</v>
      </c>
      <c r="E2129" s="246" t="s">
        <v>1</v>
      </c>
      <c r="F2129" s="247" t="s">
        <v>1464</v>
      </c>
      <c r="G2129" s="244"/>
      <c r="H2129" s="246" t="s">
        <v>1</v>
      </c>
      <c r="I2129" s="248"/>
      <c r="J2129" s="244"/>
      <c r="K2129" s="244"/>
      <c r="L2129" s="249"/>
      <c r="M2129" s="250"/>
      <c r="N2129" s="251"/>
      <c r="O2129" s="251"/>
      <c r="P2129" s="251"/>
      <c r="Q2129" s="251"/>
      <c r="R2129" s="251"/>
      <c r="S2129" s="251"/>
      <c r="T2129" s="25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53" t="s">
        <v>186</v>
      </c>
      <c r="AU2129" s="253" t="s">
        <v>92</v>
      </c>
      <c r="AV2129" s="13" t="s">
        <v>90</v>
      </c>
      <c r="AW2129" s="13" t="s">
        <v>36</v>
      </c>
      <c r="AX2129" s="13" t="s">
        <v>83</v>
      </c>
      <c r="AY2129" s="253" t="s">
        <v>177</v>
      </c>
    </row>
    <row r="2130" s="13" customFormat="1">
      <c r="A2130" s="13"/>
      <c r="B2130" s="243"/>
      <c r="C2130" s="244"/>
      <c r="D2130" s="245" t="s">
        <v>186</v>
      </c>
      <c r="E2130" s="246" t="s">
        <v>1</v>
      </c>
      <c r="F2130" s="247" t="s">
        <v>1465</v>
      </c>
      <c r="G2130" s="244"/>
      <c r="H2130" s="246" t="s">
        <v>1</v>
      </c>
      <c r="I2130" s="248"/>
      <c r="J2130" s="244"/>
      <c r="K2130" s="244"/>
      <c r="L2130" s="249"/>
      <c r="M2130" s="250"/>
      <c r="N2130" s="251"/>
      <c r="O2130" s="251"/>
      <c r="P2130" s="251"/>
      <c r="Q2130" s="251"/>
      <c r="R2130" s="251"/>
      <c r="S2130" s="251"/>
      <c r="T2130" s="25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53" t="s">
        <v>186</v>
      </c>
      <c r="AU2130" s="253" t="s">
        <v>92</v>
      </c>
      <c r="AV2130" s="13" t="s">
        <v>90</v>
      </c>
      <c r="AW2130" s="13" t="s">
        <v>36</v>
      </c>
      <c r="AX2130" s="13" t="s">
        <v>83</v>
      </c>
      <c r="AY2130" s="253" t="s">
        <v>177</v>
      </c>
    </row>
    <row r="2131" s="14" customFormat="1">
      <c r="A2131" s="14"/>
      <c r="B2131" s="254"/>
      <c r="C2131" s="255"/>
      <c r="D2131" s="245" t="s">
        <v>186</v>
      </c>
      <c r="E2131" s="256" t="s">
        <v>1</v>
      </c>
      <c r="F2131" s="257" t="s">
        <v>1849</v>
      </c>
      <c r="G2131" s="255"/>
      <c r="H2131" s="258">
        <v>97.5</v>
      </c>
      <c r="I2131" s="259"/>
      <c r="J2131" s="255"/>
      <c r="K2131" s="255"/>
      <c r="L2131" s="260"/>
      <c r="M2131" s="261"/>
      <c r="N2131" s="262"/>
      <c r="O2131" s="262"/>
      <c r="P2131" s="262"/>
      <c r="Q2131" s="262"/>
      <c r="R2131" s="262"/>
      <c r="S2131" s="262"/>
      <c r="T2131" s="26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4" t="s">
        <v>186</v>
      </c>
      <c r="AU2131" s="264" t="s">
        <v>92</v>
      </c>
      <c r="AV2131" s="14" t="s">
        <v>92</v>
      </c>
      <c r="AW2131" s="14" t="s">
        <v>36</v>
      </c>
      <c r="AX2131" s="14" t="s">
        <v>83</v>
      </c>
      <c r="AY2131" s="264" t="s">
        <v>177</v>
      </c>
    </row>
    <row r="2132" s="13" customFormat="1">
      <c r="A2132" s="13"/>
      <c r="B2132" s="243"/>
      <c r="C2132" s="244"/>
      <c r="D2132" s="245" t="s">
        <v>186</v>
      </c>
      <c r="E2132" s="246" t="s">
        <v>1</v>
      </c>
      <c r="F2132" s="247" t="s">
        <v>1515</v>
      </c>
      <c r="G2132" s="244"/>
      <c r="H2132" s="246" t="s">
        <v>1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3" t="s">
        <v>186</v>
      </c>
      <c r="AU2132" s="253" t="s">
        <v>92</v>
      </c>
      <c r="AV2132" s="13" t="s">
        <v>90</v>
      </c>
      <c r="AW2132" s="13" t="s">
        <v>36</v>
      </c>
      <c r="AX2132" s="13" t="s">
        <v>83</v>
      </c>
      <c r="AY2132" s="253" t="s">
        <v>177</v>
      </c>
    </row>
    <row r="2133" s="13" customFormat="1">
      <c r="A2133" s="13"/>
      <c r="B2133" s="243"/>
      <c r="C2133" s="244"/>
      <c r="D2133" s="245" t="s">
        <v>186</v>
      </c>
      <c r="E2133" s="246" t="s">
        <v>1</v>
      </c>
      <c r="F2133" s="247" t="s">
        <v>273</v>
      </c>
      <c r="G2133" s="244"/>
      <c r="H2133" s="246" t="s">
        <v>1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3" t="s">
        <v>186</v>
      </c>
      <c r="AU2133" s="253" t="s">
        <v>92</v>
      </c>
      <c r="AV2133" s="13" t="s">
        <v>90</v>
      </c>
      <c r="AW2133" s="13" t="s">
        <v>36</v>
      </c>
      <c r="AX2133" s="13" t="s">
        <v>83</v>
      </c>
      <c r="AY2133" s="253" t="s">
        <v>177</v>
      </c>
    </row>
    <row r="2134" s="14" customFormat="1">
      <c r="A2134" s="14"/>
      <c r="B2134" s="254"/>
      <c r="C2134" s="255"/>
      <c r="D2134" s="245" t="s">
        <v>186</v>
      </c>
      <c r="E2134" s="256" t="s">
        <v>1</v>
      </c>
      <c r="F2134" s="257" t="s">
        <v>1853</v>
      </c>
      <c r="G2134" s="255"/>
      <c r="H2134" s="258">
        <v>9.5999999999999996</v>
      </c>
      <c r="I2134" s="259"/>
      <c r="J2134" s="255"/>
      <c r="K2134" s="255"/>
      <c r="L2134" s="260"/>
      <c r="M2134" s="261"/>
      <c r="N2134" s="262"/>
      <c r="O2134" s="262"/>
      <c r="P2134" s="262"/>
      <c r="Q2134" s="262"/>
      <c r="R2134" s="262"/>
      <c r="S2134" s="262"/>
      <c r="T2134" s="26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64" t="s">
        <v>186</v>
      </c>
      <c r="AU2134" s="264" t="s">
        <v>92</v>
      </c>
      <c r="AV2134" s="14" t="s">
        <v>92</v>
      </c>
      <c r="AW2134" s="14" t="s">
        <v>36</v>
      </c>
      <c r="AX2134" s="14" t="s">
        <v>83</v>
      </c>
      <c r="AY2134" s="264" t="s">
        <v>177</v>
      </c>
    </row>
    <row r="2135" s="13" customFormat="1">
      <c r="A2135" s="13"/>
      <c r="B2135" s="243"/>
      <c r="C2135" s="244"/>
      <c r="D2135" s="245" t="s">
        <v>186</v>
      </c>
      <c r="E2135" s="246" t="s">
        <v>1</v>
      </c>
      <c r="F2135" s="247" t="s">
        <v>1487</v>
      </c>
      <c r="G2135" s="244"/>
      <c r="H2135" s="246" t="s">
        <v>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3" t="s">
        <v>186</v>
      </c>
      <c r="AU2135" s="253" t="s">
        <v>92</v>
      </c>
      <c r="AV2135" s="13" t="s">
        <v>90</v>
      </c>
      <c r="AW2135" s="13" t="s">
        <v>36</v>
      </c>
      <c r="AX2135" s="13" t="s">
        <v>83</v>
      </c>
      <c r="AY2135" s="253" t="s">
        <v>177</v>
      </c>
    </row>
    <row r="2136" s="13" customFormat="1">
      <c r="A2136" s="13"/>
      <c r="B2136" s="243"/>
      <c r="C2136" s="244"/>
      <c r="D2136" s="245" t="s">
        <v>186</v>
      </c>
      <c r="E2136" s="246" t="s">
        <v>1</v>
      </c>
      <c r="F2136" s="247" t="s">
        <v>1488</v>
      </c>
      <c r="G2136" s="244"/>
      <c r="H2136" s="246" t="s">
        <v>1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3" t="s">
        <v>186</v>
      </c>
      <c r="AU2136" s="253" t="s">
        <v>92</v>
      </c>
      <c r="AV2136" s="13" t="s">
        <v>90</v>
      </c>
      <c r="AW2136" s="13" t="s">
        <v>36</v>
      </c>
      <c r="AX2136" s="13" t="s">
        <v>83</v>
      </c>
      <c r="AY2136" s="253" t="s">
        <v>177</v>
      </c>
    </row>
    <row r="2137" s="14" customFormat="1">
      <c r="A2137" s="14"/>
      <c r="B2137" s="254"/>
      <c r="C2137" s="255"/>
      <c r="D2137" s="245" t="s">
        <v>186</v>
      </c>
      <c r="E2137" s="256" t="s">
        <v>1</v>
      </c>
      <c r="F2137" s="257" t="s">
        <v>1854</v>
      </c>
      <c r="G2137" s="255"/>
      <c r="H2137" s="258">
        <v>76.400000000000006</v>
      </c>
      <c r="I2137" s="259"/>
      <c r="J2137" s="255"/>
      <c r="K2137" s="255"/>
      <c r="L2137" s="260"/>
      <c r="M2137" s="261"/>
      <c r="N2137" s="262"/>
      <c r="O2137" s="262"/>
      <c r="P2137" s="262"/>
      <c r="Q2137" s="262"/>
      <c r="R2137" s="262"/>
      <c r="S2137" s="262"/>
      <c r="T2137" s="263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4" t="s">
        <v>186</v>
      </c>
      <c r="AU2137" s="264" t="s">
        <v>92</v>
      </c>
      <c r="AV2137" s="14" t="s">
        <v>92</v>
      </c>
      <c r="AW2137" s="14" t="s">
        <v>36</v>
      </c>
      <c r="AX2137" s="14" t="s">
        <v>83</v>
      </c>
      <c r="AY2137" s="264" t="s">
        <v>177</v>
      </c>
    </row>
    <row r="2138" s="13" customFormat="1">
      <c r="A2138" s="13"/>
      <c r="B2138" s="243"/>
      <c r="C2138" s="244"/>
      <c r="D2138" s="245" t="s">
        <v>186</v>
      </c>
      <c r="E2138" s="246" t="s">
        <v>1</v>
      </c>
      <c r="F2138" s="247" t="s">
        <v>1510</v>
      </c>
      <c r="G2138" s="244"/>
      <c r="H2138" s="246" t="s">
        <v>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3" t="s">
        <v>186</v>
      </c>
      <c r="AU2138" s="253" t="s">
        <v>92</v>
      </c>
      <c r="AV2138" s="13" t="s">
        <v>90</v>
      </c>
      <c r="AW2138" s="13" t="s">
        <v>36</v>
      </c>
      <c r="AX2138" s="13" t="s">
        <v>83</v>
      </c>
      <c r="AY2138" s="253" t="s">
        <v>177</v>
      </c>
    </row>
    <row r="2139" s="13" customFormat="1">
      <c r="A2139" s="13"/>
      <c r="B2139" s="243"/>
      <c r="C2139" s="244"/>
      <c r="D2139" s="245" t="s">
        <v>186</v>
      </c>
      <c r="E2139" s="246" t="s">
        <v>1</v>
      </c>
      <c r="F2139" s="247" t="s">
        <v>1511</v>
      </c>
      <c r="G2139" s="244"/>
      <c r="H2139" s="246" t="s">
        <v>1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53" t="s">
        <v>186</v>
      </c>
      <c r="AU2139" s="253" t="s">
        <v>92</v>
      </c>
      <c r="AV2139" s="13" t="s">
        <v>90</v>
      </c>
      <c r="AW2139" s="13" t="s">
        <v>36</v>
      </c>
      <c r="AX2139" s="13" t="s">
        <v>83</v>
      </c>
      <c r="AY2139" s="253" t="s">
        <v>177</v>
      </c>
    </row>
    <row r="2140" s="14" customFormat="1">
      <c r="A2140" s="14"/>
      <c r="B2140" s="254"/>
      <c r="C2140" s="255"/>
      <c r="D2140" s="245" t="s">
        <v>186</v>
      </c>
      <c r="E2140" s="256" t="s">
        <v>1</v>
      </c>
      <c r="F2140" s="257" t="s">
        <v>1843</v>
      </c>
      <c r="G2140" s="255"/>
      <c r="H2140" s="258">
        <v>40.299999999999997</v>
      </c>
      <c r="I2140" s="259"/>
      <c r="J2140" s="255"/>
      <c r="K2140" s="255"/>
      <c r="L2140" s="260"/>
      <c r="M2140" s="261"/>
      <c r="N2140" s="262"/>
      <c r="O2140" s="262"/>
      <c r="P2140" s="262"/>
      <c r="Q2140" s="262"/>
      <c r="R2140" s="262"/>
      <c r="S2140" s="262"/>
      <c r="T2140" s="26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4" t="s">
        <v>186</v>
      </c>
      <c r="AU2140" s="264" t="s">
        <v>92</v>
      </c>
      <c r="AV2140" s="14" t="s">
        <v>92</v>
      </c>
      <c r="AW2140" s="14" t="s">
        <v>36</v>
      </c>
      <c r="AX2140" s="14" t="s">
        <v>83</v>
      </c>
      <c r="AY2140" s="264" t="s">
        <v>177</v>
      </c>
    </row>
    <row r="2141" s="15" customFormat="1">
      <c r="A2141" s="15"/>
      <c r="B2141" s="265"/>
      <c r="C2141" s="266"/>
      <c r="D2141" s="245" t="s">
        <v>186</v>
      </c>
      <c r="E2141" s="267" t="s">
        <v>1</v>
      </c>
      <c r="F2141" s="268" t="s">
        <v>190</v>
      </c>
      <c r="G2141" s="266"/>
      <c r="H2141" s="269">
        <v>313.30000000000001</v>
      </c>
      <c r="I2141" s="270"/>
      <c r="J2141" s="266"/>
      <c r="K2141" s="266"/>
      <c r="L2141" s="271"/>
      <c r="M2141" s="272"/>
      <c r="N2141" s="273"/>
      <c r="O2141" s="273"/>
      <c r="P2141" s="273"/>
      <c r="Q2141" s="273"/>
      <c r="R2141" s="273"/>
      <c r="S2141" s="273"/>
      <c r="T2141" s="274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75" t="s">
        <v>186</v>
      </c>
      <c r="AU2141" s="275" t="s">
        <v>92</v>
      </c>
      <c r="AV2141" s="15" t="s">
        <v>184</v>
      </c>
      <c r="AW2141" s="15" t="s">
        <v>36</v>
      </c>
      <c r="AX2141" s="15" t="s">
        <v>90</v>
      </c>
      <c r="AY2141" s="275" t="s">
        <v>177</v>
      </c>
    </row>
    <row r="2142" s="2" customFormat="1" ht="37.8" customHeight="1">
      <c r="A2142" s="39"/>
      <c r="B2142" s="40"/>
      <c r="C2142" s="230" t="s">
        <v>2448</v>
      </c>
      <c r="D2142" s="230" t="s">
        <v>179</v>
      </c>
      <c r="E2142" s="231" t="s">
        <v>2449</v>
      </c>
      <c r="F2142" s="232" t="s">
        <v>2450</v>
      </c>
      <c r="G2142" s="233" t="s">
        <v>200</v>
      </c>
      <c r="H2142" s="234">
        <v>313.30000000000001</v>
      </c>
      <c r="I2142" s="235"/>
      <c r="J2142" s="236">
        <f>ROUND(I2142*H2142,2)</f>
        <v>0</v>
      </c>
      <c r="K2142" s="232" t="s">
        <v>183</v>
      </c>
      <c r="L2142" s="45"/>
      <c r="M2142" s="237" t="s">
        <v>1</v>
      </c>
      <c r="N2142" s="238" t="s">
        <v>48</v>
      </c>
      <c r="O2142" s="92"/>
      <c r="P2142" s="239">
        <f>O2142*H2142</f>
        <v>0</v>
      </c>
      <c r="Q2142" s="239">
        <v>0.0075799999999999999</v>
      </c>
      <c r="R2142" s="239">
        <f>Q2142*H2142</f>
        <v>2.3748140000000002</v>
      </c>
      <c r="S2142" s="239">
        <v>0</v>
      </c>
      <c r="T2142" s="240">
        <f>S2142*H2142</f>
        <v>0</v>
      </c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R2142" s="241" t="s">
        <v>295</v>
      </c>
      <c r="AT2142" s="241" t="s">
        <v>179</v>
      </c>
      <c r="AU2142" s="241" t="s">
        <v>92</v>
      </c>
      <c r="AY2142" s="18" t="s">
        <v>177</v>
      </c>
      <c r="BE2142" s="242">
        <f>IF(N2142="základní",J2142,0)</f>
        <v>0</v>
      </c>
      <c r="BF2142" s="242">
        <f>IF(N2142="snížená",J2142,0)</f>
        <v>0</v>
      </c>
      <c r="BG2142" s="242">
        <f>IF(N2142="zákl. přenesená",J2142,0)</f>
        <v>0</v>
      </c>
      <c r="BH2142" s="242">
        <f>IF(N2142="sníž. přenesená",J2142,0)</f>
        <v>0</v>
      </c>
      <c r="BI2142" s="242">
        <f>IF(N2142="nulová",J2142,0)</f>
        <v>0</v>
      </c>
      <c r="BJ2142" s="18" t="s">
        <v>90</v>
      </c>
      <c r="BK2142" s="242">
        <f>ROUND(I2142*H2142,2)</f>
        <v>0</v>
      </c>
      <c r="BL2142" s="18" t="s">
        <v>295</v>
      </c>
      <c r="BM2142" s="241" t="s">
        <v>2451</v>
      </c>
    </row>
    <row r="2143" s="13" customFormat="1">
      <c r="A2143" s="13"/>
      <c r="B2143" s="243"/>
      <c r="C2143" s="244"/>
      <c r="D2143" s="245" t="s">
        <v>186</v>
      </c>
      <c r="E2143" s="246" t="s">
        <v>1</v>
      </c>
      <c r="F2143" s="247" t="s">
        <v>2452</v>
      </c>
      <c r="G2143" s="244"/>
      <c r="H2143" s="246" t="s">
        <v>1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3" t="s">
        <v>186</v>
      </c>
      <c r="AU2143" s="253" t="s">
        <v>92</v>
      </c>
      <c r="AV2143" s="13" t="s">
        <v>90</v>
      </c>
      <c r="AW2143" s="13" t="s">
        <v>36</v>
      </c>
      <c r="AX2143" s="13" t="s">
        <v>83</v>
      </c>
      <c r="AY2143" s="253" t="s">
        <v>177</v>
      </c>
    </row>
    <row r="2144" s="13" customFormat="1">
      <c r="A2144" s="13"/>
      <c r="B2144" s="243"/>
      <c r="C2144" s="244"/>
      <c r="D2144" s="245" t="s">
        <v>186</v>
      </c>
      <c r="E2144" s="246" t="s">
        <v>1</v>
      </c>
      <c r="F2144" s="247" t="s">
        <v>780</v>
      </c>
      <c r="G2144" s="244"/>
      <c r="H2144" s="246" t="s">
        <v>1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3" t="s">
        <v>186</v>
      </c>
      <c r="AU2144" s="253" t="s">
        <v>92</v>
      </c>
      <c r="AV2144" s="13" t="s">
        <v>90</v>
      </c>
      <c r="AW2144" s="13" t="s">
        <v>36</v>
      </c>
      <c r="AX2144" s="13" t="s">
        <v>83</v>
      </c>
      <c r="AY2144" s="253" t="s">
        <v>177</v>
      </c>
    </row>
    <row r="2145" s="13" customFormat="1">
      <c r="A2145" s="13"/>
      <c r="B2145" s="243"/>
      <c r="C2145" s="244"/>
      <c r="D2145" s="245" t="s">
        <v>186</v>
      </c>
      <c r="E2145" s="246" t="s">
        <v>1</v>
      </c>
      <c r="F2145" s="247" t="s">
        <v>781</v>
      </c>
      <c r="G2145" s="244"/>
      <c r="H2145" s="246" t="s">
        <v>1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3" t="s">
        <v>186</v>
      </c>
      <c r="AU2145" s="253" t="s">
        <v>92</v>
      </c>
      <c r="AV2145" s="13" t="s">
        <v>90</v>
      </c>
      <c r="AW2145" s="13" t="s">
        <v>36</v>
      </c>
      <c r="AX2145" s="13" t="s">
        <v>83</v>
      </c>
      <c r="AY2145" s="253" t="s">
        <v>177</v>
      </c>
    </row>
    <row r="2146" s="14" customFormat="1">
      <c r="A2146" s="14"/>
      <c r="B2146" s="254"/>
      <c r="C2146" s="255"/>
      <c r="D2146" s="245" t="s">
        <v>186</v>
      </c>
      <c r="E2146" s="256" t="s">
        <v>1</v>
      </c>
      <c r="F2146" s="257" t="s">
        <v>1694</v>
      </c>
      <c r="G2146" s="255"/>
      <c r="H2146" s="258">
        <v>89.5</v>
      </c>
      <c r="I2146" s="259"/>
      <c r="J2146" s="255"/>
      <c r="K2146" s="255"/>
      <c r="L2146" s="260"/>
      <c r="M2146" s="261"/>
      <c r="N2146" s="262"/>
      <c r="O2146" s="262"/>
      <c r="P2146" s="262"/>
      <c r="Q2146" s="262"/>
      <c r="R2146" s="262"/>
      <c r="S2146" s="262"/>
      <c r="T2146" s="26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4" t="s">
        <v>186</v>
      </c>
      <c r="AU2146" s="264" t="s">
        <v>92</v>
      </c>
      <c r="AV2146" s="14" t="s">
        <v>92</v>
      </c>
      <c r="AW2146" s="14" t="s">
        <v>36</v>
      </c>
      <c r="AX2146" s="14" t="s">
        <v>83</v>
      </c>
      <c r="AY2146" s="264" t="s">
        <v>177</v>
      </c>
    </row>
    <row r="2147" s="13" customFormat="1">
      <c r="A2147" s="13"/>
      <c r="B2147" s="243"/>
      <c r="C2147" s="244"/>
      <c r="D2147" s="245" t="s">
        <v>186</v>
      </c>
      <c r="E2147" s="246" t="s">
        <v>1</v>
      </c>
      <c r="F2147" s="247" t="s">
        <v>1464</v>
      </c>
      <c r="G2147" s="244"/>
      <c r="H2147" s="246" t="s">
        <v>1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3" t="s">
        <v>186</v>
      </c>
      <c r="AU2147" s="253" t="s">
        <v>92</v>
      </c>
      <c r="AV2147" s="13" t="s">
        <v>90</v>
      </c>
      <c r="AW2147" s="13" t="s">
        <v>36</v>
      </c>
      <c r="AX2147" s="13" t="s">
        <v>83</v>
      </c>
      <c r="AY2147" s="253" t="s">
        <v>177</v>
      </c>
    </row>
    <row r="2148" s="13" customFormat="1">
      <c r="A2148" s="13"/>
      <c r="B2148" s="243"/>
      <c r="C2148" s="244"/>
      <c r="D2148" s="245" t="s">
        <v>186</v>
      </c>
      <c r="E2148" s="246" t="s">
        <v>1</v>
      </c>
      <c r="F2148" s="247" t="s">
        <v>1465</v>
      </c>
      <c r="G2148" s="244"/>
      <c r="H2148" s="246" t="s">
        <v>1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3" t="s">
        <v>186</v>
      </c>
      <c r="AU2148" s="253" t="s">
        <v>92</v>
      </c>
      <c r="AV2148" s="13" t="s">
        <v>90</v>
      </c>
      <c r="AW2148" s="13" t="s">
        <v>36</v>
      </c>
      <c r="AX2148" s="13" t="s">
        <v>83</v>
      </c>
      <c r="AY2148" s="253" t="s">
        <v>177</v>
      </c>
    </row>
    <row r="2149" s="14" customFormat="1">
      <c r="A2149" s="14"/>
      <c r="B2149" s="254"/>
      <c r="C2149" s="255"/>
      <c r="D2149" s="245" t="s">
        <v>186</v>
      </c>
      <c r="E2149" s="256" t="s">
        <v>1</v>
      </c>
      <c r="F2149" s="257" t="s">
        <v>1849</v>
      </c>
      <c r="G2149" s="255"/>
      <c r="H2149" s="258">
        <v>97.5</v>
      </c>
      <c r="I2149" s="259"/>
      <c r="J2149" s="255"/>
      <c r="K2149" s="255"/>
      <c r="L2149" s="260"/>
      <c r="M2149" s="261"/>
      <c r="N2149" s="262"/>
      <c r="O2149" s="262"/>
      <c r="P2149" s="262"/>
      <c r="Q2149" s="262"/>
      <c r="R2149" s="262"/>
      <c r="S2149" s="262"/>
      <c r="T2149" s="26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4" t="s">
        <v>186</v>
      </c>
      <c r="AU2149" s="264" t="s">
        <v>92</v>
      </c>
      <c r="AV2149" s="14" t="s">
        <v>92</v>
      </c>
      <c r="AW2149" s="14" t="s">
        <v>36</v>
      </c>
      <c r="AX2149" s="14" t="s">
        <v>83</v>
      </c>
      <c r="AY2149" s="264" t="s">
        <v>177</v>
      </c>
    </row>
    <row r="2150" s="13" customFormat="1">
      <c r="A2150" s="13"/>
      <c r="B2150" s="243"/>
      <c r="C2150" s="244"/>
      <c r="D2150" s="245" t="s">
        <v>186</v>
      </c>
      <c r="E2150" s="246" t="s">
        <v>1</v>
      </c>
      <c r="F2150" s="247" t="s">
        <v>1515</v>
      </c>
      <c r="G2150" s="244"/>
      <c r="H2150" s="246" t="s">
        <v>1</v>
      </c>
      <c r="I2150" s="248"/>
      <c r="J2150" s="244"/>
      <c r="K2150" s="244"/>
      <c r="L2150" s="249"/>
      <c r="M2150" s="250"/>
      <c r="N2150" s="251"/>
      <c r="O2150" s="251"/>
      <c r="P2150" s="251"/>
      <c r="Q2150" s="251"/>
      <c r="R2150" s="251"/>
      <c r="S2150" s="251"/>
      <c r="T2150" s="252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53" t="s">
        <v>186</v>
      </c>
      <c r="AU2150" s="253" t="s">
        <v>92</v>
      </c>
      <c r="AV2150" s="13" t="s">
        <v>90</v>
      </c>
      <c r="AW2150" s="13" t="s">
        <v>36</v>
      </c>
      <c r="AX2150" s="13" t="s">
        <v>83</v>
      </c>
      <c r="AY2150" s="253" t="s">
        <v>177</v>
      </c>
    </row>
    <row r="2151" s="13" customFormat="1">
      <c r="A2151" s="13"/>
      <c r="B2151" s="243"/>
      <c r="C2151" s="244"/>
      <c r="D2151" s="245" t="s">
        <v>186</v>
      </c>
      <c r="E2151" s="246" t="s">
        <v>1</v>
      </c>
      <c r="F2151" s="247" t="s">
        <v>273</v>
      </c>
      <c r="G2151" s="244"/>
      <c r="H2151" s="246" t="s">
        <v>1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3" t="s">
        <v>186</v>
      </c>
      <c r="AU2151" s="253" t="s">
        <v>92</v>
      </c>
      <c r="AV2151" s="13" t="s">
        <v>90</v>
      </c>
      <c r="AW2151" s="13" t="s">
        <v>36</v>
      </c>
      <c r="AX2151" s="13" t="s">
        <v>83</v>
      </c>
      <c r="AY2151" s="253" t="s">
        <v>177</v>
      </c>
    </row>
    <row r="2152" s="14" customFormat="1">
      <c r="A2152" s="14"/>
      <c r="B2152" s="254"/>
      <c r="C2152" s="255"/>
      <c r="D2152" s="245" t="s">
        <v>186</v>
      </c>
      <c r="E2152" s="256" t="s">
        <v>1</v>
      </c>
      <c r="F2152" s="257" t="s">
        <v>1853</v>
      </c>
      <c r="G2152" s="255"/>
      <c r="H2152" s="258">
        <v>9.5999999999999996</v>
      </c>
      <c r="I2152" s="259"/>
      <c r="J2152" s="255"/>
      <c r="K2152" s="255"/>
      <c r="L2152" s="260"/>
      <c r="M2152" s="261"/>
      <c r="N2152" s="262"/>
      <c r="O2152" s="262"/>
      <c r="P2152" s="262"/>
      <c r="Q2152" s="262"/>
      <c r="R2152" s="262"/>
      <c r="S2152" s="262"/>
      <c r="T2152" s="263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64" t="s">
        <v>186</v>
      </c>
      <c r="AU2152" s="264" t="s">
        <v>92</v>
      </c>
      <c r="AV2152" s="14" t="s">
        <v>92</v>
      </c>
      <c r="AW2152" s="14" t="s">
        <v>36</v>
      </c>
      <c r="AX2152" s="14" t="s">
        <v>83</v>
      </c>
      <c r="AY2152" s="264" t="s">
        <v>177</v>
      </c>
    </row>
    <row r="2153" s="13" customFormat="1">
      <c r="A2153" s="13"/>
      <c r="B2153" s="243"/>
      <c r="C2153" s="244"/>
      <c r="D2153" s="245" t="s">
        <v>186</v>
      </c>
      <c r="E2153" s="246" t="s">
        <v>1</v>
      </c>
      <c r="F2153" s="247" t="s">
        <v>1487</v>
      </c>
      <c r="G2153" s="244"/>
      <c r="H2153" s="246" t="s">
        <v>1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3" t="s">
        <v>186</v>
      </c>
      <c r="AU2153" s="253" t="s">
        <v>92</v>
      </c>
      <c r="AV2153" s="13" t="s">
        <v>90</v>
      </c>
      <c r="AW2153" s="13" t="s">
        <v>36</v>
      </c>
      <c r="AX2153" s="13" t="s">
        <v>83</v>
      </c>
      <c r="AY2153" s="253" t="s">
        <v>177</v>
      </c>
    </row>
    <row r="2154" s="13" customFormat="1">
      <c r="A2154" s="13"/>
      <c r="B2154" s="243"/>
      <c r="C2154" s="244"/>
      <c r="D2154" s="245" t="s">
        <v>186</v>
      </c>
      <c r="E2154" s="246" t="s">
        <v>1</v>
      </c>
      <c r="F2154" s="247" t="s">
        <v>1488</v>
      </c>
      <c r="G2154" s="244"/>
      <c r="H2154" s="246" t="s">
        <v>1</v>
      </c>
      <c r="I2154" s="248"/>
      <c r="J2154" s="244"/>
      <c r="K2154" s="244"/>
      <c r="L2154" s="249"/>
      <c r="M2154" s="250"/>
      <c r="N2154" s="251"/>
      <c r="O2154" s="251"/>
      <c r="P2154" s="251"/>
      <c r="Q2154" s="251"/>
      <c r="R2154" s="251"/>
      <c r="S2154" s="251"/>
      <c r="T2154" s="252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3" t="s">
        <v>186</v>
      </c>
      <c r="AU2154" s="253" t="s">
        <v>92</v>
      </c>
      <c r="AV2154" s="13" t="s">
        <v>90</v>
      </c>
      <c r="AW2154" s="13" t="s">
        <v>36</v>
      </c>
      <c r="AX2154" s="13" t="s">
        <v>83</v>
      </c>
      <c r="AY2154" s="253" t="s">
        <v>177</v>
      </c>
    </row>
    <row r="2155" s="14" customFormat="1">
      <c r="A2155" s="14"/>
      <c r="B2155" s="254"/>
      <c r="C2155" s="255"/>
      <c r="D2155" s="245" t="s">
        <v>186</v>
      </c>
      <c r="E2155" s="256" t="s">
        <v>1</v>
      </c>
      <c r="F2155" s="257" t="s">
        <v>1854</v>
      </c>
      <c r="G2155" s="255"/>
      <c r="H2155" s="258">
        <v>76.400000000000006</v>
      </c>
      <c r="I2155" s="259"/>
      <c r="J2155" s="255"/>
      <c r="K2155" s="255"/>
      <c r="L2155" s="260"/>
      <c r="M2155" s="261"/>
      <c r="N2155" s="262"/>
      <c r="O2155" s="262"/>
      <c r="P2155" s="262"/>
      <c r="Q2155" s="262"/>
      <c r="R2155" s="262"/>
      <c r="S2155" s="262"/>
      <c r="T2155" s="263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64" t="s">
        <v>186</v>
      </c>
      <c r="AU2155" s="264" t="s">
        <v>92</v>
      </c>
      <c r="AV2155" s="14" t="s">
        <v>92</v>
      </c>
      <c r="AW2155" s="14" t="s">
        <v>36</v>
      </c>
      <c r="AX2155" s="14" t="s">
        <v>83</v>
      </c>
      <c r="AY2155" s="264" t="s">
        <v>177</v>
      </c>
    </row>
    <row r="2156" s="13" customFormat="1">
      <c r="A2156" s="13"/>
      <c r="B2156" s="243"/>
      <c r="C2156" s="244"/>
      <c r="D2156" s="245" t="s">
        <v>186</v>
      </c>
      <c r="E2156" s="246" t="s">
        <v>1</v>
      </c>
      <c r="F2156" s="247" t="s">
        <v>1510</v>
      </c>
      <c r="G2156" s="244"/>
      <c r="H2156" s="246" t="s">
        <v>1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3" t="s">
        <v>186</v>
      </c>
      <c r="AU2156" s="253" t="s">
        <v>92</v>
      </c>
      <c r="AV2156" s="13" t="s">
        <v>90</v>
      </c>
      <c r="AW2156" s="13" t="s">
        <v>36</v>
      </c>
      <c r="AX2156" s="13" t="s">
        <v>83</v>
      </c>
      <c r="AY2156" s="253" t="s">
        <v>177</v>
      </c>
    </row>
    <row r="2157" s="13" customFormat="1">
      <c r="A2157" s="13"/>
      <c r="B2157" s="243"/>
      <c r="C2157" s="244"/>
      <c r="D2157" s="245" t="s">
        <v>186</v>
      </c>
      <c r="E2157" s="246" t="s">
        <v>1</v>
      </c>
      <c r="F2157" s="247" t="s">
        <v>1511</v>
      </c>
      <c r="G2157" s="244"/>
      <c r="H2157" s="246" t="s">
        <v>1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3" t="s">
        <v>186</v>
      </c>
      <c r="AU2157" s="253" t="s">
        <v>92</v>
      </c>
      <c r="AV2157" s="13" t="s">
        <v>90</v>
      </c>
      <c r="AW2157" s="13" t="s">
        <v>36</v>
      </c>
      <c r="AX2157" s="13" t="s">
        <v>83</v>
      </c>
      <c r="AY2157" s="253" t="s">
        <v>177</v>
      </c>
    </row>
    <row r="2158" s="14" customFormat="1">
      <c r="A2158" s="14"/>
      <c r="B2158" s="254"/>
      <c r="C2158" s="255"/>
      <c r="D2158" s="245" t="s">
        <v>186</v>
      </c>
      <c r="E2158" s="256" t="s">
        <v>1</v>
      </c>
      <c r="F2158" s="257" t="s">
        <v>1843</v>
      </c>
      <c r="G2158" s="255"/>
      <c r="H2158" s="258">
        <v>40.299999999999997</v>
      </c>
      <c r="I2158" s="259"/>
      <c r="J2158" s="255"/>
      <c r="K2158" s="255"/>
      <c r="L2158" s="260"/>
      <c r="M2158" s="261"/>
      <c r="N2158" s="262"/>
      <c r="O2158" s="262"/>
      <c r="P2158" s="262"/>
      <c r="Q2158" s="262"/>
      <c r="R2158" s="262"/>
      <c r="S2158" s="262"/>
      <c r="T2158" s="26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4" t="s">
        <v>186</v>
      </c>
      <c r="AU2158" s="264" t="s">
        <v>92</v>
      </c>
      <c r="AV2158" s="14" t="s">
        <v>92</v>
      </c>
      <c r="AW2158" s="14" t="s">
        <v>36</v>
      </c>
      <c r="AX2158" s="14" t="s">
        <v>83</v>
      </c>
      <c r="AY2158" s="264" t="s">
        <v>177</v>
      </c>
    </row>
    <row r="2159" s="15" customFormat="1">
      <c r="A2159" s="15"/>
      <c r="B2159" s="265"/>
      <c r="C2159" s="266"/>
      <c r="D2159" s="245" t="s">
        <v>186</v>
      </c>
      <c r="E2159" s="267" t="s">
        <v>1</v>
      </c>
      <c r="F2159" s="268" t="s">
        <v>190</v>
      </c>
      <c r="G2159" s="266"/>
      <c r="H2159" s="269">
        <v>313.30000000000001</v>
      </c>
      <c r="I2159" s="270"/>
      <c r="J2159" s="266"/>
      <c r="K2159" s="266"/>
      <c r="L2159" s="271"/>
      <c r="M2159" s="272"/>
      <c r="N2159" s="273"/>
      <c r="O2159" s="273"/>
      <c r="P2159" s="273"/>
      <c r="Q2159" s="273"/>
      <c r="R2159" s="273"/>
      <c r="S2159" s="273"/>
      <c r="T2159" s="274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75" t="s">
        <v>186</v>
      </c>
      <c r="AU2159" s="275" t="s">
        <v>92</v>
      </c>
      <c r="AV2159" s="15" t="s">
        <v>184</v>
      </c>
      <c r="AW2159" s="15" t="s">
        <v>36</v>
      </c>
      <c r="AX2159" s="15" t="s">
        <v>90</v>
      </c>
      <c r="AY2159" s="275" t="s">
        <v>177</v>
      </c>
    </row>
    <row r="2160" s="2" customFormat="1" ht="33" customHeight="1">
      <c r="A2160" s="39"/>
      <c r="B2160" s="40"/>
      <c r="C2160" s="230" t="s">
        <v>2453</v>
      </c>
      <c r="D2160" s="230" t="s">
        <v>179</v>
      </c>
      <c r="E2160" s="231" t="s">
        <v>2454</v>
      </c>
      <c r="F2160" s="232" t="s">
        <v>2455</v>
      </c>
      <c r="G2160" s="233" t="s">
        <v>200</v>
      </c>
      <c r="H2160" s="234">
        <v>313.30000000000001</v>
      </c>
      <c r="I2160" s="235"/>
      <c r="J2160" s="236">
        <f>ROUND(I2160*H2160,2)</f>
        <v>0</v>
      </c>
      <c r="K2160" s="232" t="s">
        <v>183</v>
      </c>
      <c r="L2160" s="45"/>
      <c r="M2160" s="237" t="s">
        <v>1</v>
      </c>
      <c r="N2160" s="238" t="s">
        <v>48</v>
      </c>
      <c r="O2160" s="92"/>
      <c r="P2160" s="239">
        <f>O2160*H2160</f>
        <v>0</v>
      </c>
      <c r="Q2160" s="239">
        <v>0.00315</v>
      </c>
      <c r="R2160" s="239">
        <f>Q2160*H2160</f>
        <v>0.98689500000000008</v>
      </c>
      <c r="S2160" s="239">
        <v>0</v>
      </c>
      <c r="T2160" s="240">
        <f>S2160*H2160</f>
        <v>0</v>
      </c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R2160" s="241" t="s">
        <v>295</v>
      </c>
      <c r="AT2160" s="241" t="s">
        <v>179</v>
      </c>
      <c r="AU2160" s="241" t="s">
        <v>92</v>
      </c>
      <c r="AY2160" s="18" t="s">
        <v>177</v>
      </c>
      <c r="BE2160" s="242">
        <f>IF(N2160="základní",J2160,0)</f>
        <v>0</v>
      </c>
      <c r="BF2160" s="242">
        <f>IF(N2160="snížená",J2160,0)</f>
        <v>0</v>
      </c>
      <c r="BG2160" s="242">
        <f>IF(N2160="zákl. přenesená",J2160,0)</f>
        <v>0</v>
      </c>
      <c r="BH2160" s="242">
        <f>IF(N2160="sníž. přenesená",J2160,0)</f>
        <v>0</v>
      </c>
      <c r="BI2160" s="242">
        <f>IF(N2160="nulová",J2160,0)</f>
        <v>0</v>
      </c>
      <c r="BJ2160" s="18" t="s">
        <v>90</v>
      </c>
      <c r="BK2160" s="242">
        <f>ROUND(I2160*H2160,2)</f>
        <v>0</v>
      </c>
      <c r="BL2160" s="18" t="s">
        <v>295</v>
      </c>
      <c r="BM2160" s="241" t="s">
        <v>2456</v>
      </c>
    </row>
    <row r="2161" s="13" customFormat="1">
      <c r="A2161" s="13"/>
      <c r="B2161" s="243"/>
      <c r="C2161" s="244"/>
      <c r="D2161" s="245" t="s">
        <v>186</v>
      </c>
      <c r="E2161" s="246" t="s">
        <v>1</v>
      </c>
      <c r="F2161" s="247" t="s">
        <v>2457</v>
      </c>
      <c r="G2161" s="244"/>
      <c r="H2161" s="246" t="s">
        <v>1</v>
      </c>
      <c r="I2161" s="248"/>
      <c r="J2161" s="244"/>
      <c r="K2161" s="244"/>
      <c r="L2161" s="249"/>
      <c r="M2161" s="250"/>
      <c r="N2161" s="251"/>
      <c r="O2161" s="251"/>
      <c r="P2161" s="251"/>
      <c r="Q2161" s="251"/>
      <c r="R2161" s="251"/>
      <c r="S2161" s="251"/>
      <c r="T2161" s="252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3" t="s">
        <v>186</v>
      </c>
      <c r="AU2161" s="253" t="s">
        <v>92</v>
      </c>
      <c r="AV2161" s="13" t="s">
        <v>90</v>
      </c>
      <c r="AW2161" s="13" t="s">
        <v>36</v>
      </c>
      <c r="AX2161" s="13" t="s">
        <v>83</v>
      </c>
      <c r="AY2161" s="253" t="s">
        <v>177</v>
      </c>
    </row>
    <row r="2162" s="13" customFormat="1">
      <c r="A2162" s="13"/>
      <c r="B2162" s="243"/>
      <c r="C2162" s="244"/>
      <c r="D2162" s="245" t="s">
        <v>186</v>
      </c>
      <c r="E2162" s="246" t="s">
        <v>1</v>
      </c>
      <c r="F2162" s="247" t="s">
        <v>780</v>
      </c>
      <c r="G2162" s="244"/>
      <c r="H2162" s="246" t="s">
        <v>1</v>
      </c>
      <c r="I2162" s="248"/>
      <c r="J2162" s="244"/>
      <c r="K2162" s="244"/>
      <c r="L2162" s="249"/>
      <c r="M2162" s="250"/>
      <c r="N2162" s="251"/>
      <c r="O2162" s="251"/>
      <c r="P2162" s="251"/>
      <c r="Q2162" s="251"/>
      <c r="R2162" s="251"/>
      <c r="S2162" s="251"/>
      <c r="T2162" s="252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3" t="s">
        <v>186</v>
      </c>
      <c r="AU2162" s="253" t="s">
        <v>92</v>
      </c>
      <c r="AV2162" s="13" t="s">
        <v>90</v>
      </c>
      <c r="AW2162" s="13" t="s">
        <v>36</v>
      </c>
      <c r="AX2162" s="13" t="s">
        <v>83</v>
      </c>
      <c r="AY2162" s="253" t="s">
        <v>177</v>
      </c>
    </row>
    <row r="2163" s="13" customFormat="1">
      <c r="A2163" s="13"/>
      <c r="B2163" s="243"/>
      <c r="C2163" s="244"/>
      <c r="D2163" s="245" t="s">
        <v>186</v>
      </c>
      <c r="E2163" s="246" t="s">
        <v>1</v>
      </c>
      <c r="F2163" s="247" t="s">
        <v>781</v>
      </c>
      <c r="G2163" s="244"/>
      <c r="H2163" s="246" t="s">
        <v>1</v>
      </c>
      <c r="I2163" s="248"/>
      <c r="J2163" s="244"/>
      <c r="K2163" s="244"/>
      <c r="L2163" s="249"/>
      <c r="M2163" s="250"/>
      <c r="N2163" s="251"/>
      <c r="O2163" s="251"/>
      <c r="P2163" s="251"/>
      <c r="Q2163" s="251"/>
      <c r="R2163" s="251"/>
      <c r="S2163" s="251"/>
      <c r="T2163" s="252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3" t="s">
        <v>186</v>
      </c>
      <c r="AU2163" s="253" t="s">
        <v>92</v>
      </c>
      <c r="AV2163" s="13" t="s">
        <v>90</v>
      </c>
      <c r="AW2163" s="13" t="s">
        <v>36</v>
      </c>
      <c r="AX2163" s="13" t="s">
        <v>83</v>
      </c>
      <c r="AY2163" s="253" t="s">
        <v>177</v>
      </c>
    </row>
    <row r="2164" s="14" customFormat="1">
      <c r="A2164" s="14"/>
      <c r="B2164" s="254"/>
      <c r="C2164" s="255"/>
      <c r="D2164" s="245" t="s">
        <v>186</v>
      </c>
      <c r="E2164" s="256" t="s">
        <v>1</v>
      </c>
      <c r="F2164" s="257" t="s">
        <v>1694</v>
      </c>
      <c r="G2164" s="255"/>
      <c r="H2164" s="258">
        <v>89.5</v>
      </c>
      <c r="I2164" s="259"/>
      <c r="J2164" s="255"/>
      <c r="K2164" s="255"/>
      <c r="L2164" s="260"/>
      <c r="M2164" s="261"/>
      <c r="N2164" s="262"/>
      <c r="O2164" s="262"/>
      <c r="P2164" s="262"/>
      <c r="Q2164" s="262"/>
      <c r="R2164" s="262"/>
      <c r="S2164" s="262"/>
      <c r="T2164" s="263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64" t="s">
        <v>186</v>
      </c>
      <c r="AU2164" s="264" t="s">
        <v>92</v>
      </c>
      <c r="AV2164" s="14" t="s">
        <v>92</v>
      </c>
      <c r="AW2164" s="14" t="s">
        <v>36</v>
      </c>
      <c r="AX2164" s="14" t="s">
        <v>83</v>
      </c>
      <c r="AY2164" s="264" t="s">
        <v>177</v>
      </c>
    </row>
    <row r="2165" s="13" customFormat="1">
      <c r="A2165" s="13"/>
      <c r="B2165" s="243"/>
      <c r="C2165" s="244"/>
      <c r="D2165" s="245" t="s">
        <v>186</v>
      </c>
      <c r="E2165" s="246" t="s">
        <v>1</v>
      </c>
      <c r="F2165" s="247" t="s">
        <v>1464</v>
      </c>
      <c r="G2165" s="244"/>
      <c r="H2165" s="246" t="s">
        <v>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3" t="s">
        <v>186</v>
      </c>
      <c r="AU2165" s="253" t="s">
        <v>92</v>
      </c>
      <c r="AV2165" s="13" t="s">
        <v>90</v>
      </c>
      <c r="AW2165" s="13" t="s">
        <v>36</v>
      </c>
      <c r="AX2165" s="13" t="s">
        <v>83</v>
      </c>
      <c r="AY2165" s="253" t="s">
        <v>177</v>
      </c>
    </row>
    <row r="2166" s="13" customFormat="1">
      <c r="A2166" s="13"/>
      <c r="B2166" s="243"/>
      <c r="C2166" s="244"/>
      <c r="D2166" s="245" t="s">
        <v>186</v>
      </c>
      <c r="E2166" s="246" t="s">
        <v>1</v>
      </c>
      <c r="F2166" s="247" t="s">
        <v>1465</v>
      </c>
      <c r="G2166" s="244"/>
      <c r="H2166" s="246" t="s">
        <v>1</v>
      </c>
      <c r="I2166" s="248"/>
      <c r="J2166" s="244"/>
      <c r="K2166" s="244"/>
      <c r="L2166" s="249"/>
      <c r="M2166" s="250"/>
      <c r="N2166" s="251"/>
      <c r="O2166" s="251"/>
      <c r="P2166" s="251"/>
      <c r="Q2166" s="251"/>
      <c r="R2166" s="251"/>
      <c r="S2166" s="251"/>
      <c r="T2166" s="252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53" t="s">
        <v>186</v>
      </c>
      <c r="AU2166" s="253" t="s">
        <v>92</v>
      </c>
      <c r="AV2166" s="13" t="s">
        <v>90</v>
      </c>
      <c r="AW2166" s="13" t="s">
        <v>36</v>
      </c>
      <c r="AX2166" s="13" t="s">
        <v>83</v>
      </c>
      <c r="AY2166" s="253" t="s">
        <v>177</v>
      </c>
    </row>
    <row r="2167" s="14" customFormat="1">
      <c r="A2167" s="14"/>
      <c r="B2167" s="254"/>
      <c r="C2167" s="255"/>
      <c r="D2167" s="245" t="s">
        <v>186</v>
      </c>
      <c r="E2167" s="256" t="s">
        <v>1</v>
      </c>
      <c r="F2167" s="257" t="s">
        <v>1849</v>
      </c>
      <c r="G2167" s="255"/>
      <c r="H2167" s="258">
        <v>97.5</v>
      </c>
      <c r="I2167" s="259"/>
      <c r="J2167" s="255"/>
      <c r="K2167" s="255"/>
      <c r="L2167" s="260"/>
      <c r="M2167" s="261"/>
      <c r="N2167" s="262"/>
      <c r="O2167" s="262"/>
      <c r="P2167" s="262"/>
      <c r="Q2167" s="262"/>
      <c r="R2167" s="262"/>
      <c r="S2167" s="262"/>
      <c r="T2167" s="26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4" t="s">
        <v>186</v>
      </c>
      <c r="AU2167" s="264" t="s">
        <v>92</v>
      </c>
      <c r="AV2167" s="14" t="s">
        <v>92</v>
      </c>
      <c r="AW2167" s="14" t="s">
        <v>36</v>
      </c>
      <c r="AX2167" s="14" t="s">
        <v>83</v>
      </c>
      <c r="AY2167" s="264" t="s">
        <v>177</v>
      </c>
    </row>
    <row r="2168" s="13" customFormat="1">
      <c r="A2168" s="13"/>
      <c r="B2168" s="243"/>
      <c r="C2168" s="244"/>
      <c r="D2168" s="245" t="s">
        <v>186</v>
      </c>
      <c r="E2168" s="246" t="s">
        <v>1</v>
      </c>
      <c r="F2168" s="247" t="s">
        <v>1515</v>
      </c>
      <c r="G2168" s="244"/>
      <c r="H2168" s="246" t="s">
        <v>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3" t="s">
        <v>186</v>
      </c>
      <c r="AU2168" s="253" t="s">
        <v>92</v>
      </c>
      <c r="AV2168" s="13" t="s">
        <v>90</v>
      </c>
      <c r="AW2168" s="13" t="s">
        <v>36</v>
      </c>
      <c r="AX2168" s="13" t="s">
        <v>83</v>
      </c>
      <c r="AY2168" s="253" t="s">
        <v>177</v>
      </c>
    </row>
    <row r="2169" s="13" customFormat="1">
      <c r="A2169" s="13"/>
      <c r="B2169" s="243"/>
      <c r="C2169" s="244"/>
      <c r="D2169" s="245" t="s">
        <v>186</v>
      </c>
      <c r="E2169" s="246" t="s">
        <v>1</v>
      </c>
      <c r="F2169" s="247" t="s">
        <v>273</v>
      </c>
      <c r="G2169" s="244"/>
      <c r="H2169" s="246" t="s">
        <v>1</v>
      </c>
      <c r="I2169" s="248"/>
      <c r="J2169" s="244"/>
      <c r="K2169" s="244"/>
      <c r="L2169" s="249"/>
      <c r="M2169" s="250"/>
      <c r="N2169" s="251"/>
      <c r="O2169" s="251"/>
      <c r="P2169" s="251"/>
      <c r="Q2169" s="251"/>
      <c r="R2169" s="251"/>
      <c r="S2169" s="251"/>
      <c r="T2169" s="252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3" t="s">
        <v>186</v>
      </c>
      <c r="AU2169" s="253" t="s">
        <v>92</v>
      </c>
      <c r="AV2169" s="13" t="s">
        <v>90</v>
      </c>
      <c r="AW2169" s="13" t="s">
        <v>36</v>
      </c>
      <c r="AX2169" s="13" t="s">
        <v>83</v>
      </c>
      <c r="AY2169" s="253" t="s">
        <v>177</v>
      </c>
    </row>
    <row r="2170" s="14" customFormat="1">
      <c r="A2170" s="14"/>
      <c r="B2170" s="254"/>
      <c r="C2170" s="255"/>
      <c r="D2170" s="245" t="s">
        <v>186</v>
      </c>
      <c r="E2170" s="256" t="s">
        <v>1</v>
      </c>
      <c r="F2170" s="257" t="s">
        <v>1853</v>
      </c>
      <c r="G2170" s="255"/>
      <c r="H2170" s="258">
        <v>9.5999999999999996</v>
      </c>
      <c r="I2170" s="259"/>
      <c r="J2170" s="255"/>
      <c r="K2170" s="255"/>
      <c r="L2170" s="260"/>
      <c r="M2170" s="261"/>
      <c r="N2170" s="262"/>
      <c r="O2170" s="262"/>
      <c r="P2170" s="262"/>
      <c r="Q2170" s="262"/>
      <c r="R2170" s="262"/>
      <c r="S2170" s="262"/>
      <c r="T2170" s="26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64" t="s">
        <v>186</v>
      </c>
      <c r="AU2170" s="264" t="s">
        <v>92</v>
      </c>
      <c r="AV2170" s="14" t="s">
        <v>92</v>
      </c>
      <c r="AW2170" s="14" t="s">
        <v>36</v>
      </c>
      <c r="AX2170" s="14" t="s">
        <v>83</v>
      </c>
      <c r="AY2170" s="264" t="s">
        <v>177</v>
      </c>
    </row>
    <row r="2171" s="13" customFormat="1">
      <c r="A2171" s="13"/>
      <c r="B2171" s="243"/>
      <c r="C2171" s="244"/>
      <c r="D2171" s="245" t="s">
        <v>186</v>
      </c>
      <c r="E2171" s="246" t="s">
        <v>1</v>
      </c>
      <c r="F2171" s="247" t="s">
        <v>1487</v>
      </c>
      <c r="G2171" s="244"/>
      <c r="H2171" s="246" t="s">
        <v>1</v>
      </c>
      <c r="I2171" s="248"/>
      <c r="J2171" s="244"/>
      <c r="K2171" s="244"/>
      <c r="L2171" s="249"/>
      <c r="M2171" s="250"/>
      <c r="N2171" s="251"/>
      <c r="O2171" s="251"/>
      <c r="P2171" s="251"/>
      <c r="Q2171" s="251"/>
      <c r="R2171" s="251"/>
      <c r="S2171" s="251"/>
      <c r="T2171" s="252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3" t="s">
        <v>186</v>
      </c>
      <c r="AU2171" s="253" t="s">
        <v>92</v>
      </c>
      <c r="AV2171" s="13" t="s">
        <v>90</v>
      </c>
      <c r="AW2171" s="13" t="s">
        <v>36</v>
      </c>
      <c r="AX2171" s="13" t="s">
        <v>83</v>
      </c>
      <c r="AY2171" s="253" t="s">
        <v>177</v>
      </c>
    </row>
    <row r="2172" s="13" customFormat="1">
      <c r="A2172" s="13"/>
      <c r="B2172" s="243"/>
      <c r="C2172" s="244"/>
      <c r="D2172" s="245" t="s">
        <v>186</v>
      </c>
      <c r="E2172" s="246" t="s">
        <v>1</v>
      </c>
      <c r="F2172" s="247" t="s">
        <v>1488</v>
      </c>
      <c r="G2172" s="244"/>
      <c r="H2172" s="246" t="s">
        <v>1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3" t="s">
        <v>186</v>
      </c>
      <c r="AU2172" s="253" t="s">
        <v>92</v>
      </c>
      <c r="AV2172" s="13" t="s">
        <v>90</v>
      </c>
      <c r="AW2172" s="13" t="s">
        <v>36</v>
      </c>
      <c r="AX2172" s="13" t="s">
        <v>83</v>
      </c>
      <c r="AY2172" s="253" t="s">
        <v>177</v>
      </c>
    </row>
    <row r="2173" s="14" customFormat="1">
      <c r="A2173" s="14"/>
      <c r="B2173" s="254"/>
      <c r="C2173" s="255"/>
      <c r="D2173" s="245" t="s">
        <v>186</v>
      </c>
      <c r="E2173" s="256" t="s">
        <v>1</v>
      </c>
      <c r="F2173" s="257" t="s">
        <v>1854</v>
      </c>
      <c r="G2173" s="255"/>
      <c r="H2173" s="258">
        <v>76.400000000000006</v>
      </c>
      <c r="I2173" s="259"/>
      <c r="J2173" s="255"/>
      <c r="K2173" s="255"/>
      <c r="L2173" s="260"/>
      <c r="M2173" s="261"/>
      <c r="N2173" s="262"/>
      <c r="O2173" s="262"/>
      <c r="P2173" s="262"/>
      <c r="Q2173" s="262"/>
      <c r="R2173" s="262"/>
      <c r="S2173" s="262"/>
      <c r="T2173" s="263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64" t="s">
        <v>186</v>
      </c>
      <c r="AU2173" s="264" t="s">
        <v>92</v>
      </c>
      <c r="AV2173" s="14" t="s">
        <v>92</v>
      </c>
      <c r="AW2173" s="14" t="s">
        <v>36</v>
      </c>
      <c r="AX2173" s="14" t="s">
        <v>83</v>
      </c>
      <c r="AY2173" s="264" t="s">
        <v>177</v>
      </c>
    </row>
    <row r="2174" s="13" customFormat="1">
      <c r="A2174" s="13"/>
      <c r="B2174" s="243"/>
      <c r="C2174" s="244"/>
      <c r="D2174" s="245" t="s">
        <v>186</v>
      </c>
      <c r="E2174" s="246" t="s">
        <v>1</v>
      </c>
      <c r="F2174" s="247" t="s">
        <v>1510</v>
      </c>
      <c r="G2174" s="244"/>
      <c r="H2174" s="246" t="s">
        <v>1</v>
      </c>
      <c r="I2174" s="248"/>
      <c r="J2174" s="244"/>
      <c r="K2174" s="244"/>
      <c r="L2174" s="249"/>
      <c r="M2174" s="250"/>
      <c r="N2174" s="251"/>
      <c r="O2174" s="251"/>
      <c r="P2174" s="251"/>
      <c r="Q2174" s="251"/>
      <c r="R2174" s="251"/>
      <c r="S2174" s="251"/>
      <c r="T2174" s="252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3" t="s">
        <v>186</v>
      </c>
      <c r="AU2174" s="253" t="s">
        <v>92</v>
      </c>
      <c r="AV2174" s="13" t="s">
        <v>90</v>
      </c>
      <c r="AW2174" s="13" t="s">
        <v>36</v>
      </c>
      <c r="AX2174" s="13" t="s">
        <v>83</v>
      </c>
      <c r="AY2174" s="253" t="s">
        <v>177</v>
      </c>
    </row>
    <row r="2175" s="13" customFormat="1">
      <c r="A2175" s="13"/>
      <c r="B2175" s="243"/>
      <c r="C2175" s="244"/>
      <c r="D2175" s="245" t="s">
        <v>186</v>
      </c>
      <c r="E2175" s="246" t="s">
        <v>1</v>
      </c>
      <c r="F2175" s="247" t="s">
        <v>1511</v>
      </c>
      <c r="G2175" s="244"/>
      <c r="H2175" s="246" t="s">
        <v>1</v>
      </c>
      <c r="I2175" s="248"/>
      <c r="J2175" s="244"/>
      <c r="K2175" s="244"/>
      <c r="L2175" s="249"/>
      <c r="M2175" s="250"/>
      <c r="N2175" s="251"/>
      <c r="O2175" s="251"/>
      <c r="P2175" s="251"/>
      <c r="Q2175" s="251"/>
      <c r="R2175" s="251"/>
      <c r="S2175" s="251"/>
      <c r="T2175" s="252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3" t="s">
        <v>186</v>
      </c>
      <c r="AU2175" s="253" t="s">
        <v>92</v>
      </c>
      <c r="AV2175" s="13" t="s">
        <v>90</v>
      </c>
      <c r="AW2175" s="13" t="s">
        <v>36</v>
      </c>
      <c r="AX2175" s="13" t="s">
        <v>83</v>
      </c>
      <c r="AY2175" s="253" t="s">
        <v>177</v>
      </c>
    </row>
    <row r="2176" s="14" customFormat="1">
      <c r="A2176" s="14"/>
      <c r="B2176" s="254"/>
      <c r="C2176" s="255"/>
      <c r="D2176" s="245" t="s">
        <v>186</v>
      </c>
      <c r="E2176" s="256" t="s">
        <v>1</v>
      </c>
      <c r="F2176" s="257" t="s">
        <v>1843</v>
      </c>
      <c r="G2176" s="255"/>
      <c r="H2176" s="258">
        <v>40.299999999999997</v>
      </c>
      <c r="I2176" s="259"/>
      <c r="J2176" s="255"/>
      <c r="K2176" s="255"/>
      <c r="L2176" s="260"/>
      <c r="M2176" s="261"/>
      <c r="N2176" s="262"/>
      <c r="O2176" s="262"/>
      <c r="P2176" s="262"/>
      <c r="Q2176" s="262"/>
      <c r="R2176" s="262"/>
      <c r="S2176" s="262"/>
      <c r="T2176" s="263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4" t="s">
        <v>186</v>
      </c>
      <c r="AU2176" s="264" t="s">
        <v>92</v>
      </c>
      <c r="AV2176" s="14" t="s">
        <v>92</v>
      </c>
      <c r="AW2176" s="14" t="s">
        <v>36</v>
      </c>
      <c r="AX2176" s="14" t="s">
        <v>83</v>
      </c>
      <c r="AY2176" s="264" t="s">
        <v>177</v>
      </c>
    </row>
    <row r="2177" s="15" customFormat="1">
      <c r="A2177" s="15"/>
      <c r="B2177" s="265"/>
      <c r="C2177" s="266"/>
      <c r="D2177" s="245" t="s">
        <v>186</v>
      </c>
      <c r="E2177" s="267" t="s">
        <v>1</v>
      </c>
      <c r="F2177" s="268" t="s">
        <v>190</v>
      </c>
      <c r="G2177" s="266"/>
      <c r="H2177" s="269">
        <v>313.30000000000001</v>
      </c>
      <c r="I2177" s="270"/>
      <c r="J2177" s="266"/>
      <c r="K2177" s="266"/>
      <c r="L2177" s="271"/>
      <c r="M2177" s="272"/>
      <c r="N2177" s="273"/>
      <c r="O2177" s="273"/>
      <c r="P2177" s="273"/>
      <c r="Q2177" s="273"/>
      <c r="R2177" s="273"/>
      <c r="S2177" s="273"/>
      <c r="T2177" s="274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75" t="s">
        <v>186</v>
      </c>
      <c r="AU2177" s="275" t="s">
        <v>92</v>
      </c>
      <c r="AV2177" s="15" t="s">
        <v>184</v>
      </c>
      <c r="AW2177" s="15" t="s">
        <v>36</v>
      </c>
      <c r="AX2177" s="15" t="s">
        <v>90</v>
      </c>
      <c r="AY2177" s="275" t="s">
        <v>177</v>
      </c>
    </row>
    <row r="2178" s="2" customFormat="1" ht="44.25" customHeight="1">
      <c r="A2178" s="39"/>
      <c r="B2178" s="40"/>
      <c r="C2178" s="230" t="s">
        <v>2458</v>
      </c>
      <c r="D2178" s="230" t="s">
        <v>179</v>
      </c>
      <c r="E2178" s="231" t="s">
        <v>2459</v>
      </c>
      <c r="F2178" s="232" t="s">
        <v>2460</v>
      </c>
      <c r="G2178" s="233" t="s">
        <v>200</v>
      </c>
      <c r="H2178" s="234">
        <v>313.30000000000001</v>
      </c>
      <c r="I2178" s="235"/>
      <c r="J2178" s="236">
        <f>ROUND(I2178*H2178,2)</f>
        <v>0</v>
      </c>
      <c r="K2178" s="232" t="s">
        <v>183</v>
      </c>
      <c r="L2178" s="45"/>
      <c r="M2178" s="237" t="s">
        <v>1</v>
      </c>
      <c r="N2178" s="238" t="s">
        <v>48</v>
      </c>
      <c r="O2178" s="92"/>
      <c r="P2178" s="239">
        <f>O2178*H2178</f>
        <v>0</v>
      </c>
      <c r="Q2178" s="239">
        <v>0.00012999999999999999</v>
      </c>
      <c r="R2178" s="239">
        <f>Q2178*H2178</f>
        <v>0.040729000000000001</v>
      </c>
      <c r="S2178" s="239">
        <v>0</v>
      </c>
      <c r="T2178" s="240">
        <f>S2178*H2178</f>
        <v>0</v>
      </c>
      <c r="U2178" s="39"/>
      <c r="V2178" s="39"/>
      <c r="W2178" s="39"/>
      <c r="X2178" s="39"/>
      <c r="Y2178" s="39"/>
      <c r="Z2178" s="39"/>
      <c r="AA2178" s="39"/>
      <c r="AB2178" s="39"/>
      <c r="AC2178" s="39"/>
      <c r="AD2178" s="39"/>
      <c r="AE2178" s="39"/>
      <c r="AR2178" s="241" t="s">
        <v>295</v>
      </c>
      <c r="AT2178" s="241" t="s">
        <v>179</v>
      </c>
      <c r="AU2178" s="241" t="s">
        <v>92</v>
      </c>
      <c r="AY2178" s="18" t="s">
        <v>177</v>
      </c>
      <c r="BE2178" s="242">
        <f>IF(N2178="základní",J2178,0)</f>
        <v>0</v>
      </c>
      <c r="BF2178" s="242">
        <f>IF(N2178="snížená",J2178,0)</f>
        <v>0</v>
      </c>
      <c r="BG2178" s="242">
        <f>IF(N2178="zákl. přenesená",J2178,0)</f>
        <v>0</v>
      </c>
      <c r="BH2178" s="242">
        <f>IF(N2178="sníž. přenesená",J2178,0)</f>
        <v>0</v>
      </c>
      <c r="BI2178" s="242">
        <f>IF(N2178="nulová",J2178,0)</f>
        <v>0</v>
      </c>
      <c r="BJ2178" s="18" t="s">
        <v>90</v>
      </c>
      <c r="BK2178" s="242">
        <f>ROUND(I2178*H2178,2)</f>
        <v>0</v>
      </c>
      <c r="BL2178" s="18" t="s">
        <v>295</v>
      </c>
      <c r="BM2178" s="241" t="s">
        <v>2461</v>
      </c>
    </row>
    <row r="2179" s="13" customFormat="1">
      <c r="A2179" s="13"/>
      <c r="B2179" s="243"/>
      <c r="C2179" s="244"/>
      <c r="D2179" s="245" t="s">
        <v>186</v>
      </c>
      <c r="E2179" s="246" t="s">
        <v>1</v>
      </c>
      <c r="F2179" s="247" t="s">
        <v>2462</v>
      </c>
      <c r="G2179" s="244"/>
      <c r="H2179" s="246" t="s">
        <v>1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53" t="s">
        <v>186</v>
      </c>
      <c r="AU2179" s="253" t="s">
        <v>92</v>
      </c>
      <c r="AV2179" s="13" t="s">
        <v>90</v>
      </c>
      <c r="AW2179" s="13" t="s">
        <v>36</v>
      </c>
      <c r="AX2179" s="13" t="s">
        <v>83</v>
      </c>
      <c r="AY2179" s="253" t="s">
        <v>177</v>
      </c>
    </row>
    <row r="2180" s="13" customFormat="1">
      <c r="A2180" s="13"/>
      <c r="B2180" s="243"/>
      <c r="C2180" s="244"/>
      <c r="D2180" s="245" t="s">
        <v>186</v>
      </c>
      <c r="E2180" s="246" t="s">
        <v>1</v>
      </c>
      <c r="F2180" s="247" t="s">
        <v>780</v>
      </c>
      <c r="G2180" s="244"/>
      <c r="H2180" s="246" t="s">
        <v>1</v>
      </c>
      <c r="I2180" s="248"/>
      <c r="J2180" s="244"/>
      <c r="K2180" s="244"/>
      <c r="L2180" s="249"/>
      <c r="M2180" s="250"/>
      <c r="N2180" s="251"/>
      <c r="O2180" s="251"/>
      <c r="P2180" s="251"/>
      <c r="Q2180" s="251"/>
      <c r="R2180" s="251"/>
      <c r="S2180" s="251"/>
      <c r="T2180" s="252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53" t="s">
        <v>186</v>
      </c>
      <c r="AU2180" s="253" t="s">
        <v>92</v>
      </c>
      <c r="AV2180" s="13" t="s">
        <v>90</v>
      </c>
      <c r="AW2180" s="13" t="s">
        <v>36</v>
      </c>
      <c r="AX2180" s="13" t="s">
        <v>83</v>
      </c>
      <c r="AY2180" s="253" t="s">
        <v>177</v>
      </c>
    </row>
    <row r="2181" s="13" customFormat="1">
      <c r="A2181" s="13"/>
      <c r="B2181" s="243"/>
      <c r="C2181" s="244"/>
      <c r="D2181" s="245" t="s">
        <v>186</v>
      </c>
      <c r="E2181" s="246" t="s">
        <v>1</v>
      </c>
      <c r="F2181" s="247" t="s">
        <v>781</v>
      </c>
      <c r="G2181" s="244"/>
      <c r="H2181" s="246" t="s">
        <v>1</v>
      </c>
      <c r="I2181" s="248"/>
      <c r="J2181" s="244"/>
      <c r="K2181" s="244"/>
      <c r="L2181" s="249"/>
      <c r="M2181" s="250"/>
      <c r="N2181" s="251"/>
      <c r="O2181" s="251"/>
      <c r="P2181" s="251"/>
      <c r="Q2181" s="251"/>
      <c r="R2181" s="251"/>
      <c r="S2181" s="251"/>
      <c r="T2181" s="252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3" t="s">
        <v>186</v>
      </c>
      <c r="AU2181" s="253" t="s">
        <v>92</v>
      </c>
      <c r="AV2181" s="13" t="s">
        <v>90</v>
      </c>
      <c r="AW2181" s="13" t="s">
        <v>36</v>
      </c>
      <c r="AX2181" s="13" t="s">
        <v>83</v>
      </c>
      <c r="AY2181" s="253" t="s">
        <v>177</v>
      </c>
    </row>
    <row r="2182" s="14" customFormat="1">
      <c r="A2182" s="14"/>
      <c r="B2182" s="254"/>
      <c r="C2182" s="255"/>
      <c r="D2182" s="245" t="s">
        <v>186</v>
      </c>
      <c r="E2182" s="256" t="s">
        <v>1</v>
      </c>
      <c r="F2182" s="257" t="s">
        <v>2463</v>
      </c>
      <c r="G2182" s="255"/>
      <c r="H2182" s="258">
        <v>89.5</v>
      </c>
      <c r="I2182" s="259"/>
      <c r="J2182" s="255"/>
      <c r="K2182" s="255"/>
      <c r="L2182" s="260"/>
      <c r="M2182" s="261"/>
      <c r="N2182" s="262"/>
      <c r="O2182" s="262"/>
      <c r="P2182" s="262"/>
      <c r="Q2182" s="262"/>
      <c r="R2182" s="262"/>
      <c r="S2182" s="262"/>
      <c r="T2182" s="263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64" t="s">
        <v>186</v>
      </c>
      <c r="AU2182" s="264" t="s">
        <v>92</v>
      </c>
      <c r="AV2182" s="14" t="s">
        <v>92</v>
      </c>
      <c r="AW2182" s="14" t="s">
        <v>36</v>
      </c>
      <c r="AX2182" s="14" t="s">
        <v>83</v>
      </c>
      <c r="AY2182" s="264" t="s">
        <v>177</v>
      </c>
    </row>
    <row r="2183" s="16" customFormat="1">
      <c r="A2183" s="16"/>
      <c r="B2183" s="276"/>
      <c r="C2183" s="277"/>
      <c r="D2183" s="245" t="s">
        <v>186</v>
      </c>
      <c r="E2183" s="278" t="s">
        <v>625</v>
      </c>
      <c r="F2183" s="279" t="s">
        <v>492</v>
      </c>
      <c r="G2183" s="277"/>
      <c r="H2183" s="280">
        <v>89.5</v>
      </c>
      <c r="I2183" s="281"/>
      <c r="J2183" s="277"/>
      <c r="K2183" s="277"/>
      <c r="L2183" s="282"/>
      <c r="M2183" s="283"/>
      <c r="N2183" s="284"/>
      <c r="O2183" s="284"/>
      <c r="P2183" s="284"/>
      <c r="Q2183" s="284"/>
      <c r="R2183" s="284"/>
      <c r="S2183" s="284"/>
      <c r="T2183" s="285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T2183" s="286" t="s">
        <v>186</v>
      </c>
      <c r="AU2183" s="286" t="s">
        <v>92</v>
      </c>
      <c r="AV2183" s="16" t="s">
        <v>100</v>
      </c>
      <c r="AW2183" s="16" t="s">
        <v>36</v>
      </c>
      <c r="AX2183" s="16" t="s">
        <v>83</v>
      </c>
      <c r="AY2183" s="286" t="s">
        <v>177</v>
      </c>
    </row>
    <row r="2184" s="13" customFormat="1">
      <c r="A2184" s="13"/>
      <c r="B2184" s="243"/>
      <c r="C2184" s="244"/>
      <c r="D2184" s="245" t="s">
        <v>186</v>
      </c>
      <c r="E2184" s="246" t="s">
        <v>1</v>
      </c>
      <c r="F2184" s="247" t="s">
        <v>1464</v>
      </c>
      <c r="G2184" s="244"/>
      <c r="H2184" s="246" t="s">
        <v>1</v>
      </c>
      <c r="I2184" s="248"/>
      <c r="J2184" s="244"/>
      <c r="K2184" s="244"/>
      <c r="L2184" s="249"/>
      <c r="M2184" s="250"/>
      <c r="N2184" s="251"/>
      <c r="O2184" s="251"/>
      <c r="P2184" s="251"/>
      <c r="Q2184" s="251"/>
      <c r="R2184" s="251"/>
      <c r="S2184" s="251"/>
      <c r="T2184" s="252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3" t="s">
        <v>186</v>
      </c>
      <c r="AU2184" s="253" t="s">
        <v>92</v>
      </c>
      <c r="AV2184" s="13" t="s">
        <v>90</v>
      </c>
      <c r="AW2184" s="13" t="s">
        <v>36</v>
      </c>
      <c r="AX2184" s="13" t="s">
        <v>83</v>
      </c>
      <c r="AY2184" s="253" t="s">
        <v>177</v>
      </c>
    </row>
    <row r="2185" s="13" customFormat="1">
      <c r="A2185" s="13"/>
      <c r="B2185" s="243"/>
      <c r="C2185" s="244"/>
      <c r="D2185" s="245" t="s">
        <v>186</v>
      </c>
      <c r="E2185" s="246" t="s">
        <v>1</v>
      </c>
      <c r="F2185" s="247" t="s">
        <v>1465</v>
      </c>
      <c r="G2185" s="244"/>
      <c r="H2185" s="246" t="s">
        <v>1</v>
      </c>
      <c r="I2185" s="248"/>
      <c r="J2185" s="244"/>
      <c r="K2185" s="244"/>
      <c r="L2185" s="249"/>
      <c r="M2185" s="250"/>
      <c r="N2185" s="251"/>
      <c r="O2185" s="251"/>
      <c r="P2185" s="251"/>
      <c r="Q2185" s="251"/>
      <c r="R2185" s="251"/>
      <c r="S2185" s="251"/>
      <c r="T2185" s="252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3" t="s">
        <v>186</v>
      </c>
      <c r="AU2185" s="253" t="s">
        <v>92</v>
      </c>
      <c r="AV2185" s="13" t="s">
        <v>90</v>
      </c>
      <c r="AW2185" s="13" t="s">
        <v>36</v>
      </c>
      <c r="AX2185" s="13" t="s">
        <v>83</v>
      </c>
      <c r="AY2185" s="253" t="s">
        <v>177</v>
      </c>
    </row>
    <row r="2186" s="14" customFormat="1">
      <c r="A2186" s="14"/>
      <c r="B2186" s="254"/>
      <c r="C2186" s="255"/>
      <c r="D2186" s="245" t="s">
        <v>186</v>
      </c>
      <c r="E2186" s="256" t="s">
        <v>1</v>
      </c>
      <c r="F2186" s="257" t="s">
        <v>2464</v>
      </c>
      <c r="G2186" s="255"/>
      <c r="H2186" s="258">
        <v>97.5</v>
      </c>
      <c r="I2186" s="259"/>
      <c r="J2186" s="255"/>
      <c r="K2186" s="255"/>
      <c r="L2186" s="260"/>
      <c r="M2186" s="261"/>
      <c r="N2186" s="262"/>
      <c r="O2186" s="262"/>
      <c r="P2186" s="262"/>
      <c r="Q2186" s="262"/>
      <c r="R2186" s="262"/>
      <c r="S2186" s="262"/>
      <c r="T2186" s="263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64" t="s">
        <v>186</v>
      </c>
      <c r="AU2186" s="264" t="s">
        <v>92</v>
      </c>
      <c r="AV2186" s="14" t="s">
        <v>92</v>
      </c>
      <c r="AW2186" s="14" t="s">
        <v>36</v>
      </c>
      <c r="AX2186" s="14" t="s">
        <v>83</v>
      </c>
      <c r="AY2186" s="264" t="s">
        <v>177</v>
      </c>
    </row>
    <row r="2187" s="16" customFormat="1">
      <c r="A2187" s="16"/>
      <c r="B2187" s="276"/>
      <c r="C2187" s="277"/>
      <c r="D2187" s="245" t="s">
        <v>186</v>
      </c>
      <c r="E2187" s="278" t="s">
        <v>623</v>
      </c>
      <c r="F2187" s="279" t="s">
        <v>492</v>
      </c>
      <c r="G2187" s="277"/>
      <c r="H2187" s="280">
        <v>97.5</v>
      </c>
      <c r="I2187" s="281"/>
      <c r="J2187" s="277"/>
      <c r="K2187" s="277"/>
      <c r="L2187" s="282"/>
      <c r="M2187" s="283"/>
      <c r="N2187" s="284"/>
      <c r="O2187" s="284"/>
      <c r="P2187" s="284"/>
      <c r="Q2187" s="284"/>
      <c r="R2187" s="284"/>
      <c r="S2187" s="284"/>
      <c r="T2187" s="285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86" t="s">
        <v>186</v>
      </c>
      <c r="AU2187" s="286" t="s">
        <v>92</v>
      </c>
      <c r="AV2187" s="16" t="s">
        <v>100</v>
      </c>
      <c r="AW2187" s="16" t="s">
        <v>36</v>
      </c>
      <c r="AX2187" s="16" t="s">
        <v>83</v>
      </c>
      <c r="AY2187" s="286" t="s">
        <v>177</v>
      </c>
    </row>
    <row r="2188" s="13" customFormat="1">
      <c r="A2188" s="13"/>
      <c r="B2188" s="243"/>
      <c r="C2188" s="244"/>
      <c r="D2188" s="245" t="s">
        <v>186</v>
      </c>
      <c r="E2188" s="246" t="s">
        <v>1</v>
      </c>
      <c r="F2188" s="247" t="s">
        <v>1515</v>
      </c>
      <c r="G2188" s="244"/>
      <c r="H2188" s="246" t="s">
        <v>1</v>
      </c>
      <c r="I2188" s="248"/>
      <c r="J2188" s="244"/>
      <c r="K2188" s="244"/>
      <c r="L2188" s="249"/>
      <c r="M2188" s="250"/>
      <c r="N2188" s="251"/>
      <c r="O2188" s="251"/>
      <c r="P2188" s="251"/>
      <c r="Q2188" s="251"/>
      <c r="R2188" s="251"/>
      <c r="S2188" s="251"/>
      <c r="T2188" s="252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3" t="s">
        <v>186</v>
      </c>
      <c r="AU2188" s="253" t="s">
        <v>92</v>
      </c>
      <c r="AV2188" s="13" t="s">
        <v>90</v>
      </c>
      <c r="AW2188" s="13" t="s">
        <v>36</v>
      </c>
      <c r="AX2188" s="13" t="s">
        <v>83</v>
      </c>
      <c r="AY2188" s="253" t="s">
        <v>177</v>
      </c>
    </row>
    <row r="2189" s="13" customFormat="1">
      <c r="A2189" s="13"/>
      <c r="B2189" s="243"/>
      <c r="C2189" s="244"/>
      <c r="D2189" s="245" t="s">
        <v>186</v>
      </c>
      <c r="E2189" s="246" t="s">
        <v>1</v>
      </c>
      <c r="F2189" s="247" t="s">
        <v>273</v>
      </c>
      <c r="G2189" s="244"/>
      <c r="H2189" s="246" t="s">
        <v>1</v>
      </c>
      <c r="I2189" s="248"/>
      <c r="J2189" s="244"/>
      <c r="K2189" s="244"/>
      <c r="L2189" s="249"/>
      <c r="M2189" s="250"/>
      <c r="N2189" s="251"/>
      <c r="O2189" s="251"/>
      <c r="P2189" s="251"/>
      <c r="Q2189" s="251"/>
      <c r="R2189" s="251"/>
      <c r="S2189" s="251"/>
      <c r="T2189" s="25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3" t="s">
        <v>186</v>
      </c>
      <c r="AU2189" s="253" t="s">
        <v>92</v>
      </c>
      <c r="AV2189" s="13" t="s">
        <v>90</v>
      </c>
      <c r="AW2189" s="13" t="s">
        <v>36</v>
      </c>
      <c r="AX2189" s="13" t="s">
        <v>83</v>
      </c>
      <c r="AY2189" s="253" t="s">
        <v>177</v>
      </c>
    </row>
    <row r="2190" s="14" customFormat="1">
      <c r="A2190" s="14"/>
      <c r="B2190" s="254"/>
      <c r="C2190" s="255"/>
      <c r="D2190" s="245" t="s">
        <v>186</v>
      </c>
      <c r="E2190" s="256" t="s">
        <v>1</v>
      </c>
      <c r="F2190" s="257" t="s">
        <v>568</v>
      </c>
      <c r="G2190" s="255"/>
      <c r="H2190" s="258">
        <v>9.5999999999999996</v>
      </c>
      <c r="I2190" s="259"/>
      <c r="J2190" s="255"/>
      <c r="K2190" s="255"/>
      <c r="L2190" s="260"/>
      <c r="M2190" s="261"/>
      <c r="N2190" s="262"/>
      <c r="O2190" s="262"/>
      <c r="P2190" s="262"/>
      <c r="Q2190" s="262"/>
      <c r="R2190" s="262"/>
      <c r="S2190" s="262"/>
      <c r="T2190" s="263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4" t="s">
        <v>186</v>
      </c>
      <c r="AU2190" s="264" t="s">
        <v>92</v>
      </c>
      <c r="AV2190" s="14" t="s">
        <v>92</v>
      </c>
      <c r="AW2190" s="14" t="s">
        <v>36</v>
      </c>
      <c r="AX2190" s="14" t="s">
        <v>83</v>
      </c>
      <c r="AY2190" s="264" t="s">
        <v>177</v>
      </c>
    </row>
    <row r="2191" s="16" customFormat="1">
      <c r="A2191" s="16"/>
      <c r="B2191" s="276"/>
      <c r="C2191" s="277"/>
      <c r="D2191" s="245" t="s">
        <v>186</v>
      </c>
      <c r="E2191" s="278" t="s">
        <v>627</v>
      </c>
      <c r="F2191" s="279" t="s">
        <v>492</v>
      </c>
      <c r="G2191" s="277"/>
      <c r="H2191" s="280">
        <v>9.5999999999999996</v>
      </c>
      <c r="I2191" s="281"/>
      <c r="J2191" s="277"/>
      <c r="K2191" s="277"/>
      <c r="L2191" s="282"/>
      <c r="M2191" s="283"/>
      <c r="N2191" s="284"/>
      <c r="O2191" s="284"/>
      <c r="P2191" s="284"/>
      <c r="Q2191" s="284"/>
      <c r="R2191" s="284"/>
      <c r="S2191" s="284"/>
      <c r="T2191" s="285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T2191" s="286" t="s">
        <v>186</v>
      </c>
      <c r="AU2191" s="286" t="s">
        <v>92</v>
      </c>
      <c r="AV2191" s="16" t="s">
        <v>100</v>
      </c>
      <c r="AW2191" s="16" t="s">
        <v>36</v>
      </c>
      <c r="AX2191" s="16" t="s">
        <v>83</v>
      </c>
      <c r="AY2191" s="286" t="s">
        <v>177</v>
      </c>
    </row>
    <row r="2192" s="13" customFormat="1">
      <c r="A2192" s="13"/>
      <c r="B2192" s="243"/>
      <c r="C2192" s="244"/>
      <c r="D2192" s="245" t="s">
        <v>186</v>
      </c>
      <c r="E2192" s="246" t="s">
        <v>1</v>
      </c>
      <c r="F2192" s="247" t="s">
        <v>1487</v>
      </c>
      <c r="G2192" s="244"/>
      <c r="H2192" s="246" t="s">
        <v>1</v>
      </c>
      <c r="I2192" s="248"/>
      <c r="J2192" s="244"/>
      <c r="K2192" s="244"/>
      <c r="L2192" s="249"/>
      <c r="M2192" s="250"/>
      <c r="N2192" s="251"/>
      <c r="O2192" s="251"/>
      <c r="P2192" s="251"/>
      <c r="Q2192" s="251"/>
      <c r="R2192" s="251"/>
      <c r="S2192" s="251"/>
      <c r="T2192" s="252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3" t="s">
        <v>186</v>
      </c>
      <c r="AU2192" s="253" t="s">
        <v>92</v>
      </c>
      <c r="AV2192" s="13" t="s">
        <v>90</v>
      </c>
      <c r="AW2192" s="13" t="s">
        <v>36</v>
      </c>
      <c r="AX2192" s="13" t="s">
        <v>83</v>
      </c>
      <c r="AY2192" s="253" t="s">
        <v>177</v>
      </c>
    </row>
    <row r="2193" s="13" customFormat="1">
      <c r="A2193" s="13"/>
      <c r="B2193" s="243"/>
      <c r="C2193" s="244"/>
      <c r="D2193" s="245" t="s">
        <v>186</v>
      </c>
      <c r="E2193" s="246" t="s">
        <v>1</v>
      </c>
      <c r="F2193" s="247" t="s">
        <v>1488</v>
      </c>
      <c r="G2193" s="244"/>
      <c r="H2193" s="246" t="s">
        <v>1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3" t="s">
        <v>186</v>
      </c>
      <c r="AU2193" s="253" t="s">
        <v>92</v>
      </c>
      <c r="AV2193" s="13" t="s">
        <v>90</v>
      </c>
      <c r="AW2193" s="13" t="s">
        <v>36</v>
      </c>
      <c r="AX2193" s="13" t="s">
        <v>83</v>
      </c>
      <c r="AY2193" s="253" t="s">
        <v>177</v>
      </c>
    </row>
    <row r="2194" s="14" customFormat="1">
      <c r="A2194" s="14"/>
      <c r="B2194" s="254"/>
      <c r="C2194" s="255"/>
      <c r="D2194" s="245" t="s">
        <v>186</v>
      </c>
      <c r="E2194" s="256" t="s">
        <v>1</v>
      </c>
      <c r="F2194" s="257" t="s">
        <v>2465</v>
      </c>
      <c r="G2194" s="255"/>
      <c r="H2194" s="258">
        <v>76.400000000000006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4" t="s">
        <v>186</v>
      </c>
      <c r="AU2194" s="264" t="s">
        <v>92</v>
      </c>
      <c r="AV2194" s="14" t="s">
        <v>92</v>
      </c>
      <c r="AW2194" s="14" t="s">
        <v>36</v>
      </c>
      <c r="AX2194" s="14" t="s">
        <v>83</v>
      </c>
      <c r="AY2194" s="264" t="s">
        <v>177</v>
      </c>
    </row>
    <row r="2195" s="16" customFormat="1">
      <c r="A2195" s="16"/>
      <c r="B2195" s="276"/>
      <c r="C2195" s="277"/>
      <c r="D2195" s="245" t="s">
        <v>186</v>
      </c>
      <c r="E2195" s="278" t="s">
        <v>629</v>
      </c>
      <c r="F2195" s="279" t="s">
        <v>492</v>
      </c>
      <c r="G2195" s="277"/>
      <c r="H2195" s="280">
        <v>76.400000000000006</v>
      </c>
      <c r="I2195" s="281"/>
      <c r="J2195" s="277"/>
      <c r="K2195" s="277"/>
      <c r="L2195" s="282"/>
      <c r="M2195" s="283"/>
      <c r="N2195" s="284"/>
      <c r="O2195" s="284"/>
      <c r="P2195" s="284"/>
      <c r="Q2195" s="284"/>
      <c r="R2195" s="284"/>
      <c r="S2195" s="284"/>
      <c r="T2195" s="285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86" t="s">
        <v>186</v>
      </c>
      <c r="AU2195" s="286" t="s">
        <v>92</v>
      </c>
      <c r="AV2195" s="16" t="s">
        <v>100</v>
      </c>
      <c r="AW2195" s="16" t="s">
        <v>36</v>
      </c>
      <c r="AX2195" s="16" t="s">
        <v>83</v>
      </c>
      <c r="AY2195" s="286" t="s">
        <v>177</v>
      </c>
    </row>
    <row r="2196" s="13" customFormat="1">
      <c r="A2196" s="13"/>
      <c r="B2196" s="243"/>
      <c r="C2196" s="244"/>
      <c r="D2196" s="245" t="s">
        <v>186</v>
      </c>
      <c r="E2196" s="246" t="s">
        <v>1</v>
      </c>
      <c r="F2196" s="247" t="s">
        <v>1510</v>
      </c>
      <c r="G2196" s="244"/>
      <c r="H2196" s="246" t="s">
        <v>1</v>
      </c>
      <c r="I2196" s="248"/>
      <c r="J2196" s="244"/>
      <c r="K2196" s="244"/>
      <c r="L2196" s="249"/>
      <c r="M2196" s="250"/>
      <c r="N2196" s="251"/>
      <c r="O2196" s="251"/>
      <c r="P2196" s="251"/>
      <c r="Q2196" s="251"/>
      <c r="R2196" s="251"/>
      <c r="S2196" s="251"/>
      <c r="T2196" s="25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53" t="s">
        <v>186</v>
      </c>
      <c r="AU2196" s="253" t="s">
        <v>92</v>
      </c>
      <c r="AV2196" s="13" t="s">
        <v>90</v>
      </c>
      <c r="AW2196" s="13" t="s">
        <v>36</v>
      </c>
      <c r="AX2196" s="13" t="s">
        <v>83</v>
      </c>
      <c r="AY2196" s="253" t="s">
        <v>177</v>
      </c>
    </row>
    <row r="2197" s="13" customFormat="1">
      <c r="A2197" s="13"/>
      <c r="B2197" s="243"/>
      <c r="C2197" s="244"/>
      <c r="D2197" s="245" t="s">
        <v>186</v>
      </c>
      <c r="E2197" s="246" t="s">
        <v>1</v>
      </c>
      <c r="F2197" s="247" t="s">
        <v>1511</v>
      </c>
      <c r="G2197" s="244"/>
      <c r="H2197" s="246" t="s">
        <v>1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3" t="s">
        <v>186</v>
      </c>
      <c r="AU2197" s="253" t="s">
        <v>92</v>
      </c>
      <c r="AV2197" s="13" t="s">
        <v>90</v>
      </c>
      <c r="AW2197" s="13" t="s">
        <v>36</v>
      </c>
      <c r="AX2197" s="13" t="s">
        <v>83</v>
      </c>
      <c r="AY2197" s="253" t="s">
        <v>177</v>
      </c>
    </row>
    <row r="2198" s="14" customFormat="1">
      <c r="A2198" s="14"/>
      <c r="B2198" s="254"/>
      <c r="C2198" s="255"/>
      <c r="D2198" s="245" t="s">
        <v>186</v>
      </c>
      <c r="E2198" s="256" t="s">
        <v>1</v>
      </c>
      <c r="F2198" s="257" t="s">
        <v>2466</v>
      </c>
      <c r="G2198" s="255"/>
      <c r="H2198" s="258">
        <v>40.299999999999997</v>
      </c>
      <c r="I2198" s="259"/>
      <c r="J2198" s="255"/>
      <c r="K2198" s="255"/>
      <c r="L2198" s="260"/>
      <c r="M2198" s="261"/>
      <c r="N2198" s="262"/>
      <c r="O2198" s="262"/>
      <c r="P2198" s="262"/>
      <c r="Q2198" s="262"/>
      <c r="R2198" s="262"/>
      <c r="S2198" s="262"/>
      <c r="T2198" s="263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64" t="s">
        <v>186</v>
      </c>
      <c r="AU2198" s="264" t="s">
        <v>92</v>
      </c>
      <c r="AV2198" s="14" t="s">
        <v>92</v>
      </c>
      <c r="AW2198" s="14" t="s">
        <v>36</v>
      </c>
      <c r="AX2198" s="14" t="s">
        <v>83</v>
      </c>
      <c r="AY2198" s="264" t="s">
        <v>177</v>
      </c>
    </row>
    <row r="2199" s="16" customFormat="1">
      <c r="A2199" s="16"/>
      <c r="B2199" s="276"/>
      <c r="C2199" s="277"/>
      <c r="D2199" s="245" t="s">
        <v>186</v>
      </c>
      <c r="E2199" s="278" t="s">
        <v>631</v>
      </c>
      <c r="F2199" s="279" t="s">
        <v>492</v>
      </c>
      <c r="G2199" s="277"/>
      <c r="H2199" s="280">
        <v>40.299999999999997</v>
      </c>
      <c r="I2199" s="281"/>
      <c r="J2199" s="277"/>
      <c r="K2199" s="277"/>
      <c r="L2199" s="282"/>
      <c r="M2199" s="283"/>
      <c r="N2199" s="284"/>
      <c r="O2199" s="284"/>
      <c r="P2199" s="284"/>
      <c r="Q2199" s="284"/>
      <c r="R2199" s="284"/>
      <c r="S2199" s="284"/>
      <c r="T2199" s="285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T2199" s="286" t="s">
        <v>186</v>
      </c>
      <c r="AU2199" s="286" t="s">
        <v>92</v>
      </c>
      <c r="AV2199" s="16" t="s">
        <v>100</v>
      </c>
      <c r="AW2199" s="16" t="s">
        <v>36</v>
      </c>
      <c r="AX2199" s="16" t="s">
        <v>83</v>
      </c>
      <c r="AY2199" s="286" t="s">
        <v>177</v>
      </c>
    </row>
    <row r="2200" s="15" customFormat="1">
      <c r="A2200" s="15"/>
      <c r="B2200" s="265"/>
      <c r="C2200" s="266"/>
      <c r="D2200" s="245" t="s">
        <v>186</v>
      </c>
      <c r="E2200" s="267" t="s">
        <v>1</v>
      </c>
      <c r="F2200" s="268" t="s">
        <v>190</v>
      </c>
      <c r="G2200" s="266"/>
      <c r="H2200" s="269">
        <v>313.30000000000001</v>
      </c>
      <c r="I2200" s="270"/>
      <c r="J2200" s="266"/>
      <c r="K2200" s="266"/>
      <c r="L2200" s="271"/>
      <c r="M2200" s="272"/>
      <c r="N2200" s="273"/>
      <c r="O2200" s="273"/>
      <c r="P2200" s="273"/>
      <c r="Q2200" s="273"/>
      <c r="R2200" s="273"/>
      <c r="S2200" s="273"/>
      <c r="T2200" s="274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75" t="s">
        <v>186</v>
      </c>
      <c r="AU2200" s="275" t="s">
        <v>92</v>
      </c>
      <c r="AV2200" s="15" t="s">
        <v>184</v>
      </c>
      <c r="AW2200" s="15" t="s">
        <v>36</v>
      </c>
      <c r="AX2200" s="15" t="s">
        <v>90</v>
      </c>
      <c r="AY2200" s="275" t="s">
        <v>177</v>
      </c>
    </row>
    <row r="2201" s="2" customFormat="1" ht="44.25" customHeight="1">
      <c r="A2201" s="39"/>
      <c r="B2201" s="40"/>
      <c r="C2201" s="230" t="s">
        <v>2467</v>
      </c>
      <c r="D2201" s="230" t="s">
        <v>179</v>
      </c>
      <c r="E2201" s="231" t="s">
        <v>2468</v>
      </c>
      <c r="F2201" s="232" t="s">
        <v>2469</v>
      </c>
      <c r="G2201" s="233" t="s">
        <v>200</v>
      </c>
      <c r="H2201" s="234">
        <v>313.30000000000001</v>
      </c>
      <c r="I2201" s="235"/>
      <c r="J2201" s="236">
        <f>ROUND(I2201*H2201,2)</f>
        <v>0</v>
      </c>
      <c r="K2201" s="232" t="s">
        <v>183</v>
      </c>
      <c r="L2201" s="45"/>
      <c r="M2201" s="237" t="s">
        <v>1</v>
      </c>
      <c r="N2201" s="238" t="s">
        <v>48</v>
      </c>
      <c r="O2201" s="92"/>
      <c r="P2201" s="239">
        <f>O2201*H2201</f>
        <v>0</v>
      </c>
      <c r="Q2201" s="239">
        <v>6.0000000000000002E-05</v>
      </c>
      <c r="R2201" s="239">
        <f>Q2201*H2201</f>
        <v>0.018798000000000002</v>
      </c>
      <c r="S2201" s="239">
        <v>0</v>
      </c>
      <c r="T2201" s="240">
        <f>S2201*H2201</f>
        <v>0</v>
      </c>
      <c r="U2201" s="39"/>
      <c r="V2201" s="39"/>
      <c r="W2201" s="39"/>
      <c r="X2201" s="39"/>
      <c r="Y2201" s="39"/>
      <c r="Z2201" s="39"/>
      <c r="AA2201" s="39"/>
      <c r="AB2201" s="39"/>
      <c r="AC2201" s="39"/>
      <c r="AD2201" s="39"/>
      <c r="AE2201" s="39"/>
      <c r="AR2201" s="241" t="s">
        <v>295</v>
      </c>
      <c r="AT2201" s="241" t="s">
        <v>179</v>
      </c>
      <c r="AU2201" s="241" t="s">
        <v>92</v>
      </c>
      <c r="AY2201" s="18" t="s">
        <v>177</v>
      </c>
      <c r="BE2201" s="242">
        <f>IF(N2201="základní",J2201,0)</f>
        <v>0</v>
      </c>
      <c r="BF2201" s="242">
        <f>IF(N2201="snížená",J2201,0)</f>
        <v>0</v>
      </c>
      <c r="BG2201" s="242">
        <f>IF(N2201="zákl. přenesená",J2201,0)</f>
        <v>0</v>
      </c>
      <c r="BH2201" s="242">
        <f>IF(N2201="sníž. přenesená",J2201,0)</f>
        <v>0</v>
      </c>
      <c r="BI2201" s="242">
        <f>IF(N2201="nulová",J2201,0)</f>
        <v>0</v>
      </c>
      <c r="BJ2201" s="18" t="s">
        <v>90</v>
      </c>
      <c r="BK2201" s="242">
        <f>ROUND(I2201*H2201,2)</f>
        <v>0</v>
      </c>
      <c r="BL2201" s="18" t="s">
        <v>295</v>
      </c>
      <c r="BM2201" s="241" t="s">
        <v>2470</v>
      </c>
    </row>
    <row r="2202" s="2" customFormat="1" ht="24.15" customHeight="1">
      <c r="A2202" s="39"/>
      <c r="B2202" s="40"/>
      <c r="C2202" s="230" t="s">
        <v>2471</v>
      </c>
      <c r="D2202" s="230" t="s">
        <v>179</v>
      </c>
      <c r="E2202" s="231" t="s">
        <v>2472</v>
      </c>
      <c r="F2202" s="232" t="s">
        <v>2473</v>
      </c>
      <c r="G2202" s="233" t="s">
        <v>200</v>
      </c>
      <c r="H2202" s="234">
        <v>38.710999999999999</v>
      </c>
      <c r="I2202" s="235"/>
      <c r="J2202" s="236">
        <f>ROUND(I2202*H2202,2)</f>
        <v>0</v>
      </c>
      <c r="K2202" s="232" t="s">
        <v>1</v>
      </c>
      <c r="L2202" s="45"/>
      <c r="M2202" s="237" t="s">
        <v>1</v>
      </c>
      <c r="N2202" s="238" t="s">
        <v>48</v>
      </c>
      <c r="O2202" s="92"/>
      <c r="P2202" s="239">
        <f>O2202*H2202</f>
        <v>0</v>
      </c>
      <c r="Q2202" s="239">
        <v>6.0000000000000002E-05</v>
      </c>
      <c r="R2202" s="239">
        <f>Q2202*H2202</f>
        <v>0.0023226599999999998</v>
      </c>
      <c r="S2202" s="239">
        <v>0</v>
      </c>
      <c r="T2202" s="240">
        <f>S2202*H2202</f>
        <v>0</v>
      </c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39"/>
      <c r="AE2202" s="39"/>
      <c r="AR2202" s="241" t="s">
        <v>295</v>
      </c>
      <c r="AT2202" s="241" t="s">
        <v>179</v>
      </c>
      <c r="AU2202" s="241" t="s">
        <v>92</v>
      </c>
      <c r="AY2202" s="18" t="s">
        <v>177</v>
      </c>
      <c r="BE2202" s="242">
        <f>IF(N2202="základní",J2202,0)</f>
        <v>0</v>
      </c>
      <c r="BF2202" s="242">
        <f>IF(N2202="snížená",J2202,0)</f>
        <v>0</v>
      </c>
      <c r="BG2202" s="242">
        <f>IF(N2202="zákl. přenesená",J2202,0)</f>
        <v>0</v>
      </c>
      <c r="BH2202" s="242">
        <f>IF(N2202="sníž. přenesená",J2202,0)</f>
        <v>0</v>
      </c>
      <c r="BI2202" s="242">
        <f>IF(N2202="nulová",J2202,0)</f>
        <v>0</v>
      </c>
      <c r="BJ2202" s="18" t="s">
        <v>90</v>
      </c>
      <c r="BK2202" s="242">
        <f>ROUND(I2202*H2202,2)</f>
        <v>0</v>
      </c>
      <c r="BL2202" s="18" t="s">
        <v>295</v>
      </c>
      <c r="BM2202" s="241" t="s">
        <v>2474</v>
      </c>
    </row>
    <row r="2203" s="2" customFormat="1" ht="21.75" customHeight="1">
      <c r="A2203" s="39"/>
      <c r="B2203" s="40"/>
      <c r="C2203" s="291" t="s">
        <v>2475</v>
      </c>
      <c r="D2203" s="291" t="s">
        <v>881</v>
      </c>
      <c r="E2203" s="292" t="s">
        <v>2476</v>
      </c>
      <c r="F2203" s="293" t="s">
        <v>2477</v>
      </c>
      <c r="G2203" s="294" t="s">
        <v>200</v>
      </c>
      <c r="H2203" s="295">
        <v>344.63</v>
      </c>
      <c r="I2203" s="296"/>
      <c r="J2203" s="297">
        <f>ROUND(I2203*H2203,2)</f>
        <v>0</v>
      </c>
      <c r="K2203" s="293" t="s">
        <v>1</v>
      </c>
      <c r="L2203" s="298"/>
      <c r="M2203" s="299" t="s">
        <v>1</v>
      </c>
      <c r="N2203" s="300" t="s">
        <v>48</v>
      </c>
      <c r="O2203" s="92"/>
      <c r="P2203" s="239">
        <f>O2203*H2203</f>
        <v>0</v>
      </c>
      <c r="Q2203" s="239">
        <v>0.0083999999999999995</v>
      </c>
      <c r="R2203" s="239">
        <f>Q2203*H2203</f>
        <v>2.8948919999999996</v>
      </c>
      <c r="S2203" s="239">
        <v>0</v>
      </c>
      <c r="T2203" s="240">
        <f>S2203*H2203</f>
        <v>0</v>
      </c>
      <c r="U2203" s="39"/>
      <c r="V2203" s="39"/>
      <c r="W2203" s="39"/>
      <c r="X2203" s="39"/>
      <c r="Y2203" s="39"/>
      <c r="Z2203" s="39"/>
      <c r="AA2203" s="39"/>
      <c r="AB2203" s="39"/>
      <c r="AC2203" s="39"/>
      <c r="AD2203" s="39"/>
      <c r="AE2203" s="39"/>
      <c r="AR2203" s="241" t="s">
        <v>402</v>
      </c>
      <c r="AT2203" s="241" t="s">
        <v>881</v>
      </c>
      <c r="AU2203" s="241" t="s">
        <v>92</v>
      </c>
      <c r="AY2203" s="18" t="s">
        <v>177</v>
      </c>
      <c r="BE2203" s="242">
        <f>IF(N2203="základní",J2203,0)</f>
        <v>0</v>
      </c>
      <c r="BF2203" s="242">
        <f>IF(N2203="snížená",J2203,0)</f>
        <v>0</v>
      </c>
      <c r="BG2203" s="242">
        <f>IF(N2203="zákl. přenesená",J2203,0)</f>
        <v>0</v>
      </c>
      <c r="BH2203" s="242">
        <f>IF(N2203="sníž. přenesená",J2203,0)</f>
        <v>0</v>
      </c>
      <c r="BI2203" s="242">
        <f>IF(N2203="nulová",J2203,0)</f>
        <v>0</v>
      </c>
      <c r="BJ2203" s="18" t="s">
        <v>90</v>
      </c>
      <c r="BK2203" s="242">
        <f>ROUND(I2203*H2203,2)</f>
        <v>0</v>
      </c>
      <c r="BL2203" s="18" t="s">
        <v>295</v>
      </c>
      <c r="BM2203" s="241" t="s">
        <v>2478</v>
      </c>
    </row>
    <row r="2204" s="14" customFormat="1">
      <c r="A2204" s="14"/>
      <c r="B2204" s="254"/>
      <c r="C2204" s="255"/>
      <c r="D2204" s="245" t="s">
        <v>186</v>
      </c>
      <c r="E2204" s="255"/>
      <c r="F2204" s="257" t="s">
        <v>2479</v>
      </c>
      <c r="G2204" s="255"/>
      <c r="H2204" s="258">
        <v>344.63</v>
      </c>
      <c r="I2204" s="259"/>
      <c r="J2204" s="255"/>
      <c r="K2204" s="255"/>
      <c r="L2204" s="260"/>
      <c r="M2204" s="261"/>
      <c r="N2204" s="262"/>
      <c r="O2204" s="262"/>
      <c r="P2204" s="262"/>
      <c r="Q2204" s="262"/>
      <c r="R2204" s="262"/>
      <c r="S2204" s="262"/>
      <c r="T2204" s="263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4" t="s">
        <v>186</v>
      </c>
      <c r="AU2204" s="264" t="s">
        <v>92</v>
      </c>
      <c r="AV2204" s="14" t="s">
        <v>92</v>
      </c>
      <c r="AW2204" s="14" t="s">
        <v>4</v>
      </c>
      <c r="AX2204" s="14" t="s">
        <v>90</v>
      </c>
      <c r="AY2204" s="264" t="s">
        <v>177</v>
      </c>
    </row>
    <row r="2205" s="2" customFormat="1" ht="24.15" customHeight="1">
      <c r="A2205" s="39"/>
      <c r="B2205" s="40"/>
      <c r="C2205" s="291" t="s">
        <v>2480</v>
      </c>
      <c r="D2205" s="291" t="s">
        <v>881</v>
      </c>
      <c r="E2205" s="292" t="s">
        <v>2481</v>
      </c>
      <c r="F2205" s="293" t="s">
        <v>2482</v>
      </c>
      <c r="G2205" s="294" t="s">
        <v>200</v>
      </c>
      <c r="H2205" s="295">
        <v>17.379999999999999</v>
      </c>
      <c r="I2205" s="296"/>
      <c r="J2205" s="297">
        <f>ROUND(I2205*H2205,2)</f>
        <v>0</v>
      </c>
      <c r="K2205" s="293" t="s">
        <v>1</v>
      </c>
      <c r="L2205" s="298"/>
      <c r="M2205" s="299" t="s">
        <v>1</v>
      </c>
      <c r="N2205" s="300" t="s">
        <v>48</v>
      </c>
      <c r="O2205" s="92"/>
      <c r="P2205" s="239">
        <f>O2205*H2205</f>
        <v>0</v>
      </c>
      <c r="Q2205" s="239">
        <v>0.0083999999999999995</v>
      </c>
      <c r="R2205" s="239">
        <f>Q2205*H2205</f>
        <v>0.14599199999999998</v>
      </c>
      <c r="S2205" s="239">
        <v>0</v>
      </c>
      <c r="T2205" s="240">
        <f>S2205*H2205</f>
        <v>0</v>
      </c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39"/>
      <c r="AE2205" s="39"/>
      <c r="AR2205" s="241" t="s">
        <v>402</v>
      </c>
      <c r="AT2205" s="241" t="s">
        <v>881</v>
      </c>
      <c r="AU2205" s="241" t="s">
        <v>92</v>
      </c>
      <c r="AY2205" s="18" t="s">
        <v>177</v>
      </c>
      <c r="BE2205" s="242">
        <f>IF(N2205="základní",J2205,0)</f>
        <v>0</v>
      </c>
      <c r="BF2205" s="242">
        <f>IF(N2205="snížená",J2205,0)</f>
        <v>0</v>
      </c>
      <c r="BG2205" s="242">
        <f>IF(N2205="zákl. přenesená",J2205,0)</f>
        <v>0</v>
      </c>
      <c r="BH2205" s="242">
        <f>IF(N2205="sníž. přenesená",J2205,0)</f>
        <v>0</v>
      </c>
      <c r="BI2205" s="242">
        <f>IF(N2205="nulová",J2205,0)</f>
        <v>0</v>
      </c>
      <c r="BJ2205" s="18" t="s">
        <v>90</v>
      </c>
      <c r="BK2205" s="242">
        <f>ROUND(I2205*H2205,2)</f>
        <v>0</v>
      </c>
      <c r="BL2205" s="18" t="s">
        <v>295</v>
      </c>
      <c r="BM2205" s="241" t="s">
        <v>2483</v>
      </c>
    </row>
    <row r="2206" s="14" customFormat="1">
      <c r="A2206" s="14"/>
      <c r="B2206" s="254"/>
      <c r="C2206" s="255"/>
      <c r="D2206" s="245" t="s">
        <v>186</v>
      </c>
      <c r="E2206" s="255"/>
      <c r="F2206" s="257" t="s">
        <v>2484</v>
      </c>
      <c r="G2206" s="255"/>
      <c r="H2206" s="258">
        <v>17.379999999999999</v>
      </c>
      <c r="I2206" s="259"/>
      <c r="J2206" s="255"/>
      <c r="K2206" s="255"/>
      <c r="L2206" s="260"/>
      <c r="M2206" s="261"/>
      <c r="N2206" s="262"/>
      <c r="O2206" s="262"/>
      <c r="P2206" s="262"/>
      <c r="Q2206" s="262"/>
      <c r="R2206" s="262"/>
      <c r="S2206" s="262"/>
      <c r="T2206" s="263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4" t="s">
        <v>186</v>
      </c>
      <c r="AU2206" s="264" t="s">
        <v>92</v>
      </c>
      <c r="AV2206" s="14" t="s">
        <v>92</v>
      </c>
      <c r="AW2206" s="14" t="s">
        <v>4</v>
      </c>
      <c r="AX2206" s="14" t="s">
        <v>90</v>
      </c>
      <c r="AY2206" s="264" t="s">
        <v>177</v>
      </c>
    </row>
    <row r="2207" s="2" customFormat="1" ht="24.15" customHeight="1">
      <c r="A2207" s="39"/>
      <c r="B2207" s="40"/>
      <c r="C2207" s="291" t="s">
        <v>2485</v>
      </c>
      <c r="D2207" s="291" t="s">
        <v>881</v>
      </c>
      <c r="E2207" s="292" t="s">
        <v>2486</v>
      </c>
      <c r="F2207" s="293" t="s">
        <v>2487</v>
      </c>
      <c r="G2207" s="294" t="s">
        <v>200</v>
      </c>
      <c r="H2207" s="295">
        <v>24.420000000000002</v>
      </c>
      <c r="I2207" s="296"/>
      <c r="J2207" s="297">
        <f>ROUND(I2207*H2207,2)</f>
        <v>0</v>
      </c>
      <c r="K2207" s="293" t="s">
        <v>1</v>
      </c>
      <c r="L2207" s="298"/>
      <c r="M2207" s="299" t="s">
        <v>1</v>
      </c>
      <c r="N2207" s="300" t="s">
        <v>48</v>
      </c>
      <c r="O2207" s="92"/>
      <c r="P2207" s="239">
        <f>O2207*H2207</f>
        <v>0</v>
      </c>
      <c r="Q2207" s="239">
        <v>0.0083999999999999995</v>
      </c>
      <c r="R2207" s="239">
        <f>Q2207*H2207</f>
        <v>0.20512800000000001</v>
      </c>
      <c r="S2207" s="239">
        <v>0</v>
      </c>
      <c r="T2207" s="240">
        <f>S2207*H2207</f>
        <v>0</v>
      </c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R2207" s="241" t="s">
        <v>402</v>
      </c>
      <c r="AT2207" s="241" t="s">
        <v>881</v>
      </c>
      <c r="AU2207" s="241" t="s">
        <v>92</v>
      </c>
      <c r="AY2207" s="18" t="s">
        <v>177</v>
      </c>
      <c r="BE2207" s="242">
        <f>IF(N2207="základní",J2207,0)</f>
        <v>0</v>
      </c>
      <c r="BF2207" s="242">
        <f>IF(N2207="snížená",J2207,0)</f>
        <v>0</v>
      </c>
      <c r="BG2207" s="242">
        <f>IF(N2207="zákl. přenesená",J2207,0)</f>
        <v>0</v>
      </c>
      <c r="BH2207" s="242">
        <f>IF(N2207="sníž. přenesená",J2207,0)</f>
        <v>0</v>
      </c>
      <c r="BI2207" s="242">
        <f>IF(N2207="nulová",J2207,0)</f>
        <v>0</v>
      </c>
      <c r="BJ2207" s="18" t="s">
        <v>90</v>
      </c>
      <c r="BK2207" s="242">
        <f>ROUND(I2207*H2207,2)</f>
        <v>0</v>
      </c>
      <c r="BL2207" s="18" t="s">
        <v>295</v>
      </c>
      <c r="BM2207" s="241" t="s">
        <v>2488</v>
      </c>
    </row>
    <row r="2208" s="14" customFormat="1">
      <c r="A2208" s="14"/>
      <c r="B2208" s="254"/>
      <c r="C2208" s="255"/>
      <c r="D2208" s="245" t="s">
        <v>186</v>
      </c>
      <c r="E2208" s="255"/>
      <c r="F2208" s="257" t="s">
        <v>2489</v>
      </c>
      <c r="G2208" s="255"/>
      <c r="H2208" s="258">
        <v>24.420000000000002</v>
      </c>
      <c r="I2208" s="259"/>
      <c r="J2208" s="255"/>
      <c r="K2208" s="255"/>
      <c r="L2208" s="260"/>
      <c r="M2208" s="261"/>
      <c r="N2208" s="262"/>
      <c r="O2208" s="262"/>
      <c r="P2208" s="262"/>
      <c r="Q2208" s="262"/>
      <c r="R2208" s="262"/>
      <c r="S2208" s="262"/>
      <c r="T2208" s="26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4" t="s">
        <v>186</v>
      </c>
      <c r="AU2208" s="264" t="s">
        <v>92</v>
      </c>
      <c r="AV2208" s="14" t="s">
        <v>92</v>
      </c>
      <c r="AW2208" s="14" t="s">
        <v>4</v>
      </c>
      <c r="AX2208" s="14" t="s">
        <v>90</v>
      </c>
      <c r="AY2208" s="264" t="s">
        <v>177</v>
      </c>
    </row>
    <row r="2209" s="2" customFormat="1" ht="33" customHeight="1">
      <c r="A2209" s="39"/>
      <c r="B2209" s="40"/>
      <c r="C2209" s="291" t="s">
        <v>2490</v>
      </c>
      <c r="D2209" s="291" t="s">
        <v>881</v>
      </c>
      <c r="E2209" s="292" t="s">
        <v>2491</v>
      </c>
      <c r="F2209" s="293" t="s">
        <v>2492</v>
      </c>
      <c r="G2209" s="294" t="s">
        <v>398</v>
      </c>
      <c r="H2209" s="295">
        <v>30.91</v>
      </c>
      <c r="I2209" s="296"/>
      <c r="J2209" s="297">
        <f>ROUND(I2209*H2209,2)</f>
        <v>0</v>
      </c>
      <c r="K2209" s="293" t="s">
        <v>1</v>
      </c>
      <c r="L2209" s="298"/>
      <c r="M2209" s="299" t="s">
        <v>1</v>
      </c>
      <c r="N2209" s="300" t="s">
        <v>48</v>
      </c>
      <c r="O2209" s="92"/>
      <c r="P2209" s="239">
        <f>O2209*H2209</f>
        <v>0</v>
      </c>
      <c r="Q2209" s="239">
        <v>0.0083999999999999995</v>
      </c>
      <c r="R2209" s="239">
        <f>Q2209*H2209</f>
        <v>0.25964399999999999</v>
      </c>
      <c r="S2209" s="239">
        <v>0</v>
      </c>
      <c r="T2209" s="240">
        <f>S2209*H2209</f>
        <v>0</v>
      </c>
      <c r="U2209" s="39"/>
      <c r="V2209" s="39"/>
      <c r="W2209" s="39"/>
      <c r="X2209" s="39"/>
      <c r="Y2209" s="39"/>
      <c r="Z2209" s="39"/>
      <c r="AA2209" s="39"/>
      <c r="AB2209" s="39"/>
      <c r="AC2209" s="39"/>
      <c r="AD2209" s="39"/>
      <c r="AE2209" s="39"/>
      <c r="AR2209" s="241" t="s">
        <v>402</v>
      </c>
      <c r="AT2209" s="241" t="s">
        <v>881</v>
      </c>
      <c r="AU2209" s="241" t="s">
        <v>92</v>
      </c>
      <c r="AY2209" s="18" t="s">
        <v>177</v>
      </c>
      <c r="BE2209" s="242">
        <f>IF(N2209="základní",J2209,0)</f>
        <v>0</v>
      </c>
      <c r="BF2209" s="242">
        <f>IF(N2209="snížená",J2209,0)</f>
        <v>0</v>
      </c>
      <c r="BG2209" s="242">
        <f>IF(N2209="zákl. přenesená",J2209,0)</f>
        <v>0</v>
      </c>
      <c r="BH2209" s="242">
        <f>IF(N2209="sníž. přenesená",J2209,0)</f>
        <v>0</v>
      </c>
      <c r="BI2209" s="242">
        <f>IF(N2209="nulová",J2209,0)</f>
        <v>0</v>
      </c>
      <c r="BJ2209" s="18" t="s">
        <v>90</v>
      </c>
      <c r="BK2209" s="242">
        <f>ROUND(I2209*H2209,2)</f>
        <v>0</v>
      </c>
      <c r="BL2209" s="18" t="s">
        <v>295</v>
      </c>
      <c r="BM2209" s="241" t="s">
        <v>2493</v>
      </c>
    </row>
    <row r="2210" s="14" customFormat="1">
      <c r="A2210" s="14"/>
      <c r="B2210" s="254"/>
      <c r="C2210" s="255"/>
      <c r="D2210" s="245" t="s">
        <v>186</v>
      </c>
      <c r="E2210" s="255"/>
      <c r="F2210" s="257" t="s">
        <v>2494</v>
      </c>
      <c r="G2210" s="255"/>
      <c r="H2210" s="258">
        <v>30.91</v>
      </c>
      <c r="I2210" s="259"/>
      <c r="J2210" s="255"/>
      <c r="K2210" s="255"/>
      <c r="L2210" s="260"/>
      <c r="M2210" s="261"/>
      <c r="N2210" s="262"/>
      <c r="O2210" s="262"/>
      <c r="P2210" s="262"/>
      <c r="Q2210" s="262"/>
      <c r="R2210" s="262"/>
      <c r="S2210" s="262"/>
      <c r="T2210" s="263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4" t="s">
        <v>186</v>
      </c>
      <c r="AU2210" s="264" t="s">
        <v>92</v>
      </c>
      <c r="AV2210" s="14" t="s">
        <v>92</v>
      </c>
      <c r="AW2210" s="14" t="s">
        <v>4</v>
      </c>
      <c r="AX2210" s="14" t="s">
        <v>90</v>
      </c>
      <c r="AY2210" s="264" t="s">
        <v>177</v>
      </c>
    </row>
    <row r="2211" s="2" customFormat="1" ht="33" customHeight="1">
      <c r="A2211" s="39"/>
      <c r="B2211" s="40"/>
      <c r="C2211" s="291" t="s">
        <v>2495</v>
      </c>
      <c r="D2211" s="291" t="s">
        <v>881</v>
      </c>
      <c r="E2211" s="292" t="s">
        <v>2496</v>
      </c>
      <c r="F2211" s="293" t="s">
        <v>2497</v>
      </c>
      <c r="G2211" s="294" t="s">
        <v>398</v>
      </c>
      <c r="H2211" s="295">
        <v>6.3799999999999999</v>
      </c>
      <c r="I2211" s="296"/>
      <c r="J2211" s="297">
        <f>ROUND(I2211*H2211,2)</f>
        <v>0</v>
      </c>
      <c r="K2211" s="293" t="s">
        <v>1</v>
      </c>
      <c r="L2211" s="298"/>
      <c r="M2211" s="299" t="s">
        <v>1</v>
      </c>
      <c r="N2211" s="300" t="s">
        <v>48</v>
      </c>
      <c r="O2211" s="92"/>
      <c r="P2211" s="239">
        <f>O2211*H2211</f>
        <v>0</v>
      </c>
      <c r="Q2211" s="239">
        <v>0.0083999999999999995</v>
      </c>
      <c r="R2211" s="239">
        <f>Q2211*H2211</f>
        <v>0.053591999999999994</v>
      </c>
      <c r="S2211" s="239">
        <v>0</v>
      </c>
      <c r="T2211" s="240">
        <f>S2211*H2211</f>
        <v>0</v>
      </c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39"/>
      <c r="AE2211" s="39"/>
      <c r="AR2211" s="241" t="s">
        <v>402</v>
      </c>
      <c r="AT2211" s="241" t="s">
        <v>881</v>
      </c>
      <c r="AU2211" s="241" t="s">
        <v>92</v>
      </c>
      <c r="AY2211" s="18" t="s">
        <v>177</v>
      </c>
      <c r="BE2211" s="242">
        <f>IF(N2211="základní",J2211,0)</f>
        <v>0</v>
      </c>
      <c r="BF2211" s="242">
        <f>IF(N2211="snížená",J2211,0)</f>
        <v>0</v>
      </c>
      <c r="BG2211" s="242">
        <f>IF(N2211="zákl. přenesená",J2211,0)</f>
        <v>0</v>
      </c>
      <c r="BH2211" s="242">
        <f>IF(N2211="sníž. přenesená",J2211,0)</f>
        <v>0</v>
      </c>
      <c r="BI2211" s="242">
        <f>IF(N2211="nulová",J2211,0)</f>
        <v>0</v>
      </c>
      <c r="BJ2211" s="18" t="s">
        <v>90</v>
      </c>
      <c r="BK2211" s="242">
        <f>ROUND(I2211*H2211,2)</f>
        <v>0</v>
      </c>
      <c r="BL2211" s="18" t="s">
        <v>295</v>
      </c>
      <c r="BM2211" s="241" t="s">
        <v>2498</v>
      </c>
    </row>
    <row r="2212" s="14" customFormat="1">
      <c r="A2212" s="14"/>
      <c r="B2212" s="254"/>
      <c r="C2212" s="255"/>
      <c r="D2212" s="245" t="s">
        <v>186</v>
      </c>
      <c r="E2212" s="255"/>
      <c r="F2212" s="257" t="s">
        <v>2499</v>
      </c>
      <c r="G2212" s="255"/>
      <c r="H2212" s="258">
        <v>6.3799999999999999</v>
      </c>
      <c r="I2212" s="259"/>
      <c r="J2212" s="255"/>
      <c r="K2212" s="255"/>
      <c r="L2212" s="260"/>
      <c r="M2212" s="261"/>
      <c r="N2212" s="262"/>
      <c r="O2212" s="262"/>
      <c r="P2212" s="262"/>
      <c r="Q2212" s="262"/>
      <c r="R2212" s="262"/>
      <c r="S2212" s="262"/>
      <c r="T2212" s="263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4" t="s">
        <v>186</v>
      </c>
      <c r="AU2212" s="264" t="s">
        <v>92</v>
      </c>
      <c r="AV2212" s="14" t="s">
        <v>92</v>
      </c>
      <c r="AW2212" s="14" t="s">
        <v>4</v>
      </c>
      <c r="AX2212" s="14" t="s">
        <v>90</v>
      </c>
      <c r="AY2212" s="264" t="s">
        <v>177</v>
      </c>
    </row>
    <row r="2213" s="2" customFormat="1" ht="49.05" customHeight="1">
      <c r="A2213" s="39"/>
      <c r="B2213" s="40"/>
      <c r="C2213" s="230" t="s">
        <v>2500</v>
      </c>
      <c r="D2213" s="230" t="s">
        <v>179</v>
      </c>
      <c r="E2213" s="231" t="s">
        <v>2501</v>
      </c>
      <c r="F2213" s="232" t="s">
        <v>2502</v>
      </c>
      <c r="G2213" s="233" t="s">
        <v>398</v>
      </c>
      <c r="H2213" s="234">
        <v>232.91</v>
      </c>
      <c r="I2213" s="235"/>
      <c r="J2213" s="236">
        <f>ROUND(I2213*H2213,2)</f>
        <v>0</v>
      </c>
      <c r="K2213" s="232" t="s">
        <v>183</v>
      </c>
      <c r="L2213" s="45"/>
      <c r="M2213" s="237" t="s">
        <v>1</v>
      </c>
      <c r="N2213" s="238" t="s">
        <v>48</v>
      </c>
      <c r="O2213" s="92"/>
      <c r="P2213" s="239">
        <f>O2213*H2213</f>
        <v>0</v>
      </c>
      <c r="Q2213" s="239">
        <v>5.0000000000000002E-05</v>
      </c>
      <c r="R2213" s="239">
        <f>Q2213*H2213</f>
        <v>0.0116455</v>
      </c>
      <c r="S2213" s="239">
        <v>0</v>
      </c>
      <c r="T2213" s="240">
        <f>S2213*H2213</f>
        <v>0</v>
      </c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39"/>
      <c r="AE2213" s="39"/>
      <c r="AR2213" s="241" t="s">
        <v>295</v>
      </c>
      <c r="AT2213" s="241" t="s">
        <v>179</v>
      </c>
      <c r="AU2213" s="241" t="s">
        <v>92</v>
      </c>
      <c r="AY2213" s="18" t="s">
        <v>177</v>
      </c>
      <c r="BE2213" s="242">
        <f>IF(N2213="základní",J2213,0)</f>
        <v>0</v>
      </c>
      <c r="BF2213" s="242">
        <f>IF(N2213="snížená",J2213,0)</f>
        <v>0</v>
      </c>
      <c r="BG2213" s="242">
        <f>IF(N2213="zákl. přenesená",J2213,0)</f>
        <v>0</v>
      </c>
      <c r="BH2213" s="242">
        <f>IF(N2213="sníž. přenesená",J2213,0)</f>
        <v>0</v>
      </c>
      <c r="BI2213" s="242">
        <f>IF(N2213="nulová",J2213,0)</f>
        <v>0</v>
      </c>
      <c r="BJ2213" s="18" t="s">
        <v>90</v>
      </c>
      <c r="BK2213" s="242">
        <f>ROUND(I2213*H2213,2)</f>
        <v>0</v>
      </c>
      <c r="BL2213" s="18" t="s">
        <v>295</v>
      </c>
      <c r="BM2213" s="241" t="s">
        <v>2503</v>
      </c>
    </row>
    <row r="2214" s="13" customFormat="1">
      <c r="A2214" s="13"/>
      <c r="B2214" s="243"/>
      <c r="C2214" s="244"/>
      <c r="D2214" s="245" t="s">
        <v>186</v>
      </c>
      <c r="E2214" s="246" t="s">
        <v>1</v>
      </c>
      <c r="F2214" s="247" t="s">
        <v>2504</v>
      </c>
      <c r="G2214" s="244"/>
      <c r="H2214" s="246" t="s">
        <v>1</v>
      </c>
      <c r="I2214" s="248"/>
      <c r="J2214" s="244"/>
      <c r="K2214" s="244"/>
      <c r="L2214" s="249"/>
      <c r="M2214" s="250"/>
      <c r="N2214" s="251"/>
      <c r="O2214" s="251"/>
      <c r="P2214" s="251"/>
      <c r="Q2214" s="251"/>
      <c r="R2214" s="251"/>
      <c r="S2214" s="251"/>
      <c r="T2214" s="25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3" t="s">
        <v>186</v>
      </c>
      <c r="AU2214" s="253" t="s">
        <v>92</v>
      </c>
      <c r="AV2214" s="13" t="s">
        <v>90</v>
      </c>
      <c r="AW2214" s="13" t="s">
        <v>36</v>
      </c>
      <c r="AX2214" s="13" t="s">
        <v>83</v>
      </c>
      <c r="AY2214" s="253" t="s">
        <v>177</v>
      </c>
    </row>
    <row r="2215" s="13" customFormat="1">
      <c r="A2215" s="13"/>
      <c r="B2215" s="243"/>
      <c r="C2215" s="244"/>
      <c r="D2215" s="245" t="s">
        <v>186</v>
      </c>
      <c r="E2215" s="246" t="s">
        <v>1</v>
      </c>
      <c r="F2215" s="247" t="s">
        <v>780</v>
      </c>
      <c r="G2215" s="244"/>
      <c r="H2215" s="246" t="s">
        <v>1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3" t="s">
        <v>186</v>
      </c>
      <c r="AU2215" s="253" t="s">
        <v>92</v>
      </c>
      <c r="AV2215" s="13" t="s">
        <v>90</v>
      </c>
      <c r="AW2215" s="13" t="s">
        <v>36</v>
      </c>
      <c r="AX2215" s="13" t="s">
        <v>83</v>
      </c>
      <c r="AY2215" s="253" t="s">
        <v>177</v>
      </c>
    </row>
    <row r="2216" s="13" customFormat="1">
      <c r="A2216" s="13"/>
      <c r="B2216" s="243"/>
      <c r="C2216" s="244"/>
      <c r="D2216" s="245" t="s">
        <v>186</v>
      </c>
      <c r="E2216" s="246" t="s">
        <v>1</v>
      </c>
      <c r="F2216" s="247" t="s">
        <v>781</v>
      </c>
      <c r="G2216" s="244"/>
      <c r="H2216" s="246" t="s">
        <v>1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3" t="s">
        <v>186</v>
      </c>
      <c r="AU2216" s="253" t="s">
        <v>92</v>
      </c>
      <c r="AV2216" s="13" t="s">
        <v>90</v>
      </c>
      <c r="AW2216" s="13" t="s">
        <v>36</v>
      </c>
      <c r="AX2216" s="13" t="s">
        <v>83</v>
      </c>
      <c r="AY2216" s="253" t="s">
        <v>177</v>
      </c>
    </row>
    <row r="2217" s="14" customFormat="1">
      <c r="A2217" s="14"/>
      <c r="B2217" s="254"/>
      <c r="C2217" s="255"/>
      <c r="D2217" s="245" t="s">
        <v>186</v>
      </c>
      <c r="E2217" s="256" t="s">
        <v>1</v>
      </c>
      <c r="F2217" s="257" t="s">
        <v>2505</v>
      </c>
      <c r="G2217" s="255"/>
      <c r="H2217" s="258">
        <v>77.189999999999998</v>
      </c>
      <c r="I2217" s="259"/>
      <c r="J2217" s="255"/>
      <c r="K2217" s="255"/>
      <c r="L2217" s="260"/>
      <c r="M2217" s="261"/>
      <c r="N2217" s="262"/>
      <c r="O2217" s="262"/>
      <c r="P2217" s="262"/>
      <c r="Q2217" s="262"/>
      <c r="R2217" s="262"/>
      <c r="S2217" s="262"/>
      <c r="T2217" s="26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64" t="s">
        <v>186</v>
      </c>
      <c r="AU2217" s="264" t="s">
        <v>92</v>
      </c>
      <c r="AV2217" s="14" t="s">
        <v>92</v>
      </c>
      <c r="AW2217" s="14" t="s">
        <v>36</v>
      </c>
      <c r="AX2217" s="14" t="s">
        <v>83</v>
      </c>
      <c r="AY2217" s="264" t="s">
        <v>177</v>
      </c>
    </row>
    <row r="2218" s="16" customFormat="1">
      <c r="A2218" s="16"/>
      <c r="B2218" s="276"/>
      <c r="C2218" s="277"/>
      <c r="D2218" s="245" t="s">
        <v>186</v>
      </c>
      <c r="E2218" s="278" t="s">
        <v>633</v>
      </c>
      <c r="F2218" s="279" t="s">
        <v>492</v>
      </c>
      <c r="G2218" s="277"/>
      <c r="H2218" s="280">
        <v>77.189999999999998</v>
      </c>
      <c r="I2218" s="281"/>
      <c r="J2218" s="277"/>
      <c r="K2218" s="277"/>
      <c r="L2218" s="282"/>
      <c r="M2218" s="283"/>
      <c r="N2218" s="284"/>
      <c r="O2218" s="284"/>
      <c r="P2218" s="284"/>
      <c r="Q2218" s="284"/>
      <c r="R2218" s="284"/>
      <c r="S2218" s="284"/>
      <c r="T2218" s="285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86" t="s">
        <v>186</v>
      </c>
      <c r="AU2218" s="286" t="s">
        <v>92</v>
      </c>
      <c r="AV2218" s="16" t="s">
        <v>100</v>
      </c>
      <c r="AW2218" s="16" t="s">
        <v>36</v>
      </c>
      <c r="AX2218" s="16" t="s">
        <v>83</v>
      </c>
      <c r="AY2218" s="286" t="s">
        <v>177</v>
      </c>
    </row>
    <row r="2219" s="13" customFormat="1">
      <c r="A2219" s="13"/>
      <c r="B2219" s="243"/>
      <c r="C2219" s="244"/>
      <c r="D2219" s="245" t="s">
        <v>186</v>
      </c>
      <c r="E2219" s="246" t="s">
        <v>1</v>
      </c>
      <c r="F2219" s="247" t="s">
        <v>1464</v>
      </c>
      <c r="G2219" s="244"/>
      <c r="H2219" s="246" t="s">
        <v>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3" t="s">
        <v>186</v>
      </c>
      <c r="AU2219" s="253" t="s">
        <v>92</v>
      </c>
      <c r="AV2219" s="13" t="s">
        <v>90</v>
      </c>
      <c r="AW2219" s="13" t="s">
        <v>36</v>
      </c>
      <c r="AX2219" s="13" t="s">
        <v>83</v>
      </c>
      <c r="AY2219" s="253" t="s">
        <v>177</v>
      </c>
    </row>
    <row r="2220" s="13" customFormat="1">
      <c r="A2220" s="13"/>
      <c r="B2220" s="243"/>
      <c r="C2220" s="244"/>
      <c r="D2220" s="245" t="s">
        <v>186</v>
      </c>
      <c r="E2220" s="246" t="s">
        <v>1</v>
      </c>
      <c r="F2220" s="247" t="s">
        <v>1465</v>
      </c>
      <c r="G2220" s="244"/>
      <c r="H2220" s="246" t="s">
        <v>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53" t="s">
        <v>186</v>
      </c>
      <c r="AU2220" s="253" t="s">
        <v>92</v>
      </c>
      <c r="AV2220" s="13" t="s">
        <v>90</v>
      </c>
      <c r="AW2220" s="13" t="s">
        <v>36</v>
      </c>
      <c r="AX2220" s="13" t="s">
        <v>83</v>
      </c>
      <c r="AY2220" s="253" t="s">
        <v>177</v>
      </c>
    </row>
    <row r="2221" s="14" customFormat="1">
      <c r="A2221" s="14"/>
      <c r="B2221" s="254"/>
      <c r="C2221" s="255"/>
      <c r="D2221" s="245" t="s">
        <v>186</v>
      </c>
      <c r="E2221" s="256" t="s">
        <v>1</v>
      </c>
      <c r="F2221" s="257" t="s">
        <v>2506</v>
      </c>
      <c r="G2221" s="255"/>
      <c r="H2221" s="258">
        <v>69.200000000000003</v>
      </c>
      <c r="I2221" s="259"/>
      <c r="J2221" s="255"/>
      <c r="K2221" s="255"/>
      <c r="L2221" s="260"/>
      <c r="M2221" s="261"/>
      <c r="N2221" s="262"/>
      <c r="O2221" s="262"/>
      <c r="P2221" s="262"/>
      <c r="Q2221" s="262"/>
      <c r="R2221" s="262"/>
      <c r="S2221" s="262"/>
      <c r="T2221" s="263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64" t="s">
        <v>186</v>
      </c>
      <c r="AU2221" s="264" t="s">
        <v>92</v>
      </c>
      <c r="AV2221" s="14" t="s">
        <v>92</v>
      </c>
      <c r="AW2221" s="14" t="s">
        <v>36</v>
      </c>
      <c r="AX2221" s="14" t="s">
        <v>83</v>
      </c>
      <c r="AY2221" s="264" t="s">
        <v>177</v>
      </c>
    </row>
    <row r="2222" s="16" customFormat="1">
      <c r="A2222" s="16"/>
      <c r="B2222" s="276"/>
      <c r="C2222" s="277"/>
      <c r="D2222" s="245" t="s">
        <v>186</v>
      </c>
      <c r="E2222" s="278" t="s">
        <v>635</v>
      </c>
      <c r="F2222" s="279" t="s">
        <v>492</v>
      </c>
      <c r="G2222" s="277"/>
      <c r="H2222" s="280">
        <v>69.200000000000003</v>
      </c>
      <c r="I2222" s="281"/>
      <c r="J2222" s="277"/>
      <c r="K2222" s="277"/>
      <c r="L2222" s="282"/>
      <c r="M2222" s="283"/>
      <c r="N2222" s="284"/>
      <c r="O2222" s="284"/>
      <c r="P2222" s="284"/>
      <c r="Q2222" s="284"/>
      <c r="R2222" s="284"/>
      <c r="S2222" s="284"/>
      <c r="T2222" s="285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T2222" s="286" t="s">
        <v>186</v>
      </c>
      <c r="AU2222" s="286" t="s">
        <v>92</v>
      </c>
      <c r="AV2222" s="16" t="s">
        <v>100</v>
      </c>
      <c r="AW2222" s="16" t="s">
        <v>36</v>
      </c>
      <c r="AX2222" s="16" t="s">
        <v>83</v>
      </c>
      <c r="AY2222" s="286" t="s">
        <v>177</v>
      </c>
    </row>
    <row r="2223" s="13" customFormat="1">
      <c r="A2223" s="13"/>
      <c r="B2223" s="243"/>
      <c r="C2223" s="244"/>
      <c r="D2223" s="245" t="s">
        <v>186</v>
      </c>
      <c r="E2223" s="246" t="s">
        <v>1</v>
      </c>
      <c r="F2223" s="247" t="s">
        <v>1515</v>
      </c>
      <c r="G2223" s="244"/>
      <c r="H2223" s="246" t="s">
        <v>1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3" t="s">
        <v>186</v>
      </c>
      <c r="AU2223" s="253" t="s">
        <v>92</v>
      </c>
      <c r="AV2223" s="13" t="s">
        <v>90</v>
      </c>
      <c r="AW2223" s="13" t="s">
        <v>36</v>
      </c>
      <c r="AX2223" s="13" t="s">
        <v>83</v>
      </c>
      <c r="AY2223" s="253" t="s">
        <v>177</v>
      </c>
    </row>
    <row r="2224" s="13" customFormat="1">
      <c r="A2224" s="13"/>
      <c r="B2224" s="243"/>
      <c r="C2224" s="244"/>
      <c r="D2224" s="245" t="s">
        <v>186</v>
      </c>
      <c r="E2224" s="246" t="s">
        <v>1</v>
      </c>
      <c r="F2224" s="247" t="s">
        <v>273</v>
      </c>
      <c r="G2224" s="244"/>
      <c r="H2224" s="246" t="s">
        <v>1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53" t="s">
        <v>186</v>
      </c>
      <c r="AU2224" s="253" t="s">
        <v>92</v>
      </c>
      <c r="AV2224" s="13" t="s">
        <v>90</v>
      </c>
      <c r="AW2224" s="13" t="s">
        <v>36</v>
      </c>
      <c r="AX2224" s="13" t="s">
        <v>83</v>
      </c>
      <c r="AY2224" s="253" t="s">
        <v>177</v>
      </c>
    </row>
    <row r="2225" s="14" customFormat="1">
      <c r="A2225" s="14"/>
      <c r="B2225" s="254"/>
      <c r="C2225" s="255"/>
      <c r="D2225" s="245" t="s">
        <v>186</v>
      </c>
      <c r="E2225" s="256" t="s">
        <v>1</v>
      </c>
      <c r="F2225" s="257" t="s">
        <v>2507</v>
      </c>
      <c r="G2225" s="255"/>
      <c r="H2225" s="258">
        <v>12.880000000000001</v>
      </c>
      <c r="I2225" s="259"/>
      <c r="J2225" s="255"/>
      <c r="K2225" s="255"/>
      <c r="L2225" s="260"/>
      <c r="M2225" s="261"/>
      <c r="N2225" s="262"/>
      <c r="O2225" s="262"/>
      <c r="P2225" s="262"/>
      <c r="Q2225" s="262"/>
      <c r="R2225" s="262"/>
      <c r="S2225" s="262"/>
      <c r="T2225" s="26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4" t="s">
        <v>186</v>
      </c>
      <c r="AU2225" s="264" t="s">
        <v>92</v>
      </c>
      <c r="AV2225" s="14" t="s">
        <v>92</v>
      </c>
      <c r="AW2225" s="14" t="s">
        <v>36</v>
      </c>
      <c r="AX2225" s="14" t="s">
        <v>83</v>
      </c>
      <c r="AY2225" s="264" t="s">
        <v>177</v>
      </c>
    </row>
    <row r="2226" s="16" customFormat="1">
      <c r="A2226" s="16"/>
      <c r="B2226" s="276"/>
      <c r="C2226" s="277"/>
      <c r="D2226" s="245" t="s">
        <v>186</v>
      </c>
      <c r="E2226" s="278" t="s">
        <v>637</v>
      </c>
      <c r="F2226" s="279" t="s">
        <v>492</v>
      </c>
      <c r="G2226" s="277"/>
      <c r="H2226" s="280">
        <v>12.880000000000001</v>
      </c>
      <c r="I2226" s="281"/>
      <c r="J2226" s="277"/>
      <c r="K2226" s="277"/>
      <c r="L2226" s="282"/>
      <c r="M2226" s="283"/>
      <c r="N2226" s="284"/>
      <c r="O2226" s="284"/>
      <c r="P2226" s="284"/>
      <c r="Q2226" s="284"/>
      <c r="R2226" s="284"/>
      <c r="S2226" s="284"/>
      <c r="T2226" s="285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T2226" s="286" t="s">
        <v>186</v>
      </c>
      <c r="AU2226" s="286" t="s">
        <v>92</v>
      </c>
      <c r="AV2226" s="16" t="s">
        <v>100</v>
      </c>
      <c r="AW2226" s="16" t="s">
        <v>36</v>
      </c>
      <c r="AX2226" s="16" t="s">
        <v>83</v>
      </c>
      <c r="AY2226" s="286" t="s">
        <v>177</v>
      </c>
    </row>
    <row r="2227" s="13" customFormat="1">
      <c r="A2227" s="13"/>
      <c r="B2227" s="243"/>
      <c r="C2227" s="244"/>
      <c r="D2227" s="245" t="s">
        <v>186</v>
      </c>
      <c r="E2227" s="246" t="s">
        <v>1</v>
      </c>
      <c r="F2227" s="247" t="s">
        <v>1487</v>
      </c>
      <c r="G2227" s="244"/>
      <c r="H2227" s="246" t="s">
        <v>1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3" t="s">
        <v>186</v>
      </c>
      <c r="AU2227" s="253" t="s">
        <v>92</v>
      </c>
      <c r="AV2227" s="13" t="s">
        <v>90</v>
      </c>
      <c r="AW2227" s="13" t="s">
        <v>36</v>
      </c>
      <c r="AX2227" s="13" t="s">
        <v>83</v>
      </c>
      <c r="AY2227" s="253" t="s">
        <v>177</v>
      </c>
    </row>
    <row r="2228" s="13" customFormat="1">
      <c r="A2228" s="13"/>
      <c r="B2228" s="243"/>
      <c r="C2228" s="244"/>
      <c r="D2228" s="245" t="s">
        <v>186</v>
      </c>
      <c r="E2228" s="246" t="s">
        <v>1</v>
      </c>
      <c r="F2228" s="247" t="s">
        <v>1488</v>
      </c>
      <c r="G2228" s="244"/>
      <c r="H2228" s="246" t="s">
        <v>1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3" t="s">
        <v>186</v>
      </c>
      <c r="AU2228" s="253" t="s">
        <v>92</v>
      </c>
      <c r="AV2228" s="13" t="s">
        <v>90</v>
      </c>
      <c r="AW2228" s="13" t="s">
        <v>36</v>
      </c>
      <c r="AX2228" s="13" t="s">
        <v>83</v>
      </c>
      <c r="AY2228" s="253" t="s">
        <v>177</v>
      </c>
    </row>
    <row r="2229" s="14" customFormat="1">
      <c r="A2229" s="14"/>
      <c r="B2229" s="254"/>
      <c r="C2229" s="255"/>
      <c r="D2229" s="245" t="s">
        <v>186</v>
      </c>
      <c r="E2229" s="256" t="s">
        <v>1</v>
      </c>
      <c r="F2229" s="257" t="s">
        <v>2508</v>
      </c>
      <c r="G2229" s="255"/>
      <c r="H2229" s="258">
        <v>47.240000000000002</v>
      </c>
      <c r="I2229" s="259"/>
      <c r="J2229" s="255"/>
      <c r="K2229" s="255"/>
      <c r="L2229" s="260"/>
      <c r="M2229" s="261"/>
      <c r="N2229" s="262"/>
      <c r="O2229" s="262"/>
      <c r="P2229" s="262"/>
      <c r="Q2229" s="262"/>
      <c r="R2229" s="262"/>
      <c r="S2229" s="262"/>
      <c r="T2229" s="263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4" t="s">
        <v>186</v>
      </c>
      <c r="AU2229" s="264" t="s">
        <v>92</v>
      </c>
      <c r="AV2229" s="14" t="s">
        <v>92</v>
      </c>
      <c r="AW2229" s="14" t="s">
        <v>36</v>
      </c>
      <c r="AX2229" s="14" t="s">
        <v>83</v>
      </c>
      <c r="AY2229" s="264" t="s">
        <v>177</v>
      </c>
    </row>
    <row r="2230" s="16" customFormat="1">
      <c r="A2230" s="16"/>
      <c r="B2230" s="276"/>
      <c r="C2230" s="277"/>
      <c r="D2230" s="245" t="s">
        <v>186</v>
      </c>
      <c r="E2230" s="278" t="s">
        <v>639</v>
      </c>
      <c r="F2230" s="279" t="s">
        <v>492</v>
      </c>
      <c r="G2230" s="277"/>
      <c r="H2230" s="280">
        <v>47.240000000000002</v>
      </c>
      <c r="I2230" s="281"/>
      <c r="J2230" s="277"/>
      <c r="K2230" s="277"/>
      <c r="L2230" s="282"/>
      <c r="M2230" s="283"/>
      <c r="N2230" s="284"/>
      <c r="O2230" s="284"/>
      <c r="P2230" s="284"/>
      <c r="Q2230" s="284"/>
      <c r="R2230" s="284"/>
      <c r="S2230" s="284"/>
      <c r="T2230" s="285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T2230" s="286" t="s">
        <v>186</v>
      </c>
      <c r="AU2230" s="286" t="s">
        <v>92</v>
      </c>
      <c r="AV2230" s="16" t="s">
        <v>100</v>
      </c>
      <c r="AW2230" s="16" t="s">
        <v>36</v>
      </c>
      <c r="AX2230" s="16" t="s">
        <v>83</v>
      </c>
      <c r="AY2230" s="286" t="s">
        <v>177</v>
      </c>
    </row>
    <row r="2231" s="13" customFormat="1">
      <c r="A2231" s="13"/>
      <c r="B2231" s="243"/>
      <c r="C2231" s="244"/>
      <c r="D2231" s="245" t="s">
        <v>186</v>
      </c>
      <c r="E2231" s="246" t="s">
        <v>1</v>
      </c>
      <c r="F2231" s="247" t="s">
        <v>1510</v>
      </c>
      <c r="G2231" s="244"/>
      <c r="H2231" s="246" t="s">
        <v>1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3" t="s">
        <v>186</v>
      </c>
      <c r="AU2231" s="253" t="s">
        <v>92</v>
      </c>
      <c r="AV2231" s="13" t="s">
        <v>90</v>
      </c>
      <c r="AW2231" s="13" t="s">
        <v>36</v>
      </c>
      <c r="AX2231" s="13" t="s">
        <v>83</v>
      </c>
      <c r="AY2231" s="253" t="s">
        <v>177</v>
      </c>
    </row>
    <row r="2232" s="13" customFormat="1">
      <c r="A2232" s="13"/>
      <c r="B2232" s="243"/>
      <c r="C2232" s="244"/>
      <c r="D2232" s="245" t="s">
        <v>186</v>
      </c>
      <c r="E2232" s="246" t="s">
        <v>1</v>
      </c>
      <c r="F2232" s="247" t="s">
        <v>1511</v>
      </c>
      <c r="G2232" s="244"/>
      <c r="H2232" s="246" t="s">
        <v>1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3" t="s">
        <v>186</v>
      </c>
      <c r="AU2232" s="253" t="s">
        <v>92</v>
      </c>
      <c r="AV2232" s="13" t="s">
        <v>90</v>
      </c>
      <c r="AW2232" s="13" t="s">
        <v>36</v>
      </c>
      <c r="AX2232" s="13" t="s">
        <v>83</v>
      </c>
      <c r="AY2232" s="253" t="s">
        <v>177</v>
      </c>
    </row>
    <row r="2233" s="14" customFormat="1">
      <c r="A2233" s="14"/>
      <c r="B2233" s="254"/>
      <c r="C2233" s="255"/>
      <c r="D2233" s="245" t="s">
        <v>186</v>
      </c>
      <c r="E2233" s="256" t="s">
        <v>1</v>
      </c>
      <c r="F2233" s="257" t="s">
        <v>2509</v>
      </c>
      <c r="G2233" s="255"/>
      <c r="H2233" s="258">
        <v>26.399999999999999</v>
      </c>
      <c r="I2233" s="259"/>
      <c r="J2233" s="255"/>
      <c r="K2233" s="255"/>
      <c r="L2233" s="260"/>
      <c r="M2233" s="261"/>
      <c r="N2233" s="262"/>
      <c r="O2233" s="262"/>
      <c r="P2233" s="262"/>
      <c r="Q2233" s="262"/>
      <c r="R2233" s="262"/>
      <c r="S2233" s="262"/>
      <c r="T2233" s="263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64" t="s">
        <v>186</v>
      </c>
      <c r="AU2233" s="264" t="s">
        <v>92</v>
      </c>
      <c r="AV2233" s="14" t="s">
        <v>92</v>
      </c>
      <c r="AW2233" s="14" t="s">
        <v>36</v>
      </c>
      <c r="AX2233" s="14" t="s">
        <v>83</v>
      </c>
      <c r="AY2233" s="264" t="s">
        <v>177</v>
      </c>
    </row>
    <row r="2234" s="16" customFormat="1">
      <c r="A2234" s="16"/>
      <c r="B2234" s="276"/>
      <c r="C2234" s="277"/>
      <c r="D2234" s="245" t="s">
        <v>186</v>
      </c>
      <c r="E2234" s="278" t="s">
        <v>641</v>
      </c>
      <c r="F2234" s="279" t="s">
        <v>492</v>
      </c>
      <c r="G2234" s="277"/>
      <c r="H2234" s="280">
        <v>26.399999999999999</v>
      </c>
      <c r="I2234" s="281"/>
      <c r="J2234" s="277"/>
      <c r="K2234" s="277"/>
      <c r="L2234" s="282"/>
      <c r="M2234" s="283"/>
      <c r="N2234" s="284"/>
      <c r="O2234" s="284"/>
      <c r="P2234" s="284"/>
      <c r="Q2234" s="284"/>
      <c r="R2234" s="284"/>
      <c r="S2234" s="284"/>
      <c r="T2234" s="285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6" t="s">
        <v>186</v>
      </c>
      <c r="AU2234" s="286" t="s">
        <v>92</v>
      </c>
      <c r="AV2234" s="16" t="s">
        <v>100</v>
      </c>
      <c r="AW2234" s="16" t="s">
        <v>36</v>
      </c>
      <c r="AX2234" s="16" t="s">
        <v>83</v>
      </c>
      <c r="AY2234" s="286" t="s">
        <v>177</v>
      </c>
    </row>
    <row r="2235" s="15" customFormat="1">
      <c r="A2235" s="15"/>
      <c r="B2235" s="265"/>
      <c r="C2235" s="266"/>
      <c r="D2235" s="245" t="s">
        <v>186</v>
      </c>
      <c r="E2235" s="267" t="s">
        <v>1</v>
      </c>
      <c r="F2235" s="268" t="s">
        <v>190</v>
      </c>
      <c r="G2235" s="266"/>
      <c r="H2235" s="269">
        <v>232.91</v>
      </c>
      <c r="I2235" s="270"/>
      <c r="J2235" s="266"/>
      <c r="K2235" s="266"/>
      <c r="L2235" s="271"/>
      <c r="M2235" s="272"/>
      <c r="N2235" s="273"/>
      <c r="O2235" s="273"/>
      <c r="P2235" s="273"/>
      <c r="Q2235" s="273"/>
      <c r="R2235" s="273"/>
      <c r="S2235" s="273"/>
      <c r="T2235" s="274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75" t="s">
        <v>186</v>
      </c>
      <c r="AU2235" s="275" t="s">
        <v>92</v>
      </c>
      <c r="AV2235" s="15" t="s">
        <v>184</v>
      </c>
      <c r="AW2235" s="15" t="s">
        <v>36</v>
      </c>
      <c r="AX2235" s="15" t="s">
        <v>90</v>
      </c>
      <c r="AY2235" s="275" t="s">
        <v>177</v>
      </c>
    </row>
    <row r="2236" s="2" customFormat="1" ht="24.15" customHeight="1">
      <c r="A2236" s="39"/>
      <c r="B2236" s="40"/>
      <c r="C2236" s="230" t="s">
        <v>2510</v>
      </c>
      <c r="D2236" s="230" t="s">
        <v>179</v>
      </c>
      <c r="E2236" s="231" t="s">
        <v>2511</v>
      </c>
      <c r="F2236" s="232" t="s">
        <v>2512</v>
      </c>
      <c r="G2236" s="233" t="s">
        <v>398</v>
      </c>
      <c r="H2236" s="234">
        <v>232.91</v>
      </c>
      <c r="I2236" s="235"/>
      <c r="J2236" s="236">
        <f>ROUND(I2236*H2236,2)</f>
        <v>0</v>
      </c>
      <c r="K2236" s="232" t="s">
        <v>1</v>
      </c>
      <c r="L2236" s="45"/>
      <c r="M2236" s="237" t="s">
        <v>1</v>
      </c>
      <c r="N2236" s="238" t="s">
        <v>48</v>
      </c>
      <c r="O2236" s="92"/>
      <c r="P2236" s="239">
        <f>O2236*H2236</f>
        <v>0</v>
      </c>
      <c r="Q2236" s="239">
        <v>0</v>
      </c>
      <c r="R2236" s="239">
        <f>Q2236*H2236</f>
        <v>0</v>
      </c>
      <c r="S2236" s="239">
        <v>0</v>
      </c>
      <c r="T2236" s="240">
        <f>S2236*H2236</f>
        <v>0</v>
      </c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39"/>
      <c r="AE2236" s="39"/>
      <c r="AR2236" s="241" t="s">
        <v>295</v>
      </c>
      <c r="AT2236" s="241" t="s">
        <v>179</v>
      </c>
      <c r="AU2236" s="241" t="s">
        <v>92</v>
      </c>
      <c r="AY2236" s="18" t="s">
        <v>177</v>
      </c>
      <c r="BE2236" s="242">
        <f>IF(N2236="základní",J2236,0)</f>
        <v>0</v>
      </c>
      <c r="BF2236" s="242">
        <f>IF(N2236="snížená",J2236,0)</f>
        <v>0</v>
      </c>
      <c r="BG2236" s="242">
        <f>IF(N2236="zákl. přenesená",J2236,0)</f>
        <v>0</v>
      </c>
      <c r="BH2236" s="242">
        <f>IF(N2236="sníž. přenesená",J2236,0)</f>
        <v>0</v>
      </c>
      <c r="BI2236" s="242">
        <f>IF(N2236="nulová",J2236,0)</f>
        <v>0</v>
      </c>
      <c r="BJ2236" s="18" t="s">
        <v>90</v>
      </c>
      <c r="BK2236" s="242">
        <f>ROUND(I2236*H2236,2)</f>
        <v>0</v>
      </c>
      <c r="BL2236" s="18" t="s">
        <v>295</v>
      </c>
      <c r="BM2236" s="241" t="s">
        <v>2513</v>
      </c>
    </row>
    <row r="2237" s="2" customFormat="1" ht="16.5" customHeight="1">
      <c r="A2237" s="39"/>
      <c r="B2237" s="40"/>
      <c r="C2237" s="291" t="s">
        <v>2514</v>
      </c>
      <c r="D2237" s="291" t="s">
        <v>881</v>
      </c>
      <c r="E2237" s="292" t="s">
        <v>2515</v>
      </c>
      <c r="F2237" s="293" t="s">
        <v>2516</v>
      </c>
      <c r="G2237" s="294" t="s">
        <v>398</v>
      </c>
      <c r="H2237" s="295">
        <v>256.20100000000002</v>
      </c>
      <c r="I2237" s="296"/>
      <c r="J2237" s="297">
        <f>ROUND(I2237*H2237,2)</f>
        <v>0</v>
      </c>
      <c r="K2237" s="293" t="s">
        <v>183</v>
      </c>
      <c r="L2237" s="298"/>
      <c r="M2237" s="299" t="s">
        <v>1</v>
      </c>
      <c r="N2237" s="300" t="s">
        <v>48</v>
      </c>
      <c r="O2237" s="92"/>
      <c r="P2237" s="239">
        <f>O2237*H2237</f>
        <v>0</v>
      </c>
      <c r="Q2237" s="239">
        <v>0.00020000000000000001</v>
      </c>
      <c r="R2237" s="239">
        <f>Q2237*H2237</f>
        <v>0.051240200000000007</v>
      </c>
      <c r="S2237" s="239">
        <v>0</v>
      </c>
      <c r="T2237" s="240">
        <f>S2237*H2237</f>
        <v>0</v>
      </c>
      <c r="U2237" s="39"/>
      <c r="V2237" s="39"/>
      <c r="W2237" s="39"/>
      <c r="X2237" s="39"/>
      <c r="Y2237" s="39"/>
      <c r="Z2237" s="39"/>
      <c r="AA2237" s="39"/>
      <c r="AB2237" s="39"/>
      <c r="AC2237" s="39"/>
      <c r="AD2237" s="39"/>
      <c r="AE2237" s="39"/>
      <c r="AR2237" s="241" t="s">
        <v>402</v>
      </c>
      <c r="AT2237" s="241" t="s">
        <v>881</v>
      </c>
      <c r="AU2237" s="241" t="s">
        <v>92</v>
      </c>
      <c r="AY2237" s="18" t="s">
        <v>177</v>
      </c>
      <c r="BE2237" s="242">
        <f>IF(N2237="základní",J2237,0)</f>
        <v>0</v>
      </c>
      <c r="BF2237" s="242">
        <f>IF(N2237="snížená",J2237,0)</f>
        <v>0</v>
      </c>
      <c r="BG2237" s="242">
        <f>IF(N2237="zákl. přenesená",J2237,0)</f>
        <v>0</v>
      </c>
      <c r="BH2237" s="242">
        <f>IF(N2237="sníž. přenesená",J2237,0)</f>
        <v>0</v>
      </c>
      <c r="BI2237" s="242">
        <f>IF(N2237="nulová",J2237,0)</f>
        <v>0</v>
      </c>
      <c r="BJ2237" s="18" t="s">
        <v>90</v>
      </c>
      <c r="BK2237" s="242">
        <f>ROUND(I2237*H2237,2)</f>
        <v>0</v>
      </c>
      <c r="BL2237" s="18" t="s">
        <v>295</v>
      </c>
      <c r="BM2237" s="241" t="s">
        <v>2517</v>
      </c>
    </row>
    <row r="2238" s="14" customFormat="1">
      <c r="A2238" s="14"/>
      <c r="B2238" s="254"/>
      <c r="C2238" s="255"/>
      <c r="D2238" s="245" t="s">
        <v>186</v>
      </c>
      <c r="E2238" s="255"/>
      <c r="F2238" s="257" t="s">
        <v>2518</v>
      </c>
      <c r="G2238" s="255"/>
      <c r="H2238" s="258">
        <v>256.20100000000002</v>
      </c>
      <c r="I2238" s="259"/>
      <c r="J2238" s="255"/>
      <c r="K2238" s="255"/>
      <c r="L2238" s="260"/>
      <c r="M2238" s="261"/>
      <c r="N2238" s="262"/>
      <c r="O2238" s="262"/>
      <c r="P2238" s="262"/>
      <c r="Q2238" s="262"/>
      <c r="R2238" s="262"/>
      <c r="S2238" s="262"/>
      <c r="T2238" s="263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64" t="s">
        <v>186</v>
      </c>
      <c r="AU2238" s="264" t="s">
        <v>92</v>
      </c>
      <c r="AV2238" s="14" t="s">
        <v>92</v>
      </c>
      <c r="AW2238" s="14" t="s">
        <v>4</v>
      </c>
      <c r="AX2238" s="14" t="s">
        <v>90</v>
      </c>
      <c r="AY2238" s="264" t="s">
        <v>177</v>
      </c>
    </row>
    <row r="2239" s="2" customFormat="1" ht="24.15" customHeight="1">
      <c r="A2239" s="39"/>
      <c r="B2239" s="40"/>
      <c r="C2239" s="230" t="s">
        <v>2519</v>
      </c>
      <c r="D2239" s="230" t="s">
        <v>179</v>
      </c>
      <c r="E2239" s="231" t="s">
        <v>2520</v>
      </c>
      <c r="F2239" s="232" t="s">
        <v>2521</v>
      </c>
      <c r="G2239" s="233" t="s">
        <v>200</v>
      </c>
      <c r="H2239" s="234">
        <v>313.30000000000001</v>
      </c>
      <c r="I2239" s="235"/>
      <c r="J2239" s="236">
        <f>ROUND(I2239*H2239,2)</f>
        <v>0</v>
      </c>
      <c r="K2239" s="232" t="s">
        <v>183</v>
      </c>
      <c r="L2239" s="45"/>
      <c r="M2239" s="237" t="s">
        <v>1</v>
      </c>
      <c r="N2239" s="238" t="s">
        <v>48</v>
      </c>
      <c r="O2239" s="92"/>
      <c r="P2239" s="239">
        <f>O2239*H2239</f>
        <v>0</v>
      </c>
      <c r="Q2239" s="239">
        <v>0.00010000000000000001</v>
      </c>
      <c r="R2239" s="239">
        <f>Q2239*H2239</f>
        <v>0.031330000000000004</v>
      </c>
      <c r="S2239" s="239">
        <v>0</v>
      </c>
      <c r="T2239" s="240">
        <f>S2239*H2239</f>
        <v>0</v>
      </c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39"/>
      <c r="AE2239" s="39"/>
      <c r="AR2239" s="241" t="s">
        <v>295</v>
      </c>
      <c r="AT2239" s="241" t="s">
        <v>179</v>
      </c>
      <c r="AU2239" s="241" t="s">
        <v>92</v>
      </c>
      <c r="AY2239" s="18" t="s">
        <v>177</v>
      </c>
      <c r="BE2239" s="242">
        <f>IF(N2239="základní",J2239,0)</f>
        <v>0</v>
      </c>
      <c r="BF2239" s="242">
        <f>IF(N2239="snížená",J2239,0)</f>
        <v>0</v>
      </c>
      <c r="BG2239" s="242">
        <f>IF(N2239="zákl. přenesená",J2239,0)</f>
        <v>0</v>
      </c>
      <c r="BH2239" s="242">
        <f>IF(N2239="sníž. přenesená",J2239,0)</f>
        <v>0</v>
      </c>
      <c r="BI2239" s="242">
        <f>IF(N2239="nulová",J2239,0)</f>
        <v>0</v>
      </c>
      <c r="BJ2239" s="18" t="s">
        <v>90</v>
      </c>
      <c r="BK2239" s="242">
        <f>ROUND(I2239*H2239,2)</f>
        <v>0</v>
      </c>
      <c r="BL2239" s="18" t="s">
        <v>295</v>
      </c>
      <c r="BM2239" s="241" t="s">
        <v>2522</v>
      </c>
    </row>
    <row r="2240" s="13" customFormat="1">
      <c r="A2240" s="13"/>
      <c r="B2240" s="243"/>
      <c r="C2240" s="244"/>
      <c r="D2240" s="245" t="s">
        <v>186</v>
      </c>
      <c r="E2240" s="246" t="s">
        <v>1</v>
      </c>
      <c r="F2240" s="247" t="s">
        <v>2523</v>
      </c>
      <c r="G2240" s="244"/>
      <c r="H2240" s="246" t="s">
        <v>1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3" t="s">
        <v>186</v>
      </c>
      <c r="AU2240" s="253" t="s">
        <v>92</v>
      </c>
      <c r="AV2240" s="13" t="s">
        <v>90</v>
      </c>
      <c r="AW2240" s="13" t="s">
        <v>36</v>
      </c>
      <c r="AX2240" s="13" t="s">
        <v>83</v>
      </c>
      <c r="AY2240" s="253" t="s">
        <v>177</v>
      </c>
    </row>
    <row r="2241" s="13" customFormat="1">
      <c r="A2241" s="13"/>
      <c r="B2241" s="243"/>
      <c r="C2241" s="244"/>
      <c r="D2241" s="245" t="s">
        <v>186</v>
      </c>
      <c r="E2241" s="246" t="s">
        <v>1</v>
      </c>
      <c r="F2241" s="247" t="s">
        <v>780</v>
      </c>
      <c r="G2241" s="244"/>
      <c r="H2241" s="246" t="s">
        <v>1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3" t="s">
        <v>186</v>
      </c>
      <c r="AU2241" s="253" t="s">
        <v>92</v>
      </c>
      <c r="AV2241" s="13" t="s">
        <v>90</v>
      </c>
      <c r="AW2241" s="13" t="s">
        <v>36</v>
      </c>
      <c r="AX2241" s="13" t="s">
        <v>83</v>
      </c>
      <c r="AY2241" s="253" t="s">
        <v>177</v>
      </c>
    </row>
    <row r="2242" s="13" customFormat="1">
      <c r="A2242" s="13"/>
      <c r="B2242" s="243"/>
      <c r="C2242" s="244"/>
      <c r="D2242" s="245" t="s">
        <v>186</v>
      </c>
      <c r="E2242" s="246" t="s">
        <v>1</v>
      </c>
      <c r="F2242" s="247" t="s">
        <v>781</v>
      </c>
      <c r="G2242" s="244"/>
      <c r="H2242" s="246" t="s">
        <v>1</v>
      </c>
      <c r="I2242" s="248"/>
      <c r="J2242" s="244"/>
      <c r="K2242" s="244"/>
      <c r="L2242" s="249"/>
      <c r="M2242" s="250"/>
      <c r="N2242" s="251"/>
      <c r="O2242" s="251"/>
      <c r="P2242" s="251"/>
      <c r="Q2242" s="251"/>
      <c r="R2242" s="251"/>
      <c r="S2242" s="251"/>
      <c r="T2242" s="25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3" t="s">
        <v>186</v>
      </c>
      <c r="AU2242" s="253" t="s">
        <v>92</v>
      </c>
      <c r="AV2242" s="13" t="s">
        <v>90</v>
      </c>
      <c r="AW2242" s="13" t="s">
        <v>36</v>
      </c>
      <c r="AX2242" s="13" t="s">
        <v>83</v>
      </c>
      <c r="AY2242" s="253" t="s">
        <v>177</v>
      </c>
    </row>
    <row r="2243" s="14" customFormat="1">
      <c r="A2243" s="14"/>
      <c r="B2243" s="254"/>
      <c r="C2243" s="255"/>
      <c r="D2243" s="245" t="s">
        <v>186</v>
      </c>
      <c r="E2243" s="256" t="s">
        <v>1</v>
      </c>
      <c r="F2243" s="257" t="s">
        <v>1694</v>
      </c>
      <c r="G2243" s="255"/>
      <c r="H2243" s="258">
        <v>89.5</v>
      </c>
      <c r="I2243" s="259"/>
      <c r="J2243" s="255"/>
      <c r="K2243" s="255"/>
      <c r="L2243" s="260"/>
      <c r="M2243" s="261"/>
      <c r="N2243" s="262"/>
      <c r="O2243" s="262"/>
      <c r="P2243" s="262"/>
      <c r="Q2243" s="262"/>
      <c r="R2243" s="262"/>
      <c r="S2243" s="262"/>
      <c r="T2243" s="26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64" t="s">
        <v>186</v>
      </c>
      <c r="AU2243" s="264" t="s">
        <v>92</v>
      </c>
      <c r="AV2243" s="14" t="s">
        <v>92</v>
      </c>
      <c r="AW2243" s="14" t="s">
        <v>36</v>
      </c>
      <c r="AX2243" s="14" t="s">
        <v>83</v>
      </c>
      <c r="AY2243" s="264" t="s">
        <v>177</v>
      </c>
    </row>
    <row r="2244" s="13" customFormat="1">
      <c r="A2244" s="13"/>
      <c r="B2244" s="243"/>
      <c r="C2244" s="244"/>
      <c r="D2244" s="245" t="s">
        <v>186</v>
      </c>
      <c r="E2244" s="246" t="s">
        <v>1</v>
      </c>
      <c r="F2244" s="247" t="s">
        <v>1464</v>
      </c>
      <c r="G2244" s="244"/>
      <c r="H2244" s="246" t="s">
        <v>1</v>
      </c>
      <c r="I2244" s="248"/>
      <c r="J2244" s="244"/>
      <c r="K2244" s="244"/>
      <c r="L2244" s="249"/>
      <c r="M2244" s="250"/>
      <c r="N2244" s="251"/>
      <c r="O2244" s="251"/>
      <c r="P2244" s="251"/>
      <c r="Q2244" s="251"/>
      <c r="R2244" s="251"/>
      <c r="S2244" s="251"/>
      <c r="T2244" s="25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3" t="s">
        <v>186</v>
      </c>
      <c r="AU2244" s="253" t="s">
        <v>92</v>
      </c>
      <c r="AV2244" s="13" t="s">
        <v>90</v>
      </c>
      <c r="AW2244" s="13" t="s">
        <v>36</v>
      </c>
      <c r="AX2244" s="13" t="s">
        <v>83</v>
      </c>
      <c r="AY2244" s="253" t="s">
        <v>177</v>
      </c>
    </row>
    <row r="2245" s="13" customFormat="1">
      <c r="A2245" s="13"/>
      <c r="B2245" s="243"/>
      <c r="C2245" s="244"/>
      <c r="D2245" s="245" t="s">
        <v>186</v>
      </c>
      <c r="E2245" s="246" t="s">
        <v>1</v>
      </c>
      <c r="F2245" s="247" t="s">
        <v>1465</v>
      </c>
      <c r="G2245" s="244"/>
      <c r="H2245" s="246" t="s">
        <v>1</v>
      </c>
      <c r="I2245" s="248"/>
      <c r="J2245" s="244"/>
      <c r="K2245" s="244"/>
      <c r="L2245" s="249"/>
      <c r="M2245" s="250"/>
      <c r="N2245" s="251"/>
      <c r="O2245" s="251"/>
      <c r="P2245" s="251"/>
      <c r="Q2245" s="251"/>
      <c r="R2245" s="251"/>
      <c r="S2245" s="251"/>
      <c r="T2245" s="252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53" t="s">
        <v>186</v>
      </c>
      <c r="AU2245" s="253" t="s">
        <v>92</v>
      </c>
      <c r="AV2245" s="13" t="s">
        <v>90</v>
      </c>
      <c r="AW2245" s="13" t="s">
        <v>36</v>
      </c>
      <c r="AX2245" s="13" t="s">
        <v>83</v>
      </c>
      <c r="AY2245" s="253" t="s">
        <v>177</v>
      </c>
    </row>
    <row r="2246" s="14" customFormat="1">
      <c r="A2246" s="14"/>
      <c r="B2246" s="254"/>
      <c r="C2246" s="255"/>
      <c r="D2246" s="245" t="s">
        <v>186</v>
      </c>
      <c r="E2246" s="256" t="s">
        <v>1</v>
      </c>
      <c r="F2246" s="257" t="s">
        <v>1849</v>
      </c>
      <c r="G2246" s="255"/>
      <c r="H2246" s="258">
        <v>97.5</v>
      </c>
      <c r="I2246" s="259"/>
      <c r="J2246" s="255"/>
      <c r="K2246" s="255"/>
      <c r="L2246" s="260"/>
      <c r="M2246" s="261"/>
      <c r="N2246" s="262"/>
      <c r="O2246" s="262"/>
      <c r="P2246" s="262"/>
      <c r="Q2246" s="262"/>
      <c r="R2246" s="262"/>
      <c r="S2246" s="262"/>
      <c r="T2246" s="263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4" t="s">
        <v>186</v>
      </c>
      <c r="AU2246" s="264" t="s">
        <v>92</v>
      </c>
      <c r="AV2246" s="14" t="s">
        <v>92</v>
      </c>
      <c r="AW2246" s="14" t="s">
        <v>36</v>
      </c>
      <c r="AX2246" s="14" t="s">
        <v>83</v>
      </c>
      <c r="AY2246" s="264" t="s">
        <v>177</v>
      </c>
    </row>
    <row r="2247" s="13" customFormat="1">
      <c r="A2247" s="13"/>
      <c r="B2247" s="243"/>
      <c r="C2247" s="244"/>
      <c r="D2247" s="245" t="s">
        <v>186</v>
      </c>
      <c r="E2247" s="246" t="s">
        <v>1</v>
      </c>
      <c r="F2247" s="247" t="s">
        <v>1515</v>
      </c>
      <c r="G2247" s="244"/>
      <c r="H2247" s="246" t="s">
        <v>1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53" t="s">
        <v>186</v>
      </c>
      <c r="AU2247" s="253" t="s">
        <v>92</v>
      </c>
      <c r="AV2247" s="13" t="s">
        <v>90</v>
      </c>
      <c r="AW2247" s="13" t="s">
        <v>36</v>
      </c>
      <c r="AX2247" s="13" t="s">
        <v>83</v>
      </c>
      <c r="AY2247" s="253" t="s">
        <v>177</v>
      </c>
    </row>
    <row r="2248" s="13" customFormat="1">
      <c r="A2248" s="13"/>
      <c r="B2248" s="243"/>
      <c r="C2248" s="244"/>
      <c r="D2248" s="245" t="s">
        <v>186</v>
      </c>
      <c r="E2248" s="246" t="s">
        <v>1</v>
      </c>
      <c r="F2248" s="247" t="s">
        <v>273</v>
      </c>
      <c r="G2248" s="244"/>
      <c r="H2248" s="246" t="s">
        <v>1</v>
      </c>
      <c r="I2248" s="248"/>
      <c r="J2248" s="244"/>
      <c r="K2248" s="244"/>
      <c r="L2248" s="249"/>
      <c r="M2248" s="250"/>
      <c r="N2248" s="251"/>
      <c r="O2248" s="251"/>
      <c r="P2248" s="251"/>
      <c r="Q2248" s="251"/>
      <c r="R2248" s="251"/>
      <c r="S2248" s="251"/>
      <c r="T2248" s="25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53" t="s">
        <v>186</v>
      </c>
      <c r="AU2248" s="253" t="s">
        <v>92</v>
      </c>
      <c r="AV2248" s="13" t="s">
        <v>90</v>
      </c>
      <c r="AW2248" s="13" t="s">
        <v>36</v>
      </c>
      <c r="AX2248" s="13" t="s">
        <v>83</v>
      </c>
      <c r="AY2248" s="253" t="s">
        <v>177</v>
      </c>
    </row>
    <row r="2249" s="14" customFormat="1">
      <c r="A2249" s="14"/>
      <c r="B2249" s="254"/>
      <c r="C2249" s="255"/>
      <c r="D2249" s="245" t="s">
        <v>186</v>
      </c>
      <c r="E2249" s="256" t="s">
        <v>1</v>
      </c>
      <c r="F2249" s="257" t="s">
        <v>1853</v>
      </c>
      <c r="G2249" s="255"/>
      <c r="H2249" s="258">
        <v>9.5999999999999996</v>
      </c>
      <c r="I2249" s="259"/>
      <c r="J2249" s="255"/>
      <c r="K2249" s="255"/>
      <c r="L2249" s="260"/>
      <c r="M2249" s="261"/>
      <c r="N2249" s="262"/>
      <c r="O2249" s="262"/>
      <c r="P2249" s="262"/>
      <c r="Q2249" s="262"/>
      <c r="R2249" s="262"/>
      <c r="S2249" s="262"/>
      <c r="T2249" s="26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64" t="s">
        <v>186</v>
      </c>
      <c r="AU2249" s="264" t="s">
        <v>92</v>
      </c>
      <c r="AV2249" s="14" t="s">
        <v>92</v>
      </c>
      <c r="AW2249" s="14" t="s">
        <v>36</v>
      </c>
      <c r="AX2249" s="14" t="s">
        <v>83</v>
      </c>
      <c r="AY2249" s="264" t="s">
        <v>177</v>
      </c>
    </row>
    <row r="2250" s="13" customFormat="1">
      <c r="A2250" s="13"/>
      <c r="B2250" s="243"/>
      <c r="C2250" s="244"/>
      <c r="D2250" s="245" t="s">
        <v>186</v>
      </c>
      <c r="E2250" s="246" t="s">
        <v>1</v>
      </c>
      <c r="F2250" s="247" t="s">
        <v>1487</v>
      </c>
      <c r="G2250" s="244"/>
      <c r="H2250" s="246" t="s">
        <v>1</v>
      </c>
      <c r="I2250" s="248"/>
      <c r="J2250" s="244"/>
      <c r="K2250" s="244"/>
      <c r="L2250" s="249"/>
      <c r="M2250" s="250"/>
      <c r="N2250" s="251"/>
      <c r="O2250" s="251"/>
      <c r="P2250" s="251"/>
      <c r="Q2250" s="251"/>
      <c r="R2250" s="251"/>
      <c r="S2250" s="251"/>
      <c r="T2250" s="25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3" t="s">
        <v>186</v>
      </c>
      <c r="AU2250" s="253" t="s">
        <v>92</v>
      </c>
      <c r="AV2250" s="13" t="s">
        <v>90</v>
      </c>
      <c r="AW2250" s="13" t="s">
        <v>36</v>
      </c>
      <c r="AX2250" s="13" t="s">
        <v>83</v>
      </c>
      <c r="AY2250" s="253" t="s">
        <v>177</v>
      </c>
    </row>
    <row r="2251" s="13" customFormat="1">
      <c r="A2251" s="13"/>
      <c r="B2251" s="243"/>
      <c r="C2251" s="244"/>
      <c r="D2251" s="245" t="s">
        <v>186</v>
      </c>
      <c r="E2251" s="246" t="s">
        <v>1</v>
      </c>
      <c r="F2251" s="247" t="s">
        <v>1488</v>
      </c>
      <c r="G2251" s="244"/>
      <c r="H2251" s="246" t="s">
        <v>1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3" t="s">
        <v>186</v>
      </c>
      <c r="AU2251" s="253" t="s">
        <v>92</v>
      </c>
      <c r="AV2251" s="13" t="s">
        <v>90</v>
      </c>
      <c r="AW2251" s="13" t="s">
        <v>36</v>
      </c>
      <c r="AX2251" s="13" t="s">
        <v>83</v>
      </c>
      <c r="AY2251" s="253" t="s">
        <v>177</v>
      </c>
    </row>
    <row r="2252" s="14" customFormat="1">
      <c r="A2252" s="14"/>
      <c r="B2252" s="254"/>
      <c r="C2252" s="255"/>
      <c r="D2252" s="245" t="s">
        <v>186</v>
      </c>
      <c r="E2252" s="256" t="s">
        <v>1</v>
      </c>
      <c r="F2252" s="257" t="s">
        <v>1854</v>
      </c>
      <c r="G2252" s="255"/>
      <c r="H2252" s="258">
        <v>76.400000000000006</v>
      </c>
      <c r="I2252" s="259"/>
      <c r="J2252" s="255"/>
      <c r="K2252" s="255"/>
      <c r="L2252" s="260"/>
      <c r="M2252" s="261"/>
      <c r="N2252" s="262"/>
      <c r="O2252" s="262"/>
      <c r="P2252" s="262"/>
      <c r="Q2252" s="262"/>
      <c r="R2252" s="262"/>
      <c r="S2252" s="262"/>
      <c r="T2252" s="263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4" t="s">
        <v>186</v>
      </c>
      <c r="AU2252" s="264" t="s">
        <v>92</v>
      </c>
      <c r="AV2252" s="14" t="s">
        <v>92</v>
      </c>
      <c r="AW2252" s="14" t="s">
        <v>36</v>
      </c>
      <c r="AX2252" s="14" t="s">
        <v>83</v>
      </c>
      <c r="AY2252" s="264" t="s">
        <v>177</v>
      </c>
    </row>
    <row r="2253" s="13" customFormat="1">
      <c r="A2253" s="13"/>
      <c r="B2253" s="243"/>
      <c r="C2253" s="244"/>
      <c r="D2253" s="245" t="s">
        <v>186</v>
      </c>
      <c r="E2253" s="246" t="s">
        <v>1</v>
      </c>
      <c r="F2253" s="247" t="s">
        <v>1510</v>
      </c>
      <c r="G2253" s="244"/>
      <c r="H2253" s="246" t="s">
        <v>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3" t="s">
        <v>186</v>
      </c>
      <c r="AU2253" s="253" t="s">
        <v>92</v>
      </c>
      <c r="AV2253" s="13" t="s">
        <v>90</v>
      </c>
      <c r="AW2253" s="13" t="s">
        <v>36</v>
      </c>
      <c r="AX2253" s="13" t="s">
        <v>83</v>
      </c>
      <c r="AY2253" s="253" t="s">
        <v>177</v>
      </c>
    </row>
    <row r="2254" s="13" customFormat="1">
      <c r="A2254" s="13"/>
      <c r="B2254" s="243"/>
      <c r="C2254" s="244"/>
      <c r="D2254" s="245" t="s">
        <v>186</v>
      </c>
      <c r="E2254" s="246" t="s">
        <v>1</v>
      </c>
      <c r="F2254" s="247" t="s">
        <v>1511</v>
      </c>
      <c r="G2254" s="244"/>
      <c r="H2254" s="246" t="s">
        <v>1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3" t="s">
        <v>186</v>
      </c>
      <c r="AU2254" s="253" t="s">
        <v>92</v>
      </c>
      <c r="AV2254" s="13" t="s">
        <v>90</v>
      </c>
      <c r="AW2254" s="13" t="s">
        <v>36</v>
      </c>
      <c r="AX2254" s="13" t="s">
        <v>83</v>
      </c>
      <c r="AY2254" s="253" t="s">
        <v>177</v>
      </c>
    </row>
    <row r="2255" s="14" customFormat="1">
      <c r="A2255" s="14"/>
      <c r="B2255" s="254"/>
      <c r="C2255" s="255"/>
      <c r="D2255" s="245" t="s">
        <v>186</v>
      </c>
      <c r="E2255" s="256" t="s">
        <v>1</v>
      </c>
      <c r="F2255" s="257" t="s">
        <v>1843</v>
      </c>
      <c r="G2255" s="255"/>
      <c r="H2255" s="258">
        <v>40.299999999999997</v>
      </c>
      <c r="I2255" s="259"/>
      <c r="J2255" s="255"/>
      <c r="K2255" s="255"/>
      <c r="L2255" s="260"/>
      <c r="M2255" s="261"/>
      <c r="N2255" s="262"/>
      <c r="O2255" s="262"/>
      <c r="P2255" s="262"/>
      <c r="Q2255" s="262"/>
      <c r="R2255" s="262"/>
      <c r="S2255" s="262"/>
      <c r="T2255" s="26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4" t="s">
        <v>186</v>
      </c>
      <c r="AU2255" s="264" t="s">
        <v>92</v>
      </c>
      <c r="AV2255" s="14" t="s">
        <v>92</v>
      </c>
      <c r="AW2255" s="14" t="s">
        <v>36</v>
      </c>
      <c r="AX2255" s="14" t="s">
        <v>83</v>
      </c>
      <c r="AY2255" s="264" t="s">
        <v>177</v>
      </c>
    </row>
    <row r="2256" s="15" customFormat="1">
      <c r="A2256" s="15"/>
      <c r="B2256" s="265"/>
      <c r="C2256" s="266"/>
      <c r="D2256" s="245" t="s">
        <v>186</v>
      </c>
      <c r="E2256" s="267" t="s">
        <v>1</v>
      </c>
      <c r="F2256" s="268" t="s">
        <v>190</v>
      </c>
      <c r="G2256" s="266"/>
      <c r="H2256" s="269">
        <v>313.30000000000001</v>
      </c>
      <c r="I2256" s="270"/>
      <c r="J2256" s="266"/>
      <c r="K2256" s="266"/>
      <c r="L2256" s="271"/>
      <c r="M2256" s="272"/>
      <c r="N2256" s="273"/>
      <c r="O2256" s="273"/>
      <c r="P2256" s="273"/>
      <c r="Q2256" s="273"/>
      <c r="R2256" s="273"/>
      <c r="S2256" s="273"/>
      <c r="T2256" s="274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75" t="s">
        <v>186</v>
      </c>
      <c r="AU2256" s="275" t="s">
        <v>92</v>
      </c>
      <c r="AV2256" s="15" t="s">
        <v>184</v>
      </c>
      <c r="AW2256" s="15" t="s">
        <v>36</v>
      </c>
      <c r="AX2256" s="15" t="s">
        <v>90</v>
      </c>
      <c r="AY2256" s="275" t="s">
        <v>177</v>
      </c>
    </row>
    <row r="2257" s="2" customFormat="1" ht="55.5" customHeight="1">
      <c r="A2257" s="39"/>
      <c r="B2257" s="40"/>
      <c r="C2257" s="230" t="s">
        <v>2524</v>
      </c>
      <c r="D2257" s="230" t="s">
        <v>179</v>
      </c>
      <c r="E2257" s="231" t="s">
        <v>2525</v>
      </c>
      <c r="F2257" s="232" t="s">
        <v>2526</v>
      </c>
      <c r="G2257" s="233" t="s">
        <v>509</v>
      </c>
      <c r="H2257" s="234">
        <v>7.077</v>
      </c>
      <c r="I2257" s="235"/>
      <c r="J2257" s="236">
        <f>ROUND(I2257*H2257,2)</f>
        <v>0</v>
      </c>
      <c r="K2257" s="232" t="s">
        <v>183</v>
      </c>
      <c r="L2257" s="45"/>
      <c r="M2257" s="237" t="s">
        <v>1</v>
      </c>
      <c r="N2257" s="238" t="s">
        <v>48</v>
      </c>
      <c r="O2257" s="92"/>
      <c r="P2257" s="239">
        <f>O2257*H2257</f>
        <v>0</v>
      </c>
      <c r="Q2257" s="239">
        <v>0</v>
      </c>
      <c r="R2257" s="239">
        <f>Q2257*H2257</f>
        <v>0</v>
      </c>
      <c r="S2257" s="239">
        <v>0</v>
      </c>
      <c r="T2257" s="240">
        <f>S2257*H2257</f>
        <v>0</v>
      </c>
      <c r="U2257" s="39"/>
      <c r="V2257" s="39"/>
      <c r="W2257" s="39"/>
      <c r="X2257" s="39"/>
      <c r="Y2257" s="39"/>
      <c r="Z2257" s="39"/>
      <c r="AA2257" s="39"/>
      <c r="AB2257" s="39"/>
      <c r="AC2257" s="39"/>
      <c r="AD2257" s="39"/>
      <c r="AE2257" s="39"/>
      <c r="AR2257" s="241" t="s">
        <v>295</v>
      </c>
      <c r="AT2257" s="241" t="s">
        <v>179</v>
      </c>
      <c r="AU2257" s="241" t="s">
        <v>92</v>
      </c>
      <c r="AY2257" s="18" t="s">
        <v>177</v>
      </c>
      <c r="BE2257" s="242">
        <f>IF(N2257="základní",J2257,0)</f>
        <v>0</v>
      </c>
      <c r="BF2257" s="242">
        <f>IF(N2257="snížená",J2257,0)</f>
        <v>0</v>
      </c>
      <c r="BG2257" s="242">
        <f>IF(N2257="zákl. přenesená",J2257,0)</f>
        <v>0</v>
      </c>
      <c r="BH2257" s="242">
        <f>IF(N2257="sníž. přenesená",J2257,0)</f>
        <v>0</v>
      </c>
      <c r="BI2257" s="242">
        <f>IF(N2257="nulová",J2257,0)</f>
        <v>0</v>
      </c>
      <c r="BJ2257" s="18" t="s">
        <v>90</v>
      </c>
      <c r="BK2257" s="242">
        <f>ROUND(I2257*H2257,2)</f>
        <v>0</v>
      </c>
      <c r="BL2257" s="18" t="s">
        <v>295</v>
      </c>
      <c r="BM2257" s="241" t="s">
        <v>2527</v>
      </c>
    </row>
    <row r="2258" s="2" customFormat="1" ht="76.35" customHeight="1">
      <c r="A2258" s="39"/>
      <c r="B2258" s="40"/>
      <c r="C2258" s="230" t="s">
        <v>2528</v>
      </c>
      <c r="D2258" s="230" t="s">
        <v>179</v>
      </c>
      <c r="E2258" s="231" t="s">
        <v>2529</v>
      </c>
      <c r="F2258" s="232" t="s">
        <v>2530</v>
      </c>
      <c r="G2258" s="233" t="s">
        <v>509</v>
      </c>
      <c r="H2258" s="234">
        <v>7.077</v>
      </c>
      <c r="I2258" s="235"/>
      <c r="J2258" s="236">
        <f>ROUND(I2258*H2258,2)</f>
        <v>0</v>
      </c>
      <c r="K2258" s="232" t="s">
        <v>183</v>
      </c>
      <c r="L2258" s="45"/>
      <c r="M2258" s="237" t="s">
        <v>1</v>
      </c>
      <c r="N2258" s="238" t="s">
        <v>48</v>
      </c>
      <c r="O2258" s="92"/>
      <c r="P2258" s="239">
        <f>O2258*H2258</f>
        <v>0</v>
      </c>
      <c r="Q2258" s="239">
        <v>0</v>
      </c>
      <c r="R2258" s="239">
        <f>Q2258*H2258</f>
        <v>0</v>
      </c>
      <c r="S2258" s="239">
        <v>0</v>
      </c>
      <c r="T2258" s="240">
        <f>S2258*H2258</f>
        <v>0</v>
      </c>
      <c r="U2258" s="39"/>
      <c r="V2258" s="39"/>
      <c r="W2258" s="39"/>
      <c r="X2258" s="39"/>
      <c r="Y2258" s="39"/>
      <c r="Z2258" s="39"/>
      <c r="AA2258" s="39"/>
      <c r="AB2258" s="39"/>
      <c r="AC2258" s="39"/>
      <c r="AD2258" s="39"/>
      <c r="AE2258" s="39"/>
      <c r="AR2258" s="241" t="s">
        <v>295</v>
      </c>
      <c r="AT2258" s="241" t="s">
        <v>179</v>
      </c>
      <c r="AU2258" s="241" t="s">
        <v>92</v>
      </c>
      <c r="AY2258" s="18" t="s">
        <v>177</v>
      </c>
      <c r="BE2258" s="242">
        <f>IF(N2258="základní",J2258,0)</f>
        <v>0</v>
      </c>
      <c r="BF2258" s="242">
        <f>IF(N2258="snížená",J2258,0)</f>
        <v>0</v>
      </c>
      <c r="BG2258" s="242">
        <f>IF(N2258="zákl. přenesená",J2258,0)</f>
        <v>0</v>
      </c>
      <c r="BH2258" s="242">
        <f>IF(N2258="sníž. přenesená",J2258,0)</f>
        <v>0</v>
      </c>
      <c r="BI2258" s="242">
        <f>IF(N2258="nulová",J2258,0)</f>
        <v>0</v>
      </c>
      <c r="BJ2258" s="18" t="s">
        <v>90</v>
      </c>
      <c r="BK2258" s="242">
        <f>ROUND(I2258*H2258,2)</f>
        <v>0</v>
      </c>
      <c r="BL2258" s="18" t="s">
        <v>295</v>
      </c>
      <c r="BM2258" s="241" t="s">
        <v>2531</v>
      </c>
    </row>
    <row r="2259" s="12" customFormat="1" ht="22.8" customHeight="1">
      <c r="A2259" s="12"/>
      <c r="B2259" s="214"/>
      <c r="C2259" s="215"/>
      <c r="D2259" s="216" t="s">
        <v>82</v>
      </c>
      <c r="E2259" s="228" t="s">
        <v>2532</v>
      </c>
      <c r="F2259" s="228" t="s">
        <v>2533</v>
      </c>
      <c r="G2259" s="215"/>
      <c r="H2259" s="215"/>
      <c r="I2259" s="218"/>
      <c r="J2259" s="229">
        <f>BK2259</f>
        <v>0</v>
      </c>
      <c r="K2259" s="215"/>
      <c r="L2259" s="220"/>
      <c r="M2259" s="221"/>
      <c r="N2259" s="222"/>
      <c r="O2259" s="222"/>
      <c r="P2259" s="223">
        <f>SUM(P2260:P2292)</f>
        <v>0</v>
      </c>
      <c r="Q2259" s="222"/>
      <c r="R2259" s="223">
        <f>SUM(R2260:R2292)</f>
        <v>0.36000000000000004</v>
      </c>
      <c r="S2259" s="222"/>
      <c r="T2259" s="224">
        <f>SUM(T2260:T2292)</f>
        <v>0</v>
      </c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R2259" s="225" t="s">
        <v>92</v>
      </c>
      <c r="AT2259" s="226" t="s">
        <v>82</v>
      </c>
      <c r="AU2259" s="226" t="s">
        <v>90</v>
      </c>
      <c r="AY2259" s="225" t="s">
        <v>177</v>
      </c>
      <c r="BK2259" s="227">
        <f>SUM(BK2260:BK2292)</f>
        <v>0</v>
      </c>
    </row>
    <row r="2260" s="2" customFormat="1" ht="24.15" customHeight="1">
      <c r="A2260" s="39"/>
      <c r="B2260" s="40"/>
      <c r="C2260" s="230" t="s">
        <v>2534</v>
      </c>
      <c r="D2260" s="230" t="s">
        <v>179</v>
      </c>
      <c r="E2260" s="231" t="s">
        <v>2535</v>
      </c>
      <c r="F2260" s="232" t="s">
        <v>2536</v>
      </c>
      <c r="G2260" s="233" t="s">
        <v>200</v>
      </c>
      <c r="H2260" s="234">
        <v>40</v>
      </c>
      <c r="I2260" s="235"/>
      <c r="J2260" s="236">
        <f>ROUND(I2260*H2260,2)</f>
        <v>0</v>
      </c>
      <c r="K2260" s="232" t="s">
        <v>183</v>
      </c>
      <c r="L2260" s="45"/>
      <c r="M2260" s="237" t="s">
        <v>1</v>
      </c>
      <c r="N2260" s="238" t="s">
        <v>48</v>
      </c>
      <c r="O2260" s="92"/>
      <c r="P2260" s="239">
        <f>O2260*H2260</f>
        <v>0</v>
      </c>
      <c r="Q2260" s="239">
        <v>4.0000000000000003E-05</v>
      </c>
      <c r="R2260" s="239">
        <f>Q2260*H2260</f>
        <v>0.0016000000000000001</v>
      </c>
      <c r="S2260" s="239">
        <v>0</v>
      </c>
      <c r="T2260" s="240">
        <f>S2260*H2260</f>
        <v>0</v>
      </c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R2260" s="241" t="s">
        <v>295</v>
      </c>
      <c r="AT2260" s="241" t="s">
        <v>179</v>
      </c>
      <c r="AU2260" s="241" t="s">
        <v>92</v>
      </c>
      <c r="AY2260" s="18" t="s">
        <v>177</v>
      </c>
      <c r="BE2260" s="242">
        <f>IF(N2260="základní",J2260,0)</f>
        <v>0</v>
      </c>
      <c r="BF2260" s="242">
        <f>IF(N2260="snížená",J2260,0)</f>
        <v>0</v>
      </c>
      <c r="BG2260" s="242">
        <f>IF(N2260="zákl. přenesená",J2260,0)</f>
        <v>0</v>
      </c>
      <c r="BH2260" s="242">
        <f>IF(N2260="sníž. přenesená",J2260,0)</f>
        <v>0</v>
      </c>
      <c r="BI2260" s="242">
        <f>IF(N2260="nulová",J2260,0)</f>
        <v>0</v>
      </c>
      <c r="BJ2260" s="18" t="s">
        <v>90</v>
      </c>
      <c r="BK2260" s="242">
        <f>ROUND(I2260*H2260,2)</f>
        <v>0</v>
      </c>
      <c r="BL2260" s="18" t="s">
        <v>295</v>
      </c>
      <c r="BM2260" s="241" t="s">
        <v>2537</v>
      </c>
    </row>
    <row r="2261" s="13" customFormat="1">
      <c r="A2261" s="13"/>
      <c r="B2261" s="243"/>
      <c r="C2261" s="244"/>
      <c r="D2261" s="245" t="s">
        <v>186</v>
      </c>
      <c r="E2261" s="246" t="s">
        <v>1</v>
      </c>
      <c r="F2261" s="247" t="s">
        <v>2538</v>
      </c>
      <c r="G2261" s="244"/>
      <c r="H2261" s="246" t="s">
        <v>1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3" t="s">
        <v>186</v>
      </c>
      <c r="AU2261" s="253" t="s">
        <v>92</v>
      </c>
      <c r="AV2261" s="13" t="s">
        <v>90</v>
      </c>
      <c r="AW2261" s="13" t="s">
        <v>36</v>
      </c>
      <c r="AX2261" s="13" t="s">
        <v>83</v>
      </c>
      <c r="AY2261" s="253" t="s">
        <v>177</v>
      </c>
    </row>
    <row r="2262" s="13" customFormat="1">
      <c r="A2262" s="13"/>
      <c r="B2262" s="243"/>
      <c r="C2262" s="244"/>
      <c r="D2262" s="245" t="s">
        <v>186</v>
      </c>
      <c r="E2262" s="246" t="s">
        <v>1</v>
      </c>
      <c r="F2262" s="247" t="s">
        <v>1132</v>
      </c>
      <c r="G2262" s="244"/>
      <c r="H2262" s="246" t="s">
        <v>1</v>
      </c>
      <c r="I2262" s="248"/>
      <c r="J2262" s="244"/>
      <c r="K2262" s="244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3" t="s">
        <v>186</v>
      </c>
      <c r="AU2262" s="253" t="s">
        <v>92</v>
      </c>
      <c r="AV2262" s="13" t="s">
        <v>90</v>
      </c>
      <c r="AW2262" s="13" t="s">
        <v>36</v>
      </c>
      <c r="AX2262" s="13" t="s">
        <v>83</v>
      </c>
      <c r="AY2262" s="253" t="s">
        <v>177</v>
      </c>
    </row>
    <row r="2263" s="13" customFormat="1">
      <c r="A2263" s="13"/>
      <c r="B2263" s="243"/>
      <c r="C2263" s="244"/>
      <c r="D2263" s="245" t="s">
        <v>186</v>
      </c>
      <c r="E2263" s="246" t="s">
        <v>1</v>
      </c>
      <c r="F2263" s="247" t="s">
        <v>234</v>
      </c>
      <c r="G2263" s="244"/>
      <c r="H2263" s="246" t="s">
        <v>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3" t="s">
        <v>186</v>
      </c>
      <c r="AU2263" s="253" t="s">
        <v>92</v>
      </c>
      <c r="AV2263" s="13" t="s">
        <v>90</v>
      </c>
      <c r="AW2263" s="13" t="s">
        <v>36</v>
      </c>
      <c r="AX2263" s="13" t="s">
        <v>83</v>
      </c>
      <c r="AY2263" s="253" t="s">
        <v>177</v>
      </c>
    </row>
    <row r="2264" s="14" customFormat="1">
      <c r="A2264" s="14"/>
      <c r="B2264" s="254"/>
      <c r="C2264" s="255"/>
      <c r="D2264" s="245" t="s">
        <v>186</v>
      </c>
      <c r="E2264" s="256" t="s">
        <v>1</v>
      </c>
      <c r="F2264" s="257" t="s">
        <v>1133</v>
      </c>
      <c r="G2264" s="255"/>
      <c r="H2264" s="258">
        <v>40</v>
      </c>
      <c r="I2264" s="259"/>
      <c r="J2264" s="255"/>
      <c r="K2264" s="255"/>
      <c r="L2264" s="260"/>
      <c r="M2264" s="261"/>
      <c r="N2264" s="262"/>
      <c r="O2264" s="262"/>
      <c r="P2264" s="262"/>
      <c r="Q2264" s="262"/>
      <c r="R2264" s="262"/>
      <c r="S2264" s="262"/>
      <c r="T2264" s="263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64" t="s">
        <v>186</v>
      </c>
      <c r="AU2264" s="264" t="s">
        <v>92</v>
      </c>
      <c r="AV2264" s="14" t="s">
        <v>92</v>
      </c>
      <c r="AW2264" s="14" t="s">
        <v>36</v>
      </c>
      <c r="AX2264" s="14" t="s">
        <v>83</v>
      </c>
      <c r="AY2264" s="264" t="s">
        <v>177</v>
      </c>
    </row>
    <row r="2265" s="15" customFormat="1">
      <c r="A2265" s="15"/>
      <c r="B2265" s="265"/>
      <c r="C2265" s="266"/>
      <c r="D2265" s="245" t="s">
        <v>186</v>
      </c>
      <c r="E2265" s="267" t="s">
        <v>1</v>
      </c>
      <c r="F2265" s="268" t="s">
        <v>190</v>
      </c>
      <c r="G2265" s="266"/>
      <c r="H2265" s="269">
        <v>40</v>
      </c>
      <c r="I2265" s="270"/>
      <c r="J2265" s="266"/>
      <c r="K2265" s="266"/>
      <c r="L2265" s="271"/>
      <c r="M2265" s="272"/>
      <c r="N2265" s="273"/>
      <c r="O2265" s="273"/>
      <c r="P2265" s="273"/>
      <c r="Q2265" s="273"/>
      <c r="R2265" s="273"/>
      <c r="S2265" s="273"/>
      <c r="T2265" s="274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75" t="s">
        <v>186</v>
      </c>
      <c r="AU2265" s="275" t="s">
        <v>92</v>
      </c>
      <c r="AV2265" s="15" t="s">
        <v>184</v>
      </c>
      <c r="AW2265" s="15" t="s">
        <v>36</v>
      </c>
      <c r="AX2265" s="15" t="s">
        <v>90</v>
      </c>
      <c r="AY2265" s="275" t="s">
        <v>177</v>
      </c>
    </row>
    <row r="2266" s="2" customFormat="1" ht="21.75" customHeight="1">
      <c r="A2266" s="39"/>
      <c r="B2266" s="40"/>
      <c r="C2266" s="230" t="s">
        <v>2539</v>
      </c>
      <c r="D2266" s="230" t="s">
        <v>179</v>
      </c>
      <c r="E2266" s="231" t="s">
        <v>2540</v>
      </c>
      <c r="F2266" s="232" t="s">
        <v>2541</v>
      </c>
      <c r="G2266" s="233" t="s">
        <v>200</v>
      </c>
      <c r="H2266" s="234">
        <v>40</v>
      </c>
      <c r="I2266" s="235"/>
      <c r="J2266" s="236">
        <f>ROUND(I2266*H2266,2)</f>
        <v>0</v>
      </c>
      <c r="K2266" s="232" t="s">
        <v>183</v>
      </c>
      <c r="L2266" s="45"/>
      <c r="M2266" s="237" t="s">
        <v>1</v>
      </c>
      <c r="N2266" s="238" t="s">
        <v>48</v>
      </c>
      <c r="O2266" s="92"/>
      <c r="P2266" s="239">
        <f>O2266*H2266</f>
        <v>0</v>
      </c>
      <c r="Q2266" s="239">
        <v>0</v>
      </c>
      <c r="R2266" s="239">
        <f>Q2266*H2266</f>
        <v>0</v>
      </c>
      <c r="S2266" s="239">
        <v>0</v>
      </c>
      <c r="T2266" s="240">
        <f>S2266*H2266</f>
        <v>0</v>
      </c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39"/>
      <c r="AE2266" s="39"/>
      <c r="AR2266" s="241" t="s">
        <v>295</v>
      </c>
      <c r="AT2266" s="241" t="s">
        <v>179</v>
      </c>
      <c r="AU2266" s="241" t="s">
        <v>92</v>
      </c>
      <c r="AY2266" s="18" t="s">
        <v>177</v>
      </c>
      <c r="BE2266" s="242">
        <f>IF(N2266="základní",J2266,0)</f>
        <v>0</v>
      </c>
      <c r="BF2266" s="242">
        <f>IF(N2266="snížená",J2266,0)</f>
        <v>0</v>
      </c>
      <c r="BG2266" s="242">
        <f>IF(N2266="zákl. přenesená",J2266,0)</f>
        <v>0</v>
      </c>
      <c r="BH2266" s="242">
        <f>IF(N2266="sníž. přenesená",J2266,0)</f>
        <v>0</v>
      </c>
      <c r="BI2266" s="242">
        <f>IF(N2266="nulová",J2266,0)</f>
        <v>0</v>
      </c>
      <c r="BJ2266" s="18" t="s">
        <v>90</v>
      </c>
      <c r="BK2266" s="242">
        <f>ROUND(I2266*H2266,2)</f>
        <v>0</v>
      </c>
      <c r="BL2266" s="18" t="s">
        <v>295</v>
      </c>
      <c r="BM2266" s="241" t="s">
        <v>2542</v>
      </c>
    </row>
    <row r="2267" s="13" customFormat="1">
      <c r="A2267" s="13"/>
      <c r="B2267" s="243"/>
      <c r="C2267" s="244"/>
      <c r="D2267" s="245" t="s">
        <v>186</v>
      </c>
      <c r="E2267" s="246" t="s">
        <v>1</v>
      </c>
      <c r="F2267" s="247" t="s">
        <v>2543</v>
      </c>
      <c r="G2267" s="244"/>
      <c r="H2267" s="246" t="s">
        <v>1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3" t="s">
        <v>186</v>
      </c>
      <c r="AU2267" s="253" t="s">
        <v>92</v>
      </c>
      <c r="AV2267" s="13" t="s">
        <v>90</v>
      </c>
      <c r="AW2267" s="13" t="s">
        <v>36</v>
      </c>
      <c r="AX2267" s="13" t="s">
        <v>83</v>
      </c>
      <c r="AY2267" s="253" t="s">
        <v>177</v>
      </c>
    </row>
    <row r="2268" s="13" customFormat="1">
      <c r="A2268" s="13"/>
      <c r="B2268" s="243"/>
      <c r="C2268" s="244"/>
      <c r="D2268" s="245" t="s">
        <v>186</v>
      </c>
      <c r="E2268" s="246" t="s">
        <v>1</v>
      </c>
      <c r="F2268" s="247" t="s">
        <v>1132</v>
      </c>
      <c r="G2268" s="244"/>
      <c r="H2268" s="246" t="s">
        <v>1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3" t="s">
        <v>186</v>
      </c>
      <c r="AU2268" s="253" t="s">
        <v>92</v>
      </c>
      <c r="AV2268" s="13" t="s">
        <v>90</v>
      </c>
      <c r="AW2268" s="13" t="s">
        <v>36</v>
      </c>
      <c r="AX2268" s="13" t="s">
        <v>83</v>
      </c>
      <c r="AY2268" s="253" t="s">
        <v>177</v>
      </c>
    </row>
    <row r="2269" s="13" customFormat="1">
      <c r="A2269" s="13"/>
      <c r="B2269" s="243"/>
      <c r="C2269" s="244"/>
      <c r="D2269" s="245" t="s">
        <v>186</v>
      </c>
      <c r="E2269" s="246" t="s">
        <v>1</v>
      </c>
      <c r="F2269" s="247" t="s">
        <v>234</v>
      </c>
      <c r="G2269" s="244"/>
      <c r="H2269" s="246" t="s">
        <v>1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3" t="s">
        <v>186</v>
      </c>
      <c r="AU2269" s="253" t="s">
        <v>92</v>
      </c>
      <c r="AV2269" s="13" t="s">
        <v>90</v>
      </c>
      <c r="AW2269" s="13" t="s">
        <v>36</v>
      </c>
      <c r="AX2269" s="13" t="s">
        <v>83</v>
      </c>
      <c r="AY2269" s="253" t="s">
        <v>177</v>
      </c>
    </row>
    <row r="2270" s="14" customFormat="1">
      <c r="A2270" s="14"/>
      <c r="B2270" s="254"/>
      <c r="C2270" s="255"/>
      <c r="D2270" s="245" t="s">
        <v>186</v>
      </c>
      <c r="E2270" s="256" t="s">
        <v>1</v>
      </c>
      <c r="F2270" s="257" t="s">
        <v>1133</v>
      </c>
      <c r="G2270" s="255"/>
      <c r="H2270" s="258">
        <v>40</v>
      </c>
      <c r="I2270" s="259"/>
      <c r="J2270" s="255"/>
      <c r="K2270" s="255"/>
      <c r="L2270" s="260"/>
      <c r="M2270" s="261"/>
      <c r="N2270" s="262"/>
      <c r="O2270" s="262"/>
      <c r="P2270" s="262"/>
      <c r="Q2270" s="262"/>
      <c r="R2270" s="262"/>
      <c r="S2270" s="262"/>
      <c r="T2270" s="263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4" t="s">
        <v>186</v>
      </c>
      <c r="AU2270" s="264" t="s">
        <v>92</v>
      </c>
      <c r="AV2270" s="14" t="s">
        <v>92</v>
      </c>
      <c r="AW2270" s="14" t="s">
        <v>36</v>
      </c>
      <c r="AX2270" s="14" t="s">
        <v>83</v>
      </c>
      <c r="AY2270" s="264" t="s">
        <v>177</v>
      </c>
    </row>
    <row r="2271" s="15" customFormat="1">
      <c r="A2271" s="15"/>
      <c r="B2271" s="265"/>
      <c r="C2271" s="266"/>
      <c r="D2271" s="245" t="s">
        <v>186</v>
      </c>
      <c r="E2271" s="267" t="s">
        <v>1</v>
      </c>
      <c r="F2271" s="268" t="s">
        <v>190</v>
      </c>
      <c r="G2271" s="266"/>
      <c r="H2271" s="269">
        <v>40</v>
      </c>
      <c r="I2271" s="270"/>
      <c r="J2271" s="266"/>
      <c r="K2271" s="266"/>
      <c r="L2271" s="271"/>
      <c r="M2271" s="272"/>
      <c r="N2271" s="273"/>
      <c r="O2271" s="273"/>
      <c r="P2271" s="273"/>
      <c r="Q2271" s="273"/>
      <c r="R2271" s="273"/>
      <c r="S2271" s="273"/>
      <c r="T2271" s="274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75" t="s">
        <v>186</v>
      </c>
      <c r="AU2271" s="275" t="s">
        <v>92</v>
      </c>
      <c r="AV2271" s="15" t="s">
        <v>184</v>
      </c>
      <c r="AW2271" s="15" t="s">
        <v>36</v>
      </c>
      <c r="AX2271" s="15" t="s">
        <v>90</v>
      </c>
      <c r="AY2271" s="275" t="s">
        <v>177</v>
      </c>
    </row>
    <row r="2272" s="2" customFormat="1" ht="24.15" customHeight="1">
      <c r="A2272" s="39"/>
      <c r="B2272" s="40"/>
      <c r="C2272" s="230" t="s">
        <v>2544</v>
      </c>
      <c r="D2272" s="230" t="s">
        <v>179</v>
      </c>
      <c r="E2272" s="231" t="s">
        <v>2545</v>
      </c>
      <c r="F2272" s="232" t="s">
        <v>2546</v>
      </c>
      <c r="G2272" s="233" t="s">
        <v>200</v>
      </c>
      <c r="H2272" s="234">
        <v>40</v>
      </c>
      <c r="I2272" s="235"/>
      <c r="J2272" s="236">
        <f>ROUND(I2272*H2272,2)</f>
        <v>0</v>
      </c>
      <c r="K2272" s="232" t="s">
        <v>183</v>
      </c>
      <c r="L2272" s="45"/>
      <c r="M2272" s="237" t="s">
        <v>1</v>
      </c>
      <c r="N2272" s="238" t="s">
        <v>48</v>
      </c>
      <c r="O2272" s="92"/>
      <c r="P2272" s="239">
        <f>O2272*H2272</f>
        <v>0</v>
      </c>
      <c r="Q2272" s="239">
        <v>0.0054000000000000003</v>
      </c>
      <c r="R2272" s="239">
        <f>Q2272*H2272</f>
        <v>0.21600000000000003</v>
      </c>
      <c r="S2272" s="239">
        <v>0</v>
      </c>
      <c r="T2272" s="240">
        <f>S2272*H2272</f>
        <v>0</v>
      </c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39"/>
      <c r="AE2272" s="39"/>
      <c r="AR2272" s="241" t="s">
        <v>295</v>
      </c>
      <c r="AT2272" s="241" t="s">
        <v>179</v>
      </c>
      <c r="AU2272" s="241" t="s">
        <v>92</v>
      </c>
      <c r="AY2272" s="18" t="s">
        <v>177</v>
      </c>
      <c r="BE2272" s="242">
        <f>IF(N2272="základní",J2272,0)</f>
        <v>0</v>
      </c>
      <c r="BF2272" s="242">
        <f>IF(N2272="snížená",J2272,0)</f>
        <v>0</v>
      </c>
      <c r="BG2272" s="242">
        <f>IF(N2272="zákl. přenesená",J2272,0)</f>
        <v>0</v>
      </c>
      <c r="BH2272" s="242">
        <f>IF(N2272="sníž. přenesená",J2272,0)</f>
        <v>0</v>
      </c>
      <c r="BI2272" s="242">
        <f>IF(N2272="nulová",J2272,0)</f>
        <v>0</v>
      </c>
      <c r="BJ2272" s="18" t="s">
        <v>90</v>
      </c>
      <c r="BK2272" s="242">
        <f>ROUND(I2272*H2272,2)</f>
        <v>0</v>
      </c>
      <c r="BL2272" s="18" t="s">
        <v>295</v>
      </c>
      <c r="BM2272" s="241" t="s">
        <v>2547</v>
      </c>
    </row>
    <row r="2273" s="13" customFormat="1">
      <c r="A2273" s="13"/>
      <c r="B2273" s="243"/>
      <c r="C2273" s="244"/>
      <c r="D2273" s="245" t="s">
        <v>186</v>
      </c>
      <c r="E2273" s="246" t="s">
        <v>1</v>
      </c>
      <c r="F2273" s="247" t="s">
        <v>2548</v>
      </c>
      <c r="G2273" s="244"/>
      <c r="H2273" s="246" t="s">
        <v>1</v>
      </c>
      <c r="I2273" s="248"/>
      <c r="J2273" s="244"/>
      <c r="K2273" s="244"/>
      <c r="L2273" s="249"/>
      <c r="M2273" s="250"/>
      <c r="N2273" s="251"/>
      <c r="O2273" s="251"/>
      <c r="P2273" s="251"/>
      <c r="Q2273" s="251"/>
      <c r="R2273" s="251"/>
      <c r="S2273" s="251"/>
      <c r="T2273" s="252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3" t="s">
        <v>186</v>
      </c>
      <c r="AU2273" s="253" t="s">
        <v>92</v>
      </c>
      <c r="AV2273" s="13" t="s">
        <v>90</v>
      </c>
      <c r="AW2273" s="13" t="s">
        <v>36</v>
      </c>
      <c r="AX2273" s="13" t="s">
        <v>83</v>
      </c>
      <c r="AY2273" s="253" t="s">
        <v>177</v>
      </c>
    </row>
    <row r="2274" s="13" customFormat="1">
      <c r="A2274" s="13"/>
      <c r="B2274" s="243"/>
      <c r="C2274" s="244"/>
      <c r="D2274" s="245" t="s">
        <v>186</v>
      </c>
      <c r="E2274" s="246" t="s">
        <v>1</v>
      </c>
      <c r="F2274" s="247" t="s">
        <v>1132</v>
      </c>
      <c r="G2274" s="244"/>
      <c r="H2274" s="246" t="s">
        <v>1</v>
      </c>
      <c r="I2274" s="248"/>
      <c r="J2274" s="244"/>
      <c r="K2274" s="244"/>
      <c r="L2274" s="249"/>
      <c r="M2274" s="250"/>
      <c r="N2274" s="251"/>
      <c r="O2274" s="251"/>
      <c r="P2274" s="251"/>
      <c r="Q2274" s="251"/>
      <c r="R2274" s="251"/>
      <c r="S2274" s="251"/>
      <c r="T2274" s="25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53" t="s">
        <v>186</v>
      </c>
      <c r="AU2274" s="253" t="s">
        <v>92</v>
      </c>
      <c r="AV2274" s="13" t="s">
        <v>90</v>
      </c>
      <c r="AW2274" s="13" t="s">
        <v>36</v>
      </c>
      <c r="AX2274" s="13" t="s">
        <v>83</v>
      </c>
      <c r="AY2274" s="253" t="s">
        <v>177</v>
      </c>
    </row>
    <row r="2275" s="13" customFormat="1">
      <c r="A2275" s="13"/>
      <c r="B2275" s="243"/>
      <c r="C2275" s="244"/>
      <c r="D2275" s="245" t="s">
        <v>186</v>
      </c>
      <c r="E2275" s="246" t="s">
        <v>1</v>
      </c>
      <c r="F2275" s="247" t="s">
        <v>234</v>
      </c>
      <c r="G2275" s="244"/>
      <c r="H2275" s="246" t="s">
        <v>1</v>
      </c>
      <c r="I2275" s="248"/>
      <c r="J2275" s="244"/>
      <c r="K2275" s="244"/>
      <c r="L2275" s="249"/>
      <c r="M2275" s="250"/>
      <c r="N2275" s="251"/>
      <c r="O2275" s="251"/>
      <c r="P2275" s="251"/>
      <c r="Q2275" s="251"/>
      <c r="R2275" s="251"/>
      <c r="S2275" s="251"/>
      <c r="T2275" s="252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3" t="s">
        <v>186</v>
      </c>
      <c r="AU2275" s="253" t="s">
        <v>92</v>
      </c>
      <c r="AV2275" s="13" t="s">
        <v>90</v>
      </c>
      <c r="AW2275" s="13" t="s">
        <v>36</v>
      </c>
      <c r="AX2275" s="13" t="s">
        <v>83</v>
      </c>
      <c r="AY2275" s="253" t="s">
        <v>177</v>
      </c>
    </row>
    <row r="2276" s="14" customFormat="1">
      <c r="A2276" s="14"/>
      <c r="B2276" s="254"/>
      <c r="C2276" s="255"/>
      <c r="D2276" s="245" t="s">
        <v>186</v>
      </c>
      <c r="E2276" s="256" t="s">
        <v>1</v>
      </c>
      <c r="F2276" s="257" t="s">
        <v>1133</v>
      </c>
      <c r="G2276" s="255"/>
      <c r="H2276" s="258">
        <v>40</v>
      </c>
      <c r="I2276" s="259"/>
      <c r="J2276" s="255"/>
      <c r="K2276" s="255"/>
      <c r="L2276" s="260"/>
      <c r="M2276" s="261"/>
      <c r="N2276" s="262"/>
      <c r="O2276" s="262"/>
      <c r="P2276" s="262"/>
      <c r="Q2276" s="262"/>
      <c r="R2276" s="262"/>
      <c r="S2276" s="262"/>
      <c r="T2276" s="263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4" t="s">
        <v>186</v>
      </c>
      <c r="AU2276" s="264" t="s">
        <v>92</v>
      </c>
      <c r="AV2276" s="14" t="s">
        <v>92</v>
      </c>
      <c r="AW2276" s="14" t="s">
        <v>36</v>
      </c>
      <c r="AX2276" s="14" t="s">
        <v>83</v>
      </c>
      <c r="AY2276" s="264" t="s">
        <v>177</v>
      </c>
    </row>
    <row r="2277" s="15" customFormat="1">
      <c r="A2277" s="15"/>
      <c r="B2277" s="265"/>
      <c r="C2277" s="266"/>
      <c r="D2277" s="245" t="s">
        <v>186</v>
      </c>
      <c r="E2277" s="267" t="s">
        <v>1</v>
      </c>
      <c r="F2277" s="268" t="s">
        <v>190</v>
      </c>
      <c r="G2277" s="266"/>
      <c r="H2277" s="269">
        <v>40</v>
      </c>
      <c r="I2277" s="270"/>
      <c r="J2277" s="266"/>
      <c r="K2277" s="266"/>
      <c r="L2277" s="271"/>
      <c r="M2277" s="272"/>
      <c r="N2277" s="273"/>
      <c r="O2277" s="273"/>
      <c r="P2277" s="273"/>
      <c r="Q2277" s="273"/>
      <c r="R2277" s="273"/>
      <c r="S2277" s="273"/>
      <c r="T2277" s="274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75" t="s">
        <v>186</v>
      </c>
      <c r="AU2277" s="275" t="s">
        <v>92</v>
      </c>
      <c r="AV2277" s="15" t="s">
        <v>184</v>
      </c>
      <c r="AW2277" s="15" t="s">
        <v>36</v>
      </c>
      <c r="AX2277" s="15" t="s">
        <v>90</v>
      </c>
      <c r="AY2277" s="275" t="s">
        <v>177</v>
      </c>
    </row>
    <row r="2278" s="2" customFormat="1" ht="24.15" customHeight="1">
      <c r="A2278" s="39"/>
      <c r="B2278" s="40"/>
      <c r="C2278" s="230" t="s">
        <v>2549</v>
      </c>
      <c r="D2278" s="230" t="s">
        <v>179</v>
      </c>
      <c r="E2278" s="231" t="s">
        <v>2550</v>
      </c>
      <c r="F2278" s="232" t="s">
        <v>2551</v>
      </c>
      <c r="G2278" s="233" t="s">
        <v>200</v>
      </c>
      <c r="H2278" s="234">
        <v>40</v>
      </c>
      <c r="I2278" s="235"/>
      <c r="J2278" s="236">
        <f>ROUND(I2278*H2278,2)</f>
        <v>0</v>
      </c>
      <c r="K2278" s="232" t="s">
        <v>183</v>
      </c>
      <c r="L2278" s="45"/>
      <c r="M2278" s="237" t="s">
        <v>1</v>
      </c>
      <c r="N2278" s="238" t="s">
        <v>48</v>
      </c>
      <c r="O2278" s="92"/>
      <c r="P2278" s="239">
        <f>O2278*H2278</f>
        <v>0</v>
      </c>
      <c r="Q2278" s="239">
        <v>0.00036000000000000002</v>
      </c>
      <c r="R2278" s="239">
        <f>Q2278*H2278</f>
        <v>0.014400000000000001</v>
      </c>
      <c r="S2278" s="239">
        <v>0</v>
      </c>
      <c r="T2278" s="240">
        <f>S2278*H2278</f>
        <v>0</v>
      </c>
      <c r="U2278" s="39"/>
      <c r="V2278" s="39"/>
      <c r="W2278" s="39"/>
      <c r="X2278" s="39"/>
      <c r="Y2278" s="39"/>
      <c r="Z2278" s="39"/>
      <c r="AA2278" s="39"/>
      <c r="AB2278" s="39"/>
      <c r="AC2278" s="39"/>
      <c r="AD2278" s="39"/>
      <c r="AE2278" s="39"/>
      <c r="AR2278" s="241" t="s">
        <v>295</v>
      </c>
      <c r="AT2278" s="241" t="s">
        <v>179</v>
      </c>
      <c r="AU2278" s="241" t="s">
        <v>92</v>
      </c>
      <c r="AY2278" s="18" t="s">
        <v>177</v>
      </c>
      <c r="BE2278" s="242">
        <f>IF(N2278="základní",J2278,0)</f>
        <v>0</v>
      </c>
      <c r="BF2278" s="242">
        <f>IF(N2278="snížená",J2278,0)</f>
        <v>0</v>
      </c>
      <c r="BG2278" s="242">
        <f>IF(N2278="zákl. přenesená",J2278,0)</f>
        <v>0</v>
      </c>
      <c r="BH2278" s="242">
        <f>IF(N2278="sníž. přenesená",J2278,0)</f>
        <v>0</v>
      </c>
      <c r="BI2278" s="242">
        <f>IF(N2278="nulová",J2278,0)</f>
        <v>0</v>
      </c>
      <c r="BJ2278" s="18" t="s">
        <v>90</v>
      </c>
      <c r="BK2278" s="242">
        <f>ROUND(I2278*H2278,2)</f>
        <v>0</v>
      </c>
      <c r="BL2278" s="18" t="s">
        <v>295</v>
      </c>
      <c r="BM2278" s="241" t="s">
        <v>2552</v>
      </c>
    </row>
    <row r="2279" s="13" customFormat="1">
      <c r="A2279" s="13"/>
      <c r="B2279" s="243"/>
      <c r="C2279" s="244"/>
      <c r="D2279" s="245" t="s">
        <v>186</v>
      </c>
      <c r="E2279" s="246" t="s">
        <v>1</v>
      </c>
      <c r="F2279" s="247" t="s">
        <v>2553</v>
      </c>
      <c r="G2279" s="244"/>
      <c r="H2279" s="246" t="s">
        <v>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3" t="s">
        <v>186</v>
      </c>
      <c r="AU2279" s="253" t="s">
        <v>92</v>
      </c>
      <c r="AV2279" s="13" t="s">
        <v>90</v>
      </c>
      <c r="AW2279" s="13" t="s">
        <v>36</v>
      </c>
      <c r="AX2279" s="13" t="s">
        <v>83</v>
      </c>
      <c r="AY2279" s="253" t="s">
        <v>177</v>
      </c>
    </row>
    <row r="2280" s="13" customFormat="1">
      <c r="A2280" s="13"/>
      <c r="B2280" s="243"/>
      <c r="C2280" s="244"/>
      <c r="D2280" s="245" t="s">
        <v>186</v>
      </c>
      <c r="E2280" s="246" t="s">
        <v>1</v>
      </c>
      <c r="F2280" s="247" t="s">
        <v>1132</v>
      </c>
      <c r="G2280" s="244"/>
      <c r="H2280" s="246" t="s">
        <v>1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3" t="s">
        <v>186</v>
      </c>
      <c r="AU2280" s="253" t="s">
        <v>92</v>
      </c>
      <c r="AV2280" s="13" t="s">
        <v>90</v>
      </c>
      <c r="AW2280" s="13" t="s">
        <v>36</v>
      </c>
      <c r="AX2280" s="13" t="s">
        <v>83</v>
      </c>
      <c r="AY2280" s="253" t="s">
        <v>177</v>
      </c>
    </row>
    <row r="2281" s="13" customFormat="1">
      <c r="A2281" s="13"/>
      <c r="B2281" s="243"/>
      <c r="C2281" s="244"/>
      <c r="D2281" s="245" t="s">
        <v>186</v>
      </c>
      <c r="E2281" s="246" t="s">
        <v>1</v>
      </c>
      <c r="F2281" s="247" t="s">
        <v>234</v>
      </c>
      <c r="G2281" s="244"/>
      <c r="H2281" s="246" t="s">
        <v>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3" t="s">
        <v>186</v>
      </c>
      <c r="AU2281" s="253" t="s">
        <v>92</v>
      </c>
      <c r="AV2281" s="13" t="s">
        <v>90</v>
      </c>
      <c r="AW2281" s="13" t="s">
        <v>36</v>
      </c>
      <c r="AX2281" s="13" t="s">
        <v>83</v>
      </c>
      <c r="AY2281" s="253" t="s">
        <v>177</v>
      </c>
    </row>
    <row r="2282" s="14" customFormat="1">
      <c r="A2282" s="14"/>
      <c r="B2282" s="254"/>
      <c r="C2282" s="255"/>
      <c r="D2282" s="245" t="s">
        <v>186</v>
      </c>
      <c r="E2282" s="256" t="s">
        <v>1</v>
      </c>
      <c r="F2282" s="257" t="s">
        <v>1133</v>
      </c>
      <c r="G2282" s="255"/>
      <c r="H2282" s="258">
        <v>40</v>
      </c>
      <c r="I2282" s="259"/>
      <c r="J2282" s="255"/>
      <c r="K2282" s="255"/>
      <c r="L2282" s="260"/>
      <c r="M2282" s="261"/>
      <c r="N2282" s="262"/>
      <c r="O2282" s="262"/>
      <c r="P2282" s="262"/>
      <c r="Q2282" s="262"/>
      <c r="R2282" s="262"/>
      <c r="S2282" s="262"/>
      <c r="T2282" s="26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4" t="s">
        <v>186</v>
      </c>
      <c r="AU2282" s="264" t="s">
        <v>92</v>
      </c>
      <c r="AV2282" s="14" t="s">
        <v>92</v>
      </c>
      <c r="AW2282" s="14" t="s">
        <v>36</v>
      </c>
      <c r="AX2282" s="14" t="s">
        <v>83</v>
      </c>
      <c r="AY2282" s="264" t="s">
        <v>177</v>
      </c>
    </row>
    <row r="2283" s="15" customFormat="1">
      <c r="A2283" s="15"/>
      <c r="B2283" s="265"/>
      <c r="C2283" s="266"/>
      <c r="D2283" s="245" t="s">
        <v>186</v>
      </c>
      <c r="E2283" s="267" t="s">
        <v>1</v>
      </c>
      <c r="F2283" s="268" t="s">
        <v>190</v>
      </c>
      <c r="G2283" s="266"/>
      <c r="H2283" s="269">
        <v>40</v>
      </c>
      <c r="I2283" s="270"/>
      <c r="J2283" s="266"/>
      <c r="K2283" s="266"/>
      <c r="L2283" s="271"/>
      <c r="M2283" s="272"/>
      <c r="N2283" s="273"/>
      <c r="O2283" s="273"/>
      <c r="P2283" s="273"/>
      <c r="Q2283" s="273"/>
      <c r="R2283" s="273"/>
      <c r="S2283" s="273"/>
      <c r="T2283" s="27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75" t="s">
        <v>186</v>
      </c>
      <c r="AU2283" s="275" t="s">
        <v>92</v>
      </c>
      <c r="AV2283" s="15" t="s">
        <v>184</v>
      </c>
      <c r="AW2283" s="15" t="s">
        <v>36</v>
      </c>
      <c r="AX2283" s="15" t="s">
        <v>90</v>
      </c>
      <c r="AY2283" s="275" t="s">
        <v>177</v>
      </c>
    </row>
    <row r="2284" s="2" customFormat="1" ht="24.15" customHeight="1">
      <c r="A2284" s="39"/>
      <c r="B2284" s="40"/>
      <c r="C2284" s="230" t="s">
        <v>2554</v>
      </c>
      <c r="D2284" s="230" t="s">
        <v>179</v>
      </c>
      <c r="E2284" s="231" t="s">
        <v>2555</v>
      </c>
      <c r="F2284" s="232" t="s">
        <v>2556</v>
      </c>
      <c r="G2284" s="233" t="s">
        <v>200</v>
      </c>
      <c r="H2284" s="234">
        <v>40</v>
      </c>
      <c r="I2284" s="235"/>
      <c r="J2284" s="236">
        <f>ROUND(I2284*H2284,2)</f>
        <v>0</v>
      </c>
      <c r="K2284" s="232" t="s">
        <v>183</v>
      </c>
      <c r="L2284" s="45"/>
      <c r="M2284" s="237" t="s">
        <v>1</v>
      </c>
      <c r="N2284" s="238" t="s">
        <v>48</v>
      </c>
      <c r="O2284" s="92"/>
      <c r="P2284" s="239">
        <f>O2284*H2284</f>
        <v>0</v>
      </c>
      <c r="Q2284" s="239">
        <v>0.0032000000000000002</v>
      </c>
      <c r="R2284" s="239">
        <f>Q2284*H2284</f>
        <v>0.128</v>
      </c>
      <c r="S2284" s="239">
        <v>0</v>
      </c>
      <c r="T2284" s="240">
        <f>S2284*H2284</f>
        <v>0</v>
      </c>
      <c r="U2284" s="39"/>
      <c r="V2284" s="39"/>
      <c r="W2284" s="39"/>
      <c r="X2284" s="39"/>
      <c r="Y2284" s="39"/>
      <c r="Z2284" s="39"/>
      <c r="AA2284" s="39"/>
      <c r="AB2284" s="39"/>
      <c r="AC2284" s="39"/>
      <c r="AD2284" s="39"/>
      <c r="AE2284" s="39"/>
      <c r="AR2284" s="241" t="s">
        <v>295</v>
      </c>
      <c r="AT2284" s="241" t="s">
        <v>179</v>
      </c>
      <c r="AU2284" s="241" t="s">
        <v>92</v>
      </c>
      <c r="AY2284" s="18" t="s">
        <v>177</v>
      </c>
      <c r="BE2284" s="242">
        <f>IF(N2284="základní",J2284,0)</f>
        <v>0</v>
      </c>
      <c r="BF2284" s="242">
        <f>IF(N2284="snížená",J2284,0)</f>
        <v>0</v>
      </c>
      <c r="BG2284" s="242">
        <f>IF(N2284="zákl. přenesená",J2284,0)</f>
        <v>0</v>
      </c>
      <c r="BH2284" s="242">
        <f>IF(N2284="sníž. přenesená",J2284,0)</f>
        <v>0</v>
      </c>
      <c r="BI2284" s="242">
        <f>IF(N2284="nulová",J2284,0)</f>
        <v>0</v>
      </c>
      <c r="BJ2284" s="18" t="s">
        <v>90</v>
      </c>
      <c r="BK2284" s="242">
        <f>ROUND(I2284*H2284,2)</f>
        <v>0</v>
      </c>
      <c r="BL2284" s="18" t="s">
        <v>295</v>
      </c>
      <c r="BM2284" s="241" t="s">
        <v>2557</v>
      </c>
    </row>
    <row r="2285" s="13" customFormat="1">
      <c r="A2285" s="13"/>
      <c r="B2285" s="243"/>
      <c r="C2285" s="244"/>
      <c r="D2285" s="245" t="s">
        <v>186</v>
      </c>
      <c r="E2285" s="246" t="s">
        <v>1</v>
      </c>
      <c r="F2285" s="247" t="s">
        <v>2558</v>
      </c>
      <c r="G2285" s="244"/>
      <c r="H2285" s="246" t="s">
        <v>1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53" t="s">
        <v>186</v>
      </c>
      <c r="AU2285" s="253" t="s">
        <v>92</v>
      </c>
      <c r="AV2285" s="13" t="s">
        <v>90</v>
      </c>
      <c r="AW2285" s="13" t="s">
        <v>36</v>
      </c>
      <c r="AX2285" s="13" t="s">
        <v>83</v>
      </c>
      <c r="AY2285" s="253" t="s">
        <v>177</v>
      </c>
    </row>
    <row r="2286" s="13" customFormat="1">
      <c r="A2286" s="13"/>
      <c r="B2286" s="243"/>
      <c r="C2286" s="244"/>
      <c r="D2286" s="245" t="s">
        <v>186</v>
      </c>
      <c r="E2286" s="246" t="s">
        <v>1</v>
      </c>
      <c r="F2286" s="247" t="s">
        <v>1132</v>
      </c>
      <c r="G2286" s="244"/>
      <c r="H2286" s="246" t="s">
        <v>1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53" t="s">
        <v>186</v>
      </c>
      <c r="AU2286" s="253" t="s">
        <v>92</v>
      </c>
      <c r="AV2286" s="13" t="s">
        <v>90</v>
      </c>
      <c r="AW2286" s="13" t="s">
        <v>36</v>
      </c>
      <c r="AX2286" s="13" t="s">
        <v>83</v>
      </c>
      <c r="AY2286" s="253" t="s">
        <v>177</v>
      </c>
    </row>
    <row r="2287" s="13" customFormat="1">
      <c r="A2287" s="13"/>
      <c r="B2287" s="243"/>
      <c r="C2287" s="244"/>
      <c r="D2287" s="245" t="s">
        <v>186</v>
      </c>
      <c r="E2287" s="246" t="s">
        <v>1</v>
      </c>
      <c r="F2287" s="247" t="s">
        <v>234</v>
      </c>
      <c r="G2287" s="244"/>
      <c r="H2287" s="246" t="s">
        <v>1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3" t="s">
        <v>186</v>
      </c>
      <c r="AU2287" s="253" t="s">
        <v>92</v>
      </c>
      <c r="AV2287" s="13" t="s">
        <v>90</v>
      </c>
      <c r="AW2287" s="13" t="s">
        <v>36</v>
      </c>
      <c r="AX2287" s="13" t="s">
        <v>83</v>
      </c>
      <c r="AY2287" s="253" t="s">
        <v>177</v>
      </c>
    </row>
    <row r="2288" s="14" customFormat="1">
      <c r="A2288" s="14"/>
      <c r="B2288" s="254"/>
      <c r="C2288" s="255"/>
      <c r="D2288" s="245" t="s">
        <v>186</v>
      </c>
      <c r="E2288" s="256" t="s">
        <v>1</v>
      </c>
      <c r="F2288" s="257" t="s">
        <v>2559</v>
      </c>
      <c r="G2288" s="255"/>
      <c r="H2288" s="258">
        <v>40</v>
      </c>
      <c r="I2288" s="259"/>
      <c r="J2288" s="255"/>
      <c r="K2288" s="255"/>
      <c r="L2288" s="260"/>
      <c r="M2288" s="261"/>
      <c r="N2288" s="262"/>
      <c r="O2288" s="262"/>
      <c r="P2288" s="262"/>
      <c r="Q2288" s="262"/>
      <c r="R2288" s="262"/>
      <c r="S2288" s="262"/>
      <c r="T2288" s="263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4" t="s">
        <v>186</v>
      </c>
      <c r="AU2288" s="264" t="s">
        <v>92</v>
      </c>
      <c r="AV2288" s="14" t="s">
        <v>92</v>
      </c>
      <c r="AW2288" s="14" t="s">
        <v>36</v>
      </c>
      <c r="AX2288" s="14" t="s">
        <v>83</v>
      </c>
      <c r="AY2288" s="264" t="s">
        <v>177</v>
      </c>
    </row>
    <row r="2289" s="16" customFormat="1">
      <c r="A2289" s="16"/>
      <c r="B2289" s="276"/>
      <c r="C2289" s="277"/>
      <c r="D2289" s="245" t="s">
        <v>186</v>
      </c>
      <c r="E2289" s="278" t="s">
        <v>670</v>
      </c>
      <c r="F2289" s="279" t="s">
        <v>492</v>
      </c>
      <c r="G2289" s="277"/>
      <c r="H2289" s="280">
        <v>40</v>
      </c>
      <c r="I2289" s="281"/>
      <c r="J2289" s="277"/>
      <c r="K2289" s="277"/>
      <c r="L2289" s="282"/>
      <c r="M2289" s="283"/>
      <c r="N2289" s="284"/>
      <c r="O2289" s="284"/>
      <c r="P2289" s="284"/>
      <c r="Q2289" s="284"/>
      <c r="R2289" s="284"/>
      <c r="S2289" s="284"/>
      <c r="T2289" s="285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T2289" s="286" t="s">
        <v>186</v>
      </c>
      <c r="AU2289" s="286" t="s">
        <v>92</v>
      </c>
      <c r="AV2289" s="16" t="s">
        <v>100</v>
      </c>
      <c r="AW2289" s="16" t="s">
        <v>36</v>
      </c>
      <c r="AX2289" s="16" t="s">
        <v>83</v>
      </c>
      <c r="AY2289" s="286" t="s">
        <v>177</v>
      </c>
    </row>
    <row r="2290" s="15" customFormat="1">
      <c r="A2290" s="15"/>
      <c r="B2290" s="265"/>
      <c r="C2290" s="266"/>
      <c r="D2290" s="245" t="s">
        <v>186</v>
      </c>
      <c r="E2290" s="267" t="s">
        <v>1</v>
      </c>
      <c r="F2290" s="268" t="s">
        <v>190</v>
      </c>
      <c r="G2290" s="266"/>
      <c r="H2290" s="269">
        <v>40</v>
      </c>
      <c r="I2290" s="270"/>
      <c r="J2290" s="266"/>
      <c r="K2290" s="266"/>
      <c r="L2290" s="271"/>
      <c r="M2290" s="272"/>
      <c r="N2290" s="273"/>
      <c r="O2290" s="273"/>
      <c r="P2290" s="273"/>
      <c r="Q2290" s="273"/>
      <c r="R2290" s="273"/>
      <c r="S2290" s="273"/>
      <c r="T2290" s="274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75" t="s">
        <v>186</v>
      </c>
      <c r="AU2290" s="275" t="s">
        <v>92</v>
      </c>
      <c r="AV2290" s="15" t="s">
        <v>184</v>
      </c>
      <c r="AW2290" s="15" t="s">
        <v>36</v>
      </c>
      <c r="AX2290" s="15" t="s">
        <v>90</v>
      </c>
      <c r="AY2290" s="275" t="s">
        <v>177</v>
      </c>
    </row>
    <row r="2291" s="2" customFormat="1" ht="55.5" customHeight="1">
      <c r="A2291" s="39"/>
      <c r="B2291" s="40"/>
      <c r="C2291" s="230" t="s">
        <v>2560</v>
      </c>
      <c r="D2291" s="230" t="s">
        <v>179</v>
      </c>
      <c r="E2291" s="231" t="s">
        <v>2561</v>
      </c>
      <c r="F2291" s="232" t="s">
        <v>2562</v>
      </c>
      <c r="G2291" s="233" t="s">
        <v>509</v>
      </c>
      <c r="H2291" s="234">
        <v>0.35999999999999999</v>
      </c>
      <c r="I2291" s="235"/>
      <c r="J2291" s="236">
        <f>ROUND(I2291*H2291,2)</f>
        <v>0</v>
      </c>
      <c r="K2291" s="232" t="s">
        <v>183</v>
      </c>
      <c r="L2291" s="45"/>
      <c r="M2291" s="237" t="s">
        <v>1</v>
      </c>
      <c r="N2291" s="238" t="s">
        <v>48</v>
      </c>
      <c r="O2291" s="92"/>
      <c r="P2291" s="239">
        <f>O2291*H2291</f>
        <v>0</v>
      </c>
      <c r="Q2291" s="239">
        <v>0</v>
      </c>
      <c r="R2291" s="239">
        <f>Q2291*H2291</f>
        <v>0</v>
      </c>
      <c r="S2291" s="239">
        <v>0</v>
      </c>
      <c r="T2291" s="240">
        <f>S2291*H2291</f>
        <v>0</v>
      </c>
      <c r="U2291" s="39"/>
      <c r="V2291" s="39"/>
      <c r="W2291" s="39"/>
      <c r="X2291" s="39"/>
      <c r="Y2291" s="39"/>
      <c r="Z2291" s="39"/>
      <c r="AA2291" s="39"/>
      <c r="AB2291" s="39"/>
      <c r="AC2291" s="39"/>
      <c r="AD2291" s="39"/>
      <c r="AE2291" s="39"/>
      <c r="AR2291" s="241" t="s">
        <v>295</v>
      </c>
      <c r="AT2291" s="241" t="s">
        <v>179</v>
      </c>
      <c r="AU2291" s="241" t="s">
        <v>92</v>
      </c>
      <c r="AY2291" s="18" t="s">
        <v>177</v>
      </c>
      <c r="BE2291" s="242">
        <f>IF(N2291="základní",J2291,0)</f>
        <v>0</v>
      </c>
      <c r="BF2291" s="242">
        <f>IF(N2291="snížená",J2291,0)</f>
        <v>0</v>
      </c>
      <c r="BG2291" s="242">
        <f>IF(N2291="zákl. přenesená",J2291,0)</f>
        <v>0</v>
      </c>
      <c r="BH2291" s="242">
        <f>IF(N2291="sníž. přenesená",J2291,0)</f>
        <v>0</v>
      </c>
      <c r="BI2291" s="242">
        <f>IF(N2291="nulová",J2291,0)</f>
        <v>0</v>
      </c>
      <c r="BJ2291" s="18" t="s">
        <v>90</v>
      </c>
      <c r="BK2291" s="242">
        <f>ROUND(I2291*H2291,2)</f>
        <v>0</v>
      </c>
      <c r="BL2291" s="18" t="s">
        <v>295</v>
      </c>
      <c r="BM2291" s="241" t="s">
        <v>2563</v>
      </c>
    </row>
    <row r="2292" s="2" customFormat="1" ht="66.75" customHeight="1">
      <c r="A2292" s="39"/>
      <c r="B2292" s="40"/>
      <c r="C2292" s="230" t="s">
        <v>2564</v>
      </c>
      <c r="D2292" s="230" t="s">
        <v>179</v>
      </c>
      <c r="E2292" s="231" t="s">
        <v>2565</v>
      </c>
      <c r="F2292" s="232" t="s">
        <v>2566</v>
      </c>
      <c r="G2292" s="233" t="s">
        <v>509</v>
      </c>
      <c r="H2292" s="234">
        <v>0.35999999999999999</v>
      </c>
      <c r="I2292" s="235"/>
      <c r="J2292" s="236">
        <f>ROUND(I2292*H2292,2)</f>
        <v>0</v>
      </c>
      <c r="K2292" s="232" t="s">
        <v>183</v>
      </c>
      <c r="L2292" s="45"/>
      <c r="M2292" s="237" t="s">
        <v>1</v>
      </c>
      <c r="N2292" s="238" t="s">
        <v>48</v>
      </c>
      <c r="O2292" s="92"/>
      <c r="P2292" s="239">
        <f>O2292*H2292</f>
        <v>0</v>
      </c>
      <c r="Q2292" s="239">
        <v>0</v>
      </c>
      <c r="R2292" s="239">
        <f>Q2292*H2292</f>
        <v>0</v>
      </c>
      <c r="S2292" s="239">
        <v>0</v>
      </c>
      <c r="T2292" s="240">
        <f>S2292*H2292</f>
        <v>0</v>
      </c>
      <c r="U2292" s="39"/>
      <c r="V2292" s="39"/>
      <c r="W2292" s="39"/>
      <c r="X2292" s="39"/>
      <c r="Y2292" s="39"/>
      <c r="Z2292" s="39"/>
      <c r="AA2292" s="39"/>
      <c r="AB2292" s="39"/>
      <c r="AC2292" s="39"/>
      <c r="AD2292" s="39"/>
      <c r="AE2292" s="39"/>
      <c r="AR2292" s="241" t="s">
        <v>295</v>
      </c>
      <c r="AT2292" s="241" t="s">
        <v>179</v>
      </c>
      <c r="AU2292" s="241" t="s">
        <v>92</v>
      </c>
      <c r="AY2292" s="18" t="s">
        <v>177</v>
      </c>
      <c r="BE2292" s="242">
        <f>IF(N2292="základní",J2292,0)</f>
        <v>0</v>
      </c>
      <c r="BF2292" s="242">
        <f>IF(N2292="snížená",J2292,0)</f>
        <v>0</v>
      </c>
      <c r="BG2292" s="242">
        <f>IF(N2292="zákl. přenesená",J2292,0)</f>
        <v>0</v>
      </c>
      <c r="BH2292" s="242">
        <f>IF(N2292="sníž. přenesená",J2292,0)</f>
        <v>0</v>
      </c>
      <c r="BI2292" s="242">
        <f>IF(N2292="nulová",J2292,0)</f>
        <v>0</v>
      </c>
      <c r="BJ2292" s="18" t="s">
        <v>90</v>
      </c>
      <c r="BK2292" s="242">
        <f>ROUND(I2292*H2292,2)</f>
        <v>0</v>
      </c>
      <c r="BL2292" s="18" t="s">
        <v>295</v>
      </c>
      <c r="BM2292" s="241" t="s">
        <v>2567</v>
      </c>
    </row>
    <row r="2293" s="12" customFormat="1" ht="22.8" customHeight="1">
      <c r="A2293" s="12"/>
      <c r="B2293" s="214"/>
      <c r="C2293" s="215"/>
      <c r="D2293" s="216" t="s">
        <v>82</v>
      </c>
      <c r="E2293" s="228" t="s">
        <v>2568</v>
      </c>
      <c r="F2293" s="228" t="s">
        <v>2569</v>
      </c>
      <c r="G2293" s="215"/>
      <c r="H2293" s="215"/>
      <c r="I2293" s="218"/>
      <c r="J2293" s="229">
        <f>BK2293</f>
        <v>0</v>
      </c>
      <c r="K2293" s="215"/>
      <c r="L2293" s="220"/>
      <c r="M2293" s="221"/>
      <c r="N2293" s="222"/>
      <c r="O2293" s="222"/>
      <c r="P2293" s="223">
        <f>SUM(P2294:P2501)</f>
        <v>0</v>
      </c>
      <c r="Q2293" s="222"/>
      <c r="R2293" s="223">
        <f>SUM(R2294:R2501)</f>
        <v>3.5571935000000008</v>
      </c>
      <c r="S2293" s="222"/>
      <c r="T2293" s="224">
        <f>SUM(T2294:T2501)</f>
        <v>0</v>
      </c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R2293" s="225" t="s">
        <v>92</v>
      </c>
      <c r="AT2293" s="226" t="s">
        <v>82</v>
      </c>
      <c r="AU2293" s="226" t="s">
        <v>90</v>
      </c>
      <c r="AY2293" s="225" t="s">
        <v>177</v>
      </c>
      <c r="BK2293" s="227">
        <f>SUM(BK2294:BK2501)</f>
        <v>0</v>
      </c>
    </row>
    <row r="2294" s="2" customFormat="1" ht="24.15" customHeight="1">
      <c r="A2294" s="39"/>
      <c r="B2294" s="40"/>
      <c r="C2294" s="230" t="s">
        <v>2570</v>
      </c>
      <c r="D2294" s="230" t="s">
        <v>179</v>
      </c>
      <c r="E2294" s="231" t="s">
        <v>2571</v>
      </c>
      <c r="F2294" s="232" t="s">
        <v>2572</v>
      </c>
      <c r="G2294" s="233" t="s">
        <v>200</v>
      </c>
      <c r="H2294" s="234">
        <v>177.5</v>
      </c>
      <c r="I2294" s="235"/>
      <c r="J2294" s="236">
        <f>ROUND(I2294*H2294,2)</f>
        <v>0</v>
      </c>
      <c r="K2294" s="232" t="s">
        <v>183</v>
      </c>
      <c r="L2294" s="45"/>
      <c r="M2294" s="237" t="s">
        <v>1</v>
      </c>
      <c r="N2294" s="238" t="s">
        <v>48</v>
      </c>
      <c r="O2294" s="92"/>
      <c r="P2294" s="239">
        <f>O2294*H2294</f>
        <v>0</v>
      </c>
      <c r="Q2294" s="239">
        <v>0</v>
      </c>
      <c r="R2294" s="239">
        <f>Q2294*H2294</f>
        <v>0</v>
      </c>
      <c r="S2294" s="239">
        <v>0</v>
      </c>
      <c r="T2294" s="240">
        <f>S2294*H2294</f>
        <v>0</v>
      </c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R2294" s="241" t="s">
        <v>295</v>
      </c>
      <c r="AT2294" s="241" t="s">
        <v>179</v>
      </c>
      <c r="AU2294" s="241" t="s">
        <v>92</v>
      </c>
      <c r="AY2294" s="18" t="s">
        <v>177</v>
      </c>
      <c r="BE2294" s="242">
        <f>IF(N2294="základní",J2294,0)</f>
        <v>0</v>
      </c>
      <c r="BF2294" s="242">
        <f>IF(N2294="snížená",J2294,0)</f>
        <v>0</v>
      </c>
      <c r="BG2294" s="242">
        <f>IF(N2294="zákl. přenesená",J2294,0)</f>
        <v>0</v>
      </c>
      <c r="BH2294" s="242">
        <f>IF(N2294="sníž. přenesená",J2294,0)</f>
        <v>0</v>
      </c>
      <c r="BI2294" s="242">
        <f>IF(N2294="nulová",J2294,0)</f>
        <v>0</v>
      </c>
      <c r="BJ2294" s="18" t="s">
        <v>90</v>
      </c>
      <c r="BK2294" s="242">
        <f>ROUND(I2294*H2294,2)</f>
        <v>0</v>
      </c>
      <c r="BL2294" s="18" t="s">
        <v>295</v>
      </c>
      <c r="BM2294" s="241" t="s">
        <v>2573</v>
      </c>
    </row>
    <row r="2295" s="13" customFormat="1">
      <c r="A2295" s="13"/>
      <c r="B2295" s="243"/>
      <c r="C2295" s="244"/>
      <c r="D2295" s="245" t="s">
        <v>186</v>
      </c>
      <c r="E2295" s="246" t="s">
        <v>1</v>
      </c>
      <c r="F2295" s="247" t="s">
        <v>2543</v>
      </c>
      <c r="G2295" s="244"/>
      <c r="H2295" s="246" t="s">
        <v>1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3" t="s">
        <v>186</v>
      </c>
      <c r="AU2295" s="253" t="s">
        <v>92</v>
      </c>
      <c r="AV2295" s="13" t="s">
        <v>90</v>
      </c>
      <c r="AW2295" s="13" t="s">
        <v>36</v>
      </c>
      <c r="AX2295" s="13" t="s">
        <v>83</v>
      </c>
      <c r="AY2295" s="253" t="s">
        <v>177</v>
      </c>
    </row>
    <row r="2296" s="13" customFormat="1">
      <c r="A2296" s="13"/>
      <c r="B2296" s="243"/>
      <c r="C2296" s="244"/>
      <c r="D2296" s="245" t="s">
        <v>186</v>
      </c>
      <c r="E2296" s="246" t="s">
        <v>1</v>
      </c>
      <c r="F2296" s="247" t="s">
        <v>783</v>
      </c>
      <c r="G2296" s="244"/>
      <c r="H2296" s="246" t="s">
        <v>1</v>
      </c>
      <c r="I2296" s="248"/>
      <c r="J2296" s="244"/>
      <c r="K2296" s="244"/>
      <c r="L2296" s="249"/>
      <c r="M2296" s="250"/>
      <c r="N2296" s="251"/>
      <c r="O2296" s="251"/>
      <c r="P2296" s="251"/>
      <c r="Q2296" s="251"/>
      <c r="R2296" s="251"/>
      <c r="S2296" s="251"/>
      <c r="T2296" s="25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3" t="s">
        <v>186</v>
      </c>
      <c r="AU2296" s="253" t="s">
        <v>92</v>
      </c>
      <c r="AV2296" s="13" t="s">
        <v>90</v>
      </c>
      <c r="AW2296" s="13" t="s">
        <v>36</v>
      </c>
      <c r="AX2296" s="13" t="s">
        <v>83</v>
      </c>
      <c r="AY2296" s="253" t="s">
        <v>177</v>
      </c>
    </row>
    <row r="2297" s="13" customFormat="1">
      <c r="A2297" s="13"/>
      <c r="B2297" s="243"/>
      <c r="C2297" s="244"/>
      <c r="D2297" s="245" t="s">
        <v>186</v>
      </c>
      <c r="E2297" s="246" t="s">
        <v>1</v>
      </c>
      <c r="F2297" s="247" t="s">
        <v>784</v>
      </c>
      <c r="G2297" s="244"/>
      <c r="H2297" s="246" t="s">
        <v>1</v>
      </c>
      <c r="I2297" s="248"/>
      <c r="J2297" s="244"/>
      <c r="K2297" s="244"/>
      <c r="L2297" s="249"/>
      <c r="M2297" s="250"/>
      <c r="N2297" s="251"/>
      <c r="O2297" s="251"/>
      <c r="P2297" s="251"/>
      <c r="Q2297" s="251"/>
      <c r="R2297" s="251"/>
      <c r="S2297" s="251"/>
      <c r="T2297" s="252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3" t="s">
        <v>186</v>
      </c>
      <c r="AU2297" s="253" t="s">
        <v>92</v>
      </c>
      <c r="AV2297" s="13" t="s">
        <v>90</v>
      </c>
      <c r="AW2297" s="13" t="s">
        <v>36</v>
      </c>
      <c r="AX2297" s="13" t="s">
        <v>83</v>
      </c>
      <c r="AY2297" s="253" t="s">
        <v>177</v>
      </c>
    </row>
    <row r="2298" s="14" customFormat="1">
      <c r="A2298" s="14"/>
      <c r="B2298" s="254"/>
      <c r="C2298" s="255"/>
      <c r="D2298" s="245" t="s">
        <v>186</v>
      </c>
      <c r="E2298" s="256" t="s">
        <v>1</v>
      </c>
      <c r="F2298" s="257" t="s">
        <v>1695</v>
      </c>
      <c r="G2298" s="255"/>
      <c r="H2298" s="258">
        <v>22.699999999999999</v>
      </c>
      <c r="I2298" s="259"/>
      <c r="J2298" s="255"/>
      <c r="K2298" s="255"/>
      <c r="L2298" s="260"/>
      <c r="M2298" s="261"/>
      <c r="N2298" s="262"/>
      <c r="O2298" s="262"/>
      <c r="P2298" s="262"/>
      <c r="Q2298" s="262"/>
      <c r="R2298" s="262"/>
      <c r="S2298" s="262"/>
      <c r="T2298" s="263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4" t="s">
        <v>186</v>
      </c>
      <c r="AU2298" s="264" t="s">
        <v>92</v>
      </c>
      <c r="AV2298" s="14" t="s">
        <v>92</v>
      </c>
      <c r="AW2298" s="14" t="s">
        <v>36</v>
      </c>
      <c r="AX2298" s="14" t="s">
        <v>83</v>
      </c>
      <c r="AY2298" s="264" t="s">
        <v>177</v>
      </c>
    </row>
    <row r="2299" s="13" customFormat="1">
      <c r="A2299" s="13"/>
      <c r="B2299" s="243"/>
      <c r="C2299" s="244"/>
      <c r="D2299" s="245" t="s">
        <v>186</v>
      </c>
      <c r="E2299" s="246" t="s">
        <v>1</v>
      </c>
      <c r="F2299" s="247" t="s">
        <v>1504</v>
      </c>
      <c r="G2299" s="244"/>
      <c r="H2299" s="246" t="s">
        <v>1</v>
      </c>
      <c r="I2299" s="248"/>
      <c r="J2299" s="244"/>
      <c r="K2299" s="244"/>
      <c r="L2299" s="249"/>
      <c r="M2299" s="250"/>
      <c r="N2299" s="251"/>
      <c r="O2299" s="251"/>
      <c r="P2299" s="251"/>
      <c r="Q2299" s="251"/>
      <c r="R2299" s="251"/>
      <c r="S2299" s="251"/>
      <c r="T2299" s="252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3" t="s">
        <v>186</v>
      </c>
      <c r="AU2299" s="253" t="s">
        <v>92</v>
      </c>
      <c r="AV2299" s="13" t="s">
        <v>90</v>
      </c>
      <c r="AW2299" s="13" t="s">
        <v>36</v>
      </c>
      <c r="AX2299" s="13" t="s">
        <v>83</v>
      </c>
      <c r="AY2299" s="253" t="s">
        <v>177</v>
      </c>
    </row>
    <row r="2300" s="13" customFormat="1">
      <c r="A2300" s="13"/>
      <c r="B2300" s="243"/>
      <c r="C2300" s="244"/>
      <c r="D2300" s="245" t="s">
        <v>186</v>
      </c>
      <c r="E2300" s="246" t="s">
        <v>1</v>
      </c>
      <c r="F2300" s="247" t="s">
        <v>1505</v>
      </c>
      <c r="G2300" s="244"/>
      <c r="H2300" s="246" t="s">
        <v>1</v>
      </c>
      <c r="I2300" s="248"/>
      <c r="J2300" s="244"/>
      <c r="K2300" s="244"/>
      <c r="L2300" s="249"/>
      <c r="M2300" s="250"/>
      <c r="N2300" s="251"/>
      <c r="O2300" s="251"/>
      <c r="P2300" s="251"/>
      <c r="Q2300" s="251"/>
      <c r="R2300" s="251"/>
      <c r="S2300" s="251"/>
      <c r="T2300" s="25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3" t="s">
        <v>186</v>
      </c>
      <c r="AU2300" s="253" t="s">
        <v>92</v>
      </c>
      <c r="AV2300" s="13" t="s">
        <v>90</v>
      </c>
      <c r="AW2300" s="13" t="s">
        <v>36</v>
      </c>
      <c r="AX2300" s="13" t="s">
        <v>83</v>
      </c>
      <c r="AY2300" s="253" t="s">
        <v>177</v>
      </c>
    </row>
    <row r="2301" s="14" customFormat="1">
      <c r="A2301" s="14"/>
      <c r="B2301" s="254"/>
      <c r="C2301" s="255"/>
      <c r="D2301" s="245" t="s">
        <v>186</v>
      </c>
      <c r="E2301" s="256" t="s">
        <v>1</v>
      </c>
      <c r="F2301" s="257" t="s">
        <v>1707</v>
      </c>
      <c r="G2301" s="255"/>
      <c r="H2301" s="258">
        <v>2.2999999999999998</v>
      </c>
      <c r="I2301" s="259"/>
      <c r="J2301" s="255"/>
      <c r="K2301" s="255"/>
      <c r="L2301" s="260"/>
      <c r="M2301" s="261"/>
      <c r="N2301" s="262"/>
      <c r="O2301" s="262"/>
      <c r="P2301" s="262"/>
      <c r="Q2301" s="262"/>
      <c r="R2301" s="262"/>
      <c r="S2301" s="262"/>
      <c r="T2301" s="26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4" t="s">
        <v>186</v>
      </c>
      <c r="AU2301" s="264" t="s">
        <v>92</v>
      </c>
      <c r="AV2301" s="14" t="s">
        <v>92</v>
      </c>
      <c r="AW2301" s="14" t="s">
        <v>36</v>
      </c>
      <c r="AX2301" s="14" t="s">
        <v>83</v>
      </c>
      <c r="AY2301" s="264" t="s">
        <v>177</v>
      </c>
    </row>
    <row r="2302" s="13" customFormat="1">
      <c r="A2302" s="13"/>
      <c r="B2302" s="243"/>
      <c r="C2302" s="244"/>
      <c r="D2302" s="245" t="s">
        <v>186</v>
      </c>
      <c r="E2302" s="246" t="s">
        <v>1</v>
      </c>
      <c r="F2302" s="247" t="s">
        <v>1471</v>
      </c>
      <c r="G2302" s="244"/>
      <c r="H2302" s="246" t="s">
        <v>1</v>
      </c>
      <c r="I2302" s="248"/>
      <c r="J2302" s="244"/>
      <c r="K2302" s="244"/>
      <c r="L2302" s="249"/>
      <c r="M2302" s="250"/>
      <c r="N2302" s="251"/>
      <c r="O2302" s="251"/>
      <c r="P2302" s="251"/>
      <c r="Q2302" s="251"/>
      <c r="R2302" s="251"/>
      <c r="S2302" s="251"/>
      <c r="T2302" s="25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3" t="s">
        <v>186</v>
      </c>
      <c r="AU2302" s="253" t="s">
        <v>92</v>
      </c>
      <c r="AV2302" s="13" t="s">
        <v>90</v>
      </c>
      <c r="AW2302" s="13" t="s">
        <v>36</v>
      </c>
      <c r="AX2302" s="13" t="s">
        <v>83</v>
      </c>
      <c r="AY2302" s="253" t="s">
        <v>177</v>
      </c>
    </row>
    <row r="2303" s="13" customFormat="1">
      <c r="A2303" s="13"/>
      <c r="B2303" s="243"/>
      <c r="C2303" s="244"/>
      <c r="D2303" s="245" t="s">
        <v>186</v>
      </c>
      <c r="E2303" s="246" t="s">
        <v>1</v>
      </c>
      <c r="F2303" s="247" t="s">
        <v>1472</v>
      </c>
      <c r="G2303" s="244"/>
      <c r="H2303" s="246" t="s">
        <v>1</v>
      </c>
      <c r="I2303" s="248"/>
      <c r="J2303" s="244"/>
      <c r="K2303" s="244"/>
      <c r="L2303" s="249"/>
      <c r="M2303" s="250"/>
      <c r="N2303" s="251"/>
      <c r="O2303" s="251"/>
      <c r="P2303" s="251"/>
      <c r="Q2303" s="251"/>
      <c r="R2303" s="251"/>
      <c r="S2303" s="251"/>
      <c r="T2303" s="252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3" t="s">
        <v>186</v>
      </c>
      <c r="AU2303" s="253" t="s">
        <v>92</v>
      </c>
      <c r="AV2303" s="13" t="s">
        <v>90</v>
      </c>
      <c r="AW2303" s="13" t="s">
        <v>36</v>
      </c>
      <c r="AX2303" s="13" t="s">
        <v>83</v>
      </c>
      <c r="AY2303" s="253" t="s">
        <v>177</v>
      </c>
    </row>
    <row r="2304" s="13" customFormat="1">
      <c r="A2304" s="13"/>
      <c r="B2304" s="243"/>
      <c r="C2304" s="244"/>
      <c r="D2304" s="245" t="s">
        <v>186</v>
      </c>
      <c r="E2304" s="246" t="s">
        <v>1</v>
      </c>
      <c r="F2304" s="247" t="s">
        <v>1473</v>
      </c>
      <c r="G2304" s="244"/>
      <c r="H2304" s="246" t="s">
        <v>1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3" t="s">
        <v>186</v>
      </c>
      <c r="AU2304" s="253" t="s">
        <v>92</v>
      </c>
      <c r="AV2304" s="13" t="s">
        <v>90</v>
      </c>
      <c r="AW2304" s="13" t="s">
        <v>36</v>
      </c>
      <c r="AX2304" s="13" t="s">
        <v>83</v>
      </c>
      <c r="AY2304" s="253" t="s">
        <v>177</v>
      </c>
    </row>
    <row r="2305" s="14" customFormat="1">
      <c r="A2305" s="14"/>
      <c r="B2305" s="254"/>
      <c r="C2305" s="255"/>
      <c r="D2305" s="245" t="s">
        <v>186</v>
      </c>
      <c r="E2305" s="256" t="s">
        <v>1</v>
      </c>
      <c r="F2305" s="257" t="s">
        <v>1850</v>
      </c>
      <c r="G2305" s="255"/>
      <c r="H2305" s="258">
        <v>117.5</v>
      </c>
      <c r="I2305" s="259"/>
      <c r="J2305" s="255"/>
      <c r="K2305" s="255"/>
      <c r="L2305" s="260"/>
      <c r="M2305" s="261"/>
      <c r="N2305" s="262"/>
      <c r="O2305" s="262"/>
      <c r="P2305" s="262"/>
      <c r="Q2305" s="262"/>
      <c r="R2305" s="262"/>
      <c r="S2305" s="262"/>
      <c r="T2305" s="26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4" t="s">
        <v>186</v>
      </c>
      <c r="AU2305" s="264" t="s">
        <v>92</v>
      </c>
      <c r="AV2305" s="14" t="s">
        <v>92</v>
      </c>
      <c r="AW2305" s="14" t="s">
        <v>36</v>
      </c>
      <c r="AX2305" s="14" t="s">
        <v>83</v>
      </c>
      <c r="AY2305" s="264" t="s">
        <v>177</v>
      </c>
    </row>
    <row r="2306" s="13" customFormat="1">
      <c r="A2306" s="13"/>
      <c r="B2306" s="243"/>
      <c r="C2306" s="244"/>
      <c r="D2306" s="245" t="s">
        <v>186</v>
      </c>
      <c r="E2306" s="246" t="s">
        <v>1</v>
      </c>
      <c r="F2306" s="247" t="s">
        <v>1484</v>
      </c>
      <c r="G2306" s="244"/>
      <c r="H2306" s="246" t="s">
        <v>1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53" t="s">
        <v>186</v>
      </c>
      <c r="AU2306" s="253" t="s">
        <v>92</v>
      </c>
      <c r="AV2306" s="13" t="s">
        <v>90</v>
      </c>
      <c r="AW2306" s="13" t="s">
        <v>36</v>
      </c>
      <c r="AX2306" s="13" t="s">
        <v>83</v>
      </c>
      <c r="AY2306" s="253" t="s">
        <v>177</v>
      </c>
    </row>
    <row r="2307" s="13" customFormat="1">
      <c r="A2307" s="13"/>
      <c r="B2307" s="243"/>
      <c r="C2307" s="244"/>
      <c r="D2307" s="245" t="s">
        <v>186</v>
      </c>
      <c r="E2307" s="246" t="s">
        <v>1</v>
      </c>
      <c r="F2307" s="247" t="s">
        <v>1485</v>
      </c>
      <c r="G2307" s="244"/>
      <c r="H2307" s="246" t="s">
        <v>1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53" t="s">
        <v>186</v>
      </c>
      <c r="AU2307" s="253" t="s">
        <v>92</v>
      </c>
      <c r="AV2307" s="13" t="s">
        <v>90</v>
      </c>
      <c r="AW2307" s="13" t="s">
        <v>36</v>
      </c>
      <c r="AX2307" s="13" t="s">
        <v>83</v>
      </c>
      <c r="AY2307" s="253" t="s">
        <v>177</v>
      </c>
    </row>
    <row r="2308" s="14" customFormat="1">
      <c r="A2308" s="14"/>
      <c r="B2308" s="254"/>
      <c r="C2308" s="255"/>
      <c r="D2308" s="245" t="s">
        <v>186</v>
      </c>
      <c r="E2308" s="256" t="s">
        <v>1</v>
      </c>
      <c r="F2308" s="257" t="s">
        <v>1852</v>
      </c>
      <c r="G2308" s="255"/>
      <c r="H2308" s="258">
        <v>19.699999999999999</v>
      </c>
      <c r="I2308" s="259"/>
      <c r="J2308" s="255"/>
      <c r="K2308" s="255"/>
      <c r="L2308" s="260"/>
      <c r="M2308" s="261"/>
      <c r="N2308" s="262"/>
      <c r="O2308" s="262"/>
      <c r="P2308" s="262"/>
      <c r="Q2308" s="262"/>
      <c r="R2308" s="262"/>
      <c r="S2308" s="262"/>
      <c r="T2308" s="26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4" t="s">
        <v>186</v>
      </c>
      <c r="AU2308" s="264" t="s">
        <v>92</v>
      </c>
      <c r="AV2308" s="14" t="s">
        <v>92</v>
      </c>
      <c r="AW2308" s="14" t="s">
        <v>36</v>
      </c>
      <c r="AX2308" s="14" t="s">
        <v>83</v>
      </c>
      <c r="AY2308" s="264" t="s">
        <v>177</v>
      </c>
    </row>
    <row r="2309" s="13" customFormat="1">
      <c r="A2309" s="13"/>
      <c r="B2309" s="243"/>
      <c r="C2309" s="244"/>
      <c r="D2309" s="245" t="s">
        <v>186</v>
      </c>
      <c r="E2309" s="246" t="s">
        <v>1</v>
      </c>
      <c r="F2309" s="247" t="s">
        <v>2574</v>
      </c>
      <c r="G2309" s="244"/>
      <c r="H2309" s="246" t="s">
        <v>1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53" t="s">
        <v>186</v>
      </c>
      <c r="AU2309" s="253" t="s">
        <v>92</v>
      </c>
      <c r="AV2309" s="13" t="s">
        <v>90</v>
      </c>
      <c r="AW2309" s="13" t="s">
        <v>36</v>
      </c>
      <c r="AX2309" s="13" t="s">
        <v>83</v>
      </c>
      <c r="AY2309" s="253" t="s">
        <v>177</v>
      </c>
    </row>
    <row r="2310" s="13" customFormat="1">
      <c r="A2310" s="13"/>
      <c r="B2310" s="243"/>
      <c r="C2310" s="244"/>
      <c r="D2310" s="245" t="s">
        <v>186</v>
      </c>
      <c r="E2310" s="246" t="s">
        <v>1</v>
      </c>
      <c r="F2310" s="247" t="s">
        <v>2269</v>
      </c>
      <c r="G2310" s="244"/>
      <c r="H2310" s="246" t="s">
        <v>1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53" t="s">
        <v>186</v>
      </c>
      <c r="AU2310" s="253" t="s">
        <v>92</v>
      </c>
      <c r="AV2310" s="13" t="s">
        <v>90</v>
      </c>
      <c r="AW2310" s="13" t="s">
        <v>36</v>
      </c>
      <c r="AX2310" s="13" t="s">
        <v>83</v>
      </c>
      <c r="AY2310" s="253" t="s">
        <v>177</v>
      </c>
    </row>
    <row r="2311" s="14" customFormat="1">
      <c r="A2311" s="14"/>
      <c r="B2311" s="254"/>
      <c r="C2311" s="255"/>
      <c r="D2311" s="245" t="s">
        <v>186</v>
      </c>
      <c r="E2311" s="256" t="s">
        <v>1</v>
      </c>
      <c r="F2311" s="257" t="s">
        <v>2575</v>
      </c>
      <c r="G2311" s="255"/>
      <c r="H2311" s="258">
        <v>7.2000000000000002</v>
      </c>
      <c r="I2311" s="259"/>
      <c r="J2311" s="255"/>
      <c r="K2311" s="255"/>
      <c r="L2311" s="260"/>
      <c r="M2311" s="261"/>
      <c r="N2311" s="262"/>
      <c r="O2311" s="262"/>
      <c r="P2311" s="262"/>
      <c r="Q2311" s="262"/>
      <c r="R2311" s="262"/>
      <c r="S2311" s="262"/>
      <c r="T2311" s="263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64" t="s">
        <v>186</v>
      </c>
      <c r="AU2311" s="264" t="s">
        <v>92</v>
      </c>
      <c r="AV2311" s="14" t="s">
        <v>92</v>
      </c>
      <c r="AW2311" s="14" t="s">
        <v>36</v>
      </c>
      <c r="AX2311" s="14" t="s">
        <v>83</v>
      </c>
      <c r="AY2311" s="264" t="s">
        <v>177</v>
      </c>
    </row>
    <row r="2312" s="13" customFormat="1">
      <c r="A2312" s="13"/>
      <c r="B2312" s="243"/>
      <c r="C2312" s="244"/>
      <c r="D2312" s="245" t="s">
        <v>186</v>
      </c>
      <c r="E2312" s="246" t="s">
        <v>1</v>
      </c>
      <c r="F2312" s="247" t="s">
        <v>2576</v>
      </c>
      <c r="G2312" s="244"/>
      <c r="H2312" s="246" t="s">
        <v>1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3" t="s">
        <v>186</v>
      </c>
      <c r="AU2312" s="253" t="s">
        <v>92</v>
      </c>
      <c r="AV2312" s="13" t="s">
        <v>90</v>
      </c>
      <c r="AW2312" s="13" t="s">
        <v>36</v>
      </c>
      <c r="AX2312" s="13" t="s">
        <v>83</v>
      </c>
      <c r="AY2312" s="253" t="s">
        <v>177</v>
      </c>
    </row>
    <row r="2313" s="13" customFormat="1">
      <c r="A2313" s="13"/>
      <c r="B2313" s="243"/>
      <c r="C2313" s="244"/>
      <c r="D2313" s="245" t="s">
        <v>186</v>
      </c>
      <c r="E2313" s="246" t="s">
        <v>1</v>
      </c>
      <c r="F2313" s="247" t="s">
        <v>583</v>
      </c>
      <c r="G2313" s="244"/>
      <c r="H2313" s="246" t="s">
        <v>1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3" t="s">
        <v>186</v>
      </c>
      <c r="AU2313" s="253" t="s">
        <v>92</v>
      </c>
      <c r="AV2313" s="13" t="s">
        <v>90</v>
      </c>
      <c r="AW2313" s="13" t="s">
        <v>36</v>
      </c>
      <c r="AX2313" s="13" t="s">
        <v>83</v>
      </c>
      <c r="AY2313" s="253" t="s">
        <v>177</v>
      </c>
    </row>
    <row r="2314" s="14" customFormat="1">
      <c r="A2314" s="14"/>
      <c r="B2314" s="254"/>
      <c r="C2314" s="255"/>
      <c r="D2314" s="245" t="s">
        <v>186</v>
      </c>
      <c r="E2314" s="256" t="s">
        <v>1</v>
      </c>
      <c r="F2314" s="257" t="s">
        <v>2577</v>
      </c>
      <c r="G2314" s="255"/>
      <c r="H2314" s="258">
        <v>8.0999999999999996</v>
      </c>
      <c r="I2314" s="259"/>
      <c r="J2314" s="255"/>
      <c r="K2314" s="255"/>
      <c r="L2314" s="260"/>
      <c r="M2314" s="261"/>
      <c r="N2314" s="262"/>
      <c r="O2314" s="262"/>
      <c r="P2314" s="262"/>
      <c r="Q2314" s="262"/>
      <c r="R2314" s="262"/>
      <c r="S2314" s="262"/>
      <c r="T2314" s="263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64" t="s">
        <v>186</v>
      </c>
      <c r="AU2314" s="264" t="s">
        <v>92</v>
      </c>
      <c r="AV2314" s="14" t="s">
        <v>92</v>
      </c>
      <c r="AW2314" s="14" t="s">
        <v>36</v>
      </c>
      <c r="AX2314" s="14" t="s">
        <v>83</v>
      </c>
      <c r="AY2314" s="264" t="s">
        <v>177</v>
      </c>
    </row>
    <row r="2315" s="15" customFormat="1">
      <c r="A2315" s="15"/>
      <c r="B2315" s="265"/>
      <c r="C2315" s="266"/>
      <c r="D2315" s="245" t="s">
        <v>186</v>
      </c>
      <c r="E2315" s="267" t="s">
        <v>1</v>
      </c>
      <c r="F2315" s="268" t="s">
        <v>190</v>
      </c>
      <c r="G2315" s="266"/>
      <c r="H2315" s="269">
        <v>177.5</v>
      </c>
      <c r="I2315" s="270"/>
      <c r="J2315" s="266"/>
      <c r="K2315" s="266"/>
      <c r="L2315" s="271"/>
      <c r="M2315" s="272"/>
      <c r="N2315" s="273"/>
      <c r="O2315" s="273"/>
      <c r="P2315" s="273"/>
      <c r="Q2315" s="273"/>
      <c r="R2315" s="273"/>
      <c r="S2315" s="273"/>
      <c r="T2315" s="274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75" t="s">
        <v>186</v>
      </c>
      <c r="AU2315" s="275" t="s">
        <v>92</v>
      </c>
      <c r="AV2315" s="15" t="s">
        <v>184</v>
      </c>
      <c r="AW2315" s="15" t="s">
        <v>36</v>
      </c>
      <c r="AX2315" s="15" t="s">
        <v>90</v>
      </c>
      <c r="AY2315" s="275" t="s">
        <v>177</v>
      </c>
    </row>
    <row r="2316" s="2" customFormat="1" ht="21.75" customHeight="1">
      <c r="A2316" s="39"/>
      <c r="B2316" s="40"/>
      <c r="C2316" s="230" t="s">
        <v>2578</v>
      </c>
      <c r="D2316" s="230" t="s">
        <v>179</v>
      </c>
      <c r="E2316" s="231" t="s">
        <v>2579</v>
      </c>
      <c r="F2316" s="232" t="s">
        <v>2580</v>
      </c>
      <c r="G2316" s="233" t="s">
        <v>200</v>
      </c>
      <c r="H2316" s="234">
        <v>2.2999999999999998</v>
      </c>
      <c r="I2316" s="235"/>
      <c r="J2316" s="236">
        <f>ROUND(I2316*H2316,2)</f>
        <v>0</v>
      </c>
      <c r="K2316" s="232" t="s">
        <v>183</v>
      </c>
      <c r="L2316" s="45"/>
      <c r="M2316" s="237" t="s">
        <v>1</v>
      </c>
      <c r="N2316" s="238" t="s">
        <v>48</v>
      </c>
      <c r="O2316" s="92"/>
      <c r="P2316" s="239">
        <f>O2316*H2316</f>
        <v>0</v>
      </c>
      <c r="Q2316" s="239">
        <v>0.00042999999999999999</v>
      </c>
      <c r="R2316" s="239">
        <f>Q2316*H2316</f>
        <v>0.00098899999999999986</v>
      </c>
      <c r="S2316" s="239">
        <v>0</v>
      </c>
      <c r="T2316" s="240">
        <f>S2316*H2316</f>
        <v>0</v>
      </c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39"/>
      <c r="AE2316" s="39"/>
      <c r="AR2316" s="241" t="s">
        <v>295</v>
      </c>
      <c r="AT2316" s="241" t="s">
        <v>179</v>
      </c>
      <c r="AU2316" s="241" t="s">
        <v>92</v>
      </c>
      <c r="AY2316" s="18" t="s">
        <v>177</v>
      </c>
      <c r="BE2316" s="242">
        <f>IF(N2316="základní",J2316,0)</f>
        <v>0</v>
      </c>
      <c r="BF2316" s="242">
        <f>IF(N2316="snížená",J2316,0)</f>
        <v>0</v>
      </c>
      <c r="BG2316" s="242">
        <f>IF(N2316="zákl. přenesená",J2316,0)</f>
        <v>0</v>
      </c>
      <c r="BH2316" s="242">
        <f>IF(N2316="sníž. přenesená",J2316,0)</f>
        <v>0</v>
      </c>
      <c r="BI2316" s="242">
        <f>IF(N2316="nulová",J2316,0)</f>
        <v>0</v>
      </c>
      <c r="BJ2316" s="18" t="s">
        <v>90</v>
      </c>
      <c r="BK2316" s="242">
        <f>ROUND(I2316*H2316,2)</f>
        <v>0</v>
      </c>
      <c r="BL2316" s="18" t="s">
        <v>295</v>
      </c>
      <c r="BM2316" s="241" t="s">
        <v>2581</v>
      </c>
    </row>
    <row r="2317" s="13" customFormat="1">
      <c r="A2317" s="13"/>
      <c r="B2317" s="243"/>
      <c r="C2317" s="244"/>
      <c r="D2317" s="245" t="s">
        <v>186</v>
      </c>
      <c r="E2317" s="246" t="s">
        <v>1</v>
      </c>
      <c r="F2317" s="247" t="s">
        <v>2582</v>
      </c>
      <c r="G2317" s="244"/>
      <c r="H2317" s="246" t="s">
        <v>1</v>
      </c>
      <c r="I2317" s="248"/>
      <c r="J2317" s="244"/>
      <c r="K2317" s="244"/>
      <c r="L2317" s="249"/>
      <c r="M2317" s="250"/>
      <c r="N2317" s="251"/>
      <c r="O2317" s="251"/>
      <c r="P2317" s="251"/>
      <c r="Q2317" s="251"/>
      <c r="R2317" s="251"/>
      <c r="S2317" s="251"/>
      <c r="T2317" s="252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53" t="s">
        <v>186</v>
      </c>
      <c r="AU2317" s="253" t="s">
        <v>92</v>
      </c>
      <c r="AV2317" s="13" t="s">
        <v>90</v>
      </c>
      <c r="AW2317" s="13" t="s">
        <v>36</v>
      </c>
      <c r="AX2317" s="13" t="s">
        <v>83</v>
      </c>
      <c r="AY2317" s="253" t="s">
        <v>177</v>
      </c>
    </row>
    <row r="2318" s="13" customFormat="1">
      <c r="A2318" s="13"/>
      <c r="B2318" s="243"/>
      <c r="C2318" s="244"/>
      <c r="D2318" s="245" t="s">
        <v>186</v>
      </c>
      <c r="E2318" s="246" t="s">
        <v>1</v>
      </c>
      <c r="F2318" s="247" t="s">
        <v>1504</v>
      </c>
      <c r="G2318" s="244"/>
      <c r="H2318" s="246" t="s">
        <v>1</v>
      </c>
      <c r="I2318" s="248"/>
      <c r="J2318" s="244"/>
      <c r="K2318" s="244"/>
      <c r="L2318" s="249"/>
      <c r="M2318" s="250"/>
      <c r="N2318" s="251"/>
      <c r="O2318" s="251"/>
      <c r="P2318" s="251"/>
      <c r="Q2318" s="251"/>
      <c r="R2318" s="251"/>
      <c r="S2318" s="251"/>
      <c r="T2318" s="25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53" t="s">
        <v>186</v>
      </c>
      <c r="AU2318" s="253" t="s">
        <v>92</v>
      </c>
      <c r="AV2318" s="13" t="s">
        <v>90</v>
      </c>
      <c r="AW2318" s="13" t="s">
        <v>36</v>
      </c>
      <c r="AX2318" s="13" t="s">
        <v>83</v>
      </c>
      <c r="AY2318" s="253" t="s">
        <v>177</v>
      </c>
    </row>
    <row r="2319" s="13" customFormat="1">
      <c r="A2319" s="13"/>
      <c r="B2319" s="243"/>
      <c r="C2319" s="244"/>
      <c r="D2319" s="245" t="s">
        <v>186</v>
      </c>
      <c r="E2319" s="246" t="s">
        <v>1</v>
      </c>
      <c r="F2319" s="247" t="s">
        <v>1505</v>
      </c>
      <c r="G2319" s="244"/>
      <c r="H2319" s="246" t="s">
        <v>1</v>
      </c>
      <c r="I2319" s="248"/>
      <c r="J2319" s="244"/>
      <c r="K2319" s="244"/>
      <c r="L2319" s="249"/>
      <c r="M2319" s="250"/>
      <c r="N2319" s="251"/>
      <c r="O2319" s="251"/>
      <c r="P2319" s="251"/>
      <c r="Q2319" s="251"/>
      <c r="R2319" s="251"/>
      <c r="S2319" s="251"/>
      <c r="T2319" s="252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3" t="s">
        <v>186</v>
      </c>
      <c r="AU2319" s="253" t="s">
        <v>92</v>
      </c>
      <c r="AV2319" s="13" t="s">
        <v>90</v>
      </c>
      <c r="AW2319" s="13" t="s">
        <v>36</v>
      </c>
      <c r="AX2319" s="13" t="s">
        <v>83</v>
      </c>
      <c r="AY2319" s="253" t="s">
        <v>177</v>
      </c>
    </row>
    <row r="2320" s="14" customFormat="1">
      <c r="A2320" s="14"/>
      <c r="B2320" s="254"/>
      <c r="C2320" s="255"/>
      <c r="D2320" s="245" t="s">
        <v>186</v>
      </c>
      <c r="E2320" s="256" t="s">
        <v>1</v>
      </c>
      <c r="F2320" s="257" t="s">
        <v>1707</v>
      </c>
      <c r="G2320" s="255"/>
      <c r="H2320" s="258">
        <v>2.2999999999999998</v>
      </c>
      <c r="I2320" s="259"/>
      <c r="J2320" s="255"/>
      <c r="K2320" s="255"/>
      <c r="L2320" s="260"/>
      <c r="M2320" s="261"/>
      <c r="N2320" s="262"/>
      <c r="O2320" s="262"/>
      <c r="P2320" s="262"/>
      <c r="Q2320" s="262"/>
      <c r="R2320" s="262"/>
      <c r="S2320" s="262"/>
      <c r="T2320" s="26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4" t="s">
        <v>186</v>
      </c>
      <c r="AU2320" s="264" t="s">
        <v>92</v>
      </c>
      <c r="AV2320" s="14" t="s">
        <v>92</v>
      </c>
      <c r="AW2320" s="14" t="s">
        <v>36</v>
      </c>
      <c r="AX2320" s="14" t="s">
        <v>83</v>
      </c>
      <c r="AY2320" s="264" t="s">
        <v>177</v>
      </c>
    </row>
    <row r="2321" s="15" customFormat="1">
      <c r="A2321" s="15"/>
      <c r="B2321" s="265"/>
      <c r="C2321" s="266"/>
      <c r="D2321" s="245" t="s">
        <v>186</v>
      </c>
      <c r="E2321" s="267" t="s">
        <v>1</v>
      </c>
      <c r="F2321" s="268" t="s">
        <v>190</v>
      </c>
      <c r="G2321" s="266"/>
      <c r="H2321" s="269">
        <v>2.2999999999999998</v>
      </c>
      <c r="I2321" s="270"/>
      <c r="J2321" s="266"/>
      <c r="K2321" s="266"/>
      <c r="L2321" s="271"/>
      <c r="M2321" s="272"/>
      <c r="N2321" s="273"/>
      <c r="O2321" s="273"/>
      <c r="P2321" s="273"/>
      <c r="Q2321" s="273"/>
      <c r="R2321" s="273"/>
      <c r="S2321" s="273"/>
      <c r="T2321" s="27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75" t="s">
        <v>186</v>
      </c>
      <c r="AU2321" s="275" t="s">
        <v>92</v>
      </c>
      <c r="AV2321" s="15" t="s">
        <v>184</v>
      </c>
      <c r="AW2321" s="15" t="s">
        <v>36</v>
      </c>
      <c r="AX2321" s="15" t="s">
        <v>90</v>
      </c>
      <c r="AY2321" s="275" t="s">
        <v>177</v>
      </c>
    </row>
    <row r="2322" s="2" customFormat="1" ht="24.15" customHeight="1">
      <c r="A2322" s="39"/>
      <c r="B2322" s="40"/>
      <c r="C2322" s="230" t="s">
        <v>2583</v>
      </c>
      <c r="D2322" s="230" t="s">
        <v>179</v>
      </c>
      <c r="E2322" s="231" t="s">
        <v>2584</v>
      </c>
      <c r="F2322" s="232" t="s">
        <v>2585</v>
      </c>
      <c r="G2322" s="233" t="s">
        <v>200</v>
      </c>
      <c r="H2322" s="234">
        <v>2.2999999999999998</v>
      </c>
      <c r="I2322" s="235"/>
      <c r="J2322" s="236">
        <f>ROUND(I2322*H2322,2)</f>
        <v>0</v>
      </c>
      <c r="K2322" s="232" t="s">
        <v>183</v>
      </c>
      <c r="L2322" s="45"/>
      <c r="M2322" s="237" t="s">
        <v>1</v>
      </c>
      <c r="N2322" s="238" t="s">
        <v>48</v>
      </c>
      <c r="O2322" s="92"/>
      <c r="P2322" s="239">
        <f>O2322*H2322</f>
        <v>0</v>
      </c>
      <c r="Q2322" s="239">
        <v>0.00033</v>
      </c>
      <c r="R2322" s="239">
        <f>Q2322*H2322</f>
        <v>0.00075899999999999991</v>
      </c>
      <c r="S2322" s="239">
        <v>0</v>
      </c>
      <c r="T2322" s="240">
        <f>S2322*H2322</f>
        <v>0</v>
      </c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R2322" s="241" t="s">
        <v>295</v>
      </c>
      <c r="AT2322" s="241" t="s">
        <v>179</v>
      </c>
      <c r="AU2322" s="241" t="s">
        <v>92</v>
      </c>
      <c r="AY2322" s="18" t="s">
        <v>177</v>
      </c>
      <c r="BE2322" s="242">
        <f>IF(N2322="základní",J2322,0)</f>
        <v>0</v>
      </c>
      <c r="BF2322" s="242">
        <f>IF(N2322="snížená",J2322,0)</f>
        <v>0</v>
      </c>
      <c r="BG2322" s="242">
        <f>IF(N2322="zákl. přenesená",J2322,0)</f>
        <v>0</v>
      </c>
      <c r="BH2322" s="242">
        <f>IF(N2322="sníž. přenesená",J2322,0)</f>
        <v>0</v>
      </c>
      <c r="BI2322" s="242">
        <f>IF(N2322="nulová",J2322,0)</f>
        <v>0</v>
      </c>
      <c r="BJ2322" s="18" t="s">
        <v>90</v>
      </c>
      <c r="BK2322" s="242">
        <f>ROUND(I2322*H2322,2)</f>
        <v>0</v>
      </c>
      <c r="BL2322" s="18" t="s">
        <v>295</v>
      </c>
      <c r="BM2322" s="241" t="s">
        <v>2586</v>
      </c>
    </row>
    <row r="2323" s="13" customFormat="1">
      <c r="A2323" s="13"/>
      <c r="B2323" s="243"/>
      <c r="C2323" s="244"/>
      <c r="D2323" s="245" t="s">
        <v>186</v>
      </c>
      <c r="E2323" s="246" t="s">
        <v>1</v>
      </c>
      <c r="F2323" s="247" t="s">
        <v>2587</v>
      </c>
      <c r="G2323" s="244"/>
      <c r="H2323" s="246" t="s">
        <v>1</v>
      </c>
      <c r="I2323" s="248"/>
      <c r="J2323" s="244"/>
      <c r="K2323" s="244"/>
      <c r="L2323" s="249"/>
      <c r="M2323" s="250"/>
      <c r="N2323" s="251"/>
      <c r="O2323" s="251"/>
      <c r="P2323" s="251"/>
      <c r="Q2323" s="251"/>
      <c r="R2323" s="251"/>
      <c r="S2323" s="251"/>
      <c r="T2323" s="252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53" t="s">
        <v>186</v>
      </c>
      <c r="AU2323" s="253" t="s">
        <v>92</v>
      </c>
      <c r="AV2323" s="13" t="s">
        <v>90</v>
      </c>
      <c r="AW2323" s="13" t="s">
        <v>36</v>
      </c>
      <c r="AX2323" s="13" t="s">
        <v>83</v>
      </c>
      <c r="AY2323" s="253" t="s">
        <v>177</v>
      </c>
    </row>
    <row r="2324" s="13" customFormat="1">
      <c r="A2324" s="13"/>
      <c r="B2324" s="243"/>
      <c r="C2324" s="244"/>
      <c r="D2324" s="245" t="s">
        <v>186</v>
      </c>
      <c r="E2324" s="246" t="s">
        <v>1</v>
      </c>
      <c r="F2324" s="247" t="s">
        <v>1504</v>
      </c>
      <c r="G2324" s="244"/>
      <c r="H2324" s="246" t="s">
        <v>1</v>
      </c>
      <c r="I2324" s="248"/>
      <c r="J2324" s="244"/>
      <c r="K2324" s="244"/>
      <c r="L2324" s="249"/>
      <c r="M2324" s="250"/>
      <c r="N2324" s="251"/>
      <c r="O2324" s="251"/>
      <c r="P2324" s="251"/>
      <c r="Q2324" s="251"/>
      <c r="R2324" s="251"/>
      <c r="S2324" s="251"/>
      <c r="T2324" s="252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3" t="s">
        <v>186</v>
      </c>
      <c r="AU2324" s="253" t="s">
        <v>92</v>
      </c>
      <c r="AV2324" s="13" t="s">
        <v>90</v>
      </c>
      <c r="AW2324" s="13" t="s">
        <v>36</v>
      </c>
      <c r="AX2324" s="13" t="s">
        <v>83</v>
      </c>
      <c r="AY2324" s="253" t="s">
        <v>177</v>
      </c>
    </row>
    <row r="2325" s="13" customFormat="1">
      <c r="A2325" s="13"/>
      <c r="B2325" s="243"/>
      <c r="C2325" s="244"/>
      <c r="D2325" s="245" t="s">
        <v>186</v>
      </c>
      <c r="E2325" s="246" t="s">
        <v>1</v>
      </c>
      <c r="F2325" s="247" t="s">
        <v>1505</v>
      </c>
      <c r="G2325" s="244"/>
      <c r="H2325" s="246" t="s">
        <v>1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3" t="s">
        <v>186</v>
      </c>
      <c r="AU2325" s="253" t="s">
        <v>92</v>
      </c>
      <c r="AV2325" s="13" t="s">
        <v>90</v>
      </c>
      <c r="AW2325" s="13" t="s">
        <v>36</v>
      </c>
      <c r="AX2325" s="13" t="s">
        <v>83</v>
      </c>
      <c r="AY2325" s="253" t="s">
        <v>177</v>
      </c>
    </row>
    <row r="2326" s="14" customFormat="1">
      <c r="A2326" s="14"/>
      <c r="B2326" s="254"/>
      <c r="C2326" s="255"/>
      <c r="D2326" s="245" t="s">
        <v>186</v>
      </c>
      <c r="E2326" s="256" t="s">
        <v>1</v>
      </c>
      <c r="F2326" s="257" t="s">
        <v>2588</v>
      </c>
      <c r="G2326" s="255"/>
      <c r="H2326" s="258">
        <v>2.2999999999999998</v>
      </c>
      <c r="I2326" s="259"/>
      <c r="J2326" s="255"/>
      <c r="K2326" s="255"/>
      <c r="L2326" s="260"/>
      <c r="M2326" s="261"/>
      <c r="N2326" s="262"/>
      <c r="O2326" s="262"/>
      <c r="P2326" s="262"/>
      <c r="Q2326" s="262"/>
      <c r="R2326" s="262"/>
      <c r="S2326" s="262"/>
      <c r="T2326" s="26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4" t="s">
        <v>186</v>
      </c>
      <c r="AU2326" s="264" t="s">
        <v>92</v>
      </c>
      <c r="AV2326" s="14" t="s">
        <v>92</v>
      </c>
      <c r="AW2326" s="14" t="s">
        <v>36</v>
      </c>
      <c r="AX2326" s="14" t="s">
        <v>83</v>
      </c>
      <c r="AY2326" s="264" t="s">
        <v>177</v>
      </c>
    </row>
    <row r="2327" s="16" customFormat="1">
      <c r="A2327" s="16"/>
      <c r="B2327" s="276"/>
      <c r="C2327" s="277"/>
      <c r="D2327" s="245" t="s">
        <v>186</v>
      </c>
      <c r="E2327" s="278" t="s">
        <v>666</v>
      </c>
      <c r="F2327" s="279" t="s">
        <v>492</v>
      </c>
      <c r="G2327" s="277"/>
      <c r="H2327" s="280">
        <v>2.2999999999999998</v>
      </c>
      <c r="I2327" s="281"/>
      <c r="J2327" s="277"/>
      <c r="K2327" s="277"/>
      <c r="L2327" s="282"/>
      <c r="M2327" s="283"/>
      <c r="N2327" s="284"/>
      <c r="O2327" s="284"/>
      <c r="P2327" s="284"/>
      <c r="Q2327" s="284"/>
      <c r="R2327" s="284"/>
      <c r="S2327" s="284"/>
      <c r="T2327" s="285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T2327" s="286" t="s">
        <v>186</v>
      </c>
      <c r="AU2327" s="286" t="s">
        <v>92</v>
      </c>
      <c r="AV2327" s="16" t="s">
        <v>100</v>
      </c>
      <c r="AW2327" s="16" t="s">
        <v>36</v>
      </c>
      <c r="AX2327" s="16" t="s">
        <v>83</v>
      </c>
      <c r="AY2327" s="286" t="s">
        <v>177</v>
      </c>
    </row>
    <row r="2328" s="15" customFormat="1">
      <c r="A2328" s="15"/>
      <c r="B2328" s="265"/>
      <c r="C2328" s="266"/>
      <c r="D2328" s="245" t="s">
        <v>186</v>
      </c>
      <c r="E2328" s="267" t="s">
        <v>1</v>
      </c>
      <c r="F2328" s="268" t="s">
        <v>190</v>
      </c>
      <c r="G2328" s="266"/>
      <c r="H2328" s="269">
        <v>2.2999999999999998</v>
      </c>
      <c r="I2328" s="270"/>
      <c r="J2328" s="266"/>
      <c r="K2328" s="266"/>
      <c r="L2328" s="271"/>
      <c r="M2328" s="272"/>
      <c r="N2328" s="273"/>
      <c r="O2328" s="273"/>
      <c r="P2328" s="273"/>
      <c r="Q2328" s="273"/>
      <c r="R2328" s="273"/>
      <c r="S2328" s="273"/>
      <c r="T2328" s="274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75" t="s">
        <v>186</v>
      </c>
      <c r="AU2328" s="275" t="s">
        <v>92</v>
      </c>
      <c r="AV2328" s="15" t="s">
        <v>184</v>
      </c>
      <c r="AW2328" s="15" t="s">
        <v>36</v>
      </c>
      <c r="AX2328" s="15" t="s">
        <v>90</v>
      </c>
      <c r="AY2328" s="275" t="s">
        <v>177</v>
      </c>
    </row>
    <row r="2329" s="2" customFormat="1" ht="37.8" customHeight="1">
      <c r="A2329" s="39"/>
      <c r="B2329" s="40"/>
      <c r="C2329" s="230" t="s">
        <v>2589</v>
      </c>
      <c r="D2329" s="230" t="s">
        <v>179</v>
      </c>
      <c r="E2329" s="231" t="s">
        <v>2590</v>
      </c>
      <c r="F2329" s="232" t="s">
        <v>2591</v>
      </c>
      <c r="G2329" s="233" t="s">
        <v>200</v>
      </c>
      <c r="H2329" s="234">
        <v>175.19999999999999</v>
      </c>
      <c r="I2329" s="235"/>
      <c r="J2329" s="236">
        <f>ROUND(I2329*H2329,2)</f>
        <v>0</v>
      </c>
      <c r="K2329" s="232" t="s">
        <v>183</v>
      </c>
      <c r="L2329" s="45"/>
      <c r="M2329" s="237" t="s">
        <v>1</v>
      </c>
      <c r="N2329" s="238" t="s">
        <v>48</v>
      </c>
      <c r="O2329" s="92"/>
      <c r="P2329" s="239">
        <f>O2329*H2329</f>
        <v>0</v>
      </c>
      <c r="Q2329" s="239">
        <v>0.00029</v>
      </c>
      <c r="R2329" s="239">
        <f>Q2329*H2329</f>
        <v>0.050807999999999999</v>
      </c>
      <c r="S2329" s="239">
        <v>0</v>
      </c>
      <c r="T2329" s="240">
        <f>S2329*H2329</f>
        <v>0</v>
      </c>
      <c r="U2329" s="39"/>
      <c r="V2329" s="39"/>
      <c r="W2329" s="39"/>
      <c r="X2329" s="39"/>
      <c r="Y2329" s="39"/>
      <c r="Z2329" s="39"/>
      <c r="AA2329" s="39"/>
      <c r="AB2329" s="39"/>
      <c r="AC2329" s="39"/>
      <c r="AD2329" s="39"/>
      <c r="AE2329" s="39"/>
      <c r="AR2329" s="241" t="s">
        <v>295</v>
      </c>
      <c r="AT2329" s="241" t="s">
        <v>179</v>
      </c>
      <c r="AU2329" s="241" t="s">
        <v>92</v>
      </c>
      <c r="AY2329" s="18" t="s">
        <v>177</v>
      </c>
      <c r="BE2329" s="242">
        <f>IF(N2329="základní",J2329,0)</f>
        <v>0</v>
      </c>
      <c r="BF2329" s="242">
        <f>IF(N2329="snížená",J2329,0)</f>
        <v>0</v>
      </c>
      <c r="BG2329" s="242">
        <f>IF(N2329="zákl. přenesená",J2329,0)</f>
        <v>0</v>
      </c>
      <c r="BH2329" s="242">
        <f>IF(N2329="sníž. přenesená",J2329,0)</f>
        <v>0</v>
      </c>
      <c r="BI2329" s="242">
        <f>IF(N2329="nulová",J2329,0)</f>
        <v>0</v>
      </c>
      <c r="BJ2329" s="18" t="s">
        <v>90</v>
      </c>
      <c r="BK2329" s="242">
        <f>ROUND(I2329*H2329,2)</f>
        <v>0</v>
      </c>
      <c r="BL2329" s="18" t="s">
        <v>295</v>
      </c>
      <c r="BM2329" s="241" t="s">
        <v>2592</v>
      </c>
    </row>
    <row r="2330" s="13" customFormat="1">
      <c r="A2330" s="13"/>
      <c r="B2330" s="243"/>
      <c r="C2330" s="244"/>
      <c r="D2330" s="245" t="s">
        <v>186</v>
      </c>
      <c r="E2330" s="246" t="s">
        <v>1</v>
      </c>
      <c r="F2330" s="247" t="s">
        <v>2553</v>
      </c>
      <c r="G2330" s="244"/>
      <c r="H2330" s="246" t="s">
        <v>1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53" t="s">
        <v>186</v>
      </c>
      <c r="AU2330" s="253" t="s">
        <v>92</v>
      </c>
      <c r="AV2330" s="13" t="s">
        <v>90</v>
      </c>
      <c r="AW2330" s="13" t="s">
        <v>36</v>
      </c>
      <c r="AX2330" s="13" t="s">
        <v>83</v>
      </c>
      <c r="AY2330" s="253" t="s">
        <v>177</v>
      </c>
    </row>
    <row r="2331" s="13" customFormat="1">
      <c r="A2331" s="13"/>
      <c r="B2331" s="243"/>
      <c r="C2331" s="244"/>
      <c r="D2331" s="245" t="s">
        <v>186</v>
      </c>
      <c r="E2331" s="246" t="s">
        <v>1</v>
      </c>
      <c r="F2331" s="247" t="s">
        <v>783</v>
      </c>
      <c r="G2331" s="244"/>
      <c r="H2331" s="246" t="s">
        <v>1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53" t="s">
        <v>186</v>
      </c>
      <c r="AU2331" s="253" t="s">
        <v>92</v>
      </c>
      <c r="AV2331" s="13" t="s">
        <v>90</v>
      </c>
      <c r="AW2331" s="13" t="s">
        <v>36</v>
      </c>
      <c r="AX2331" s="13" t="s">
        <v>83</v>
      </c>
      <c r="AY2331" s="253" t="s">
        <v>177</v>
      </c>
    </row>
    <row r="2332" s="13" customFormat="1">
      <c r="A2332" s="13"/>
      <c r="B2332" s="243"/>
      <c r="C2332" s="244"/>
      <c r="D2332" s="245" t="s">
        <v>186</v>
      </c>
      <c r="E2332" s="246" t="s">
        <v>1</v>
      </c>
      <c r="F2332" s="247" t="s">
        <v>784</v>
      </c>
      <c r="G2332" s="244"/>
      <c r="H2332" s="246" t="s">
        <v>1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53" t="s">
        <v>186</v>
      </c>
      <c r="AU2332" s="253" t="s">
        <v>92</v>
      </c>
      <c r="AV2332" s="13" t="s">
        <v>90</v>
      </c>
      <c r="AW2332" s="13" t="s">
        <v>36</v>
      </c>
      <c r="AX2332" s="13" t="s">
        <v>83</v>
      </c>
      <c r="AY2332" s="253" t="s">
        <v>177</v>
      </c>
    </row>
    <row r="2333" s="14" customFormat="1">
      <c r="A2333" s="14"/>
      <c r="B2333" s="254"/>
      <c r="C2333" s="255"/>
      <c r="D2333" s="245" t="s">
        <v>186</v>
      </c>
      <c r="E2333" s="256" t="s">
        <v>1</v>
      </c>
      <c r="F2333" s="257" t="s">
        <v>1695</v>
      </c>
      <c r="G2333" s="255"/>
      <c r="H2333" s="258">
        <v>22.699999999999999</v>
      </c>
      <c r="I2333" s="259"/>
      <c r="J2333" s="255"/>
      <c r="K2333" s="255"/>
      <c r="L2333" s="260"/>
      <c r="M2333" s="261"/>
      <c r="N2333" s="262"/>
      <c r="O2333" s="262"/>
      <c r="P2333" s="262"/>
      <c r="Q2333" s="262"/>
      <c r="R2333" s="262"/>
      <c r="S2333" s="262"/>
      <c r="T2333" s="263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4" t="s">
        <v>186</v>
      </c>
      <c r="AU2333" s="264" t="s">
        <v>92</v>
      </c>
      <c r="AV2333" s="14" t="s">
        <v>92</v>
      </c>
      <c r="AW2333" s="14" t="s">
        <v>36</v>
      </c>
      <c r="AX2333" s="14" t="s">
        <v>83</v>
      </c>
      <c r="AY2333" s="264" t="s">
        <v>177</v>
      </c>
    </row>
    <row r="2334" s="13" customFormat="1">
      <c r="A2334" s="13"/>
      <c r="B2334" s="243"/>
      <c r="C2334" s="244"/>
      <c r="D2334" s="245" t="s">
        <v>186</v>
      </c>
      <c r="E2334" s="246" t="s">
        <v>1</v>
      </c>
      <c r="F2334" s="247" t="s">
        <v>1471</v>
      </c>
      <c r="G2334" s="244"/>
      <c r="H2334" s="246" t="s">
        <v>1</v>
      </c>
      <c r="I2334" s="248"/>
      <c r="J2334" s="244"/>
      <c r="K2334" s="244"/>
      <c r="L2334" s="249"/>
      <c r="M2334" s="250"/>
      <c r="N2334" s="251"/>
      <c r="O2334" s="251"/>
      <c r="P2334" s="251"/>
      <c r="Q2334" s="251"/>
      <c r="R2334" s="251"/>
      <c r="S2334" s="251"/>
      <c r="T2334" s="252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3" t="s">
        <v>186</v>
      </c>
      <c r="AU2334" s="253" t="s">
        <v>92</v>
      </c>
      <c r="AV2334" s="13" t="s">
        <v>90</v>
      </c>
      <c r="AW2334" s="13" t="s">
        <v>36</v>
      </c>
      <c r="AX2334" s="13" t="s">
        <v>83</v>
      </c>
      <c r="AY2334" s="253" t="s">
        <v>177</v>
      </c>
    </row>
    <row r="2335" s="13" customFormat="1">
      <c r="A2335" s="13"/>
      <c r="B2335" s="243"/>
      <c r="C2335" s="244"/>
      <c r="D2335" s="245" t="s">
        <v>186</v>
      </c>
      <c r="E2335" s="246" t="s">
        <v>1</v>
      </c>
      <c r="F2335" s="247" t="s">
        <v>1472</v>
      </c>
      <c r="G2335" s="244"/>
      <c r="H2335" s="246" t="s">
        <v>1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53" t="s">
        <v>186</v>
      </c>
      <c r="AU2335" s="253" t="s">
        <v>92</v>
      </c>
      <c r="AV2335" s="13" t="s">
        <v>90</v>
      </c>
      <c r="AW2335" s="13" t="s">
        <v>36</v>
      </c>
      <c r="AX2335" s="13" t="s">
        <v>83</v>
      </c>
      <c r="AY2335" s="253" t="s">
        <v>177</v>
      </c>
    </row>
    <row r="2336" s="13" customFormat="1">
      <c r="A2336" s="13"/>
      <c r="B2336" s="243"/>
      <c r="C2336" s="244"/>
      <c r="D2336" s="245" t="s">
        <v>186</v>
      </c>
      <c r="E2336" s="246" t="s">
        <v>1</v>
      </c>
      <c r="F2336" s="247" t="s">
        <v>1473</v>
      </c>
      <c r="G2336" s="244"/>
      <c r="H2336" s="246" t="s">
        <v>1</v>
      </c>
      <c r="I2336" s="248"/>
      <c r="J2336" s="244"/>
      <c r="K2336" s="244"/>
      <c r="L2336" s="249"/>
      <c r="M2336" s="250"/>
      <c r="N2336" s="251"/>
      <c r="O2336" s="251"/>
      <c r="P2336" s="251"/>
      <c r="Q2336" s="251"/>
      <c r="R2336" s="251"/>
      <c r="S2336" s="251"/>
      <c r="T2336" s="252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3" t="s">
        <v>186</v>
      </c>
      <c r="AU2336" s="253" t="s">
        <v>92</v>
      </c>
      <c r="AV2336" s="13" t="s">
        <v>90</v>
      </c>
      <c r="AW2336" s="13" t="s">
        <v>36</v>
      </c>
      <c r="AX2336" s="13" t="s">
        <v>83</v>
      </c>
      <c r="AY2336" s="253" t="s">
        <v>177</v>
      </c>
    </row>
    <row r="2337" s="14" customFormat="1">
      <c r="A2337" s="14"/>
      <c r="B2337" s="254"/>
      <c r="C2337" s="255"/>
      <c r="D2337" s="245" t="s">
        <v>186</v>
      </c>
      <c r="E2337" s="256" t="s">
        <v>1</v>
      </c>
      <c r="F2337" s="257" t="s">
        <v>1850</v>
      </c>
      <c r="G2337" s="255"/>
      <c r="H2337" s="258">
        <v>117.5</v>
      </c>
      <c r="I2337" s="259"/>
      <c r="J2337" s="255"/>
      <c r="K2337" s="255"/>
      <c r="L2337" s="260"/>
      <c r="M2337" s="261"/>
      <c r="N2337" s="262"/>
      <c r="O2337" s="262"/>
      <c r="P2337" s="262"/>
      <c r="Q2337" s="262"/>
      <c r="R2337" s="262"/>
      <c r="S2337" s="262"/>
      <c r="T2337" s="263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4" t="s">
        <v>186</v>
      </c>
      <c r="AU2337" s="264" t="s">
        <v>92</v>
      </c>
      <c r="AV2337" s="14" t="s">
        <v>92</v>
      </c>
      <c r="AW2337" s="14" t="s">
        <v>36</v>
      </c>
      <c r="AX2337" s="14" t="s">
        <v>83</v>
      </c>
      <c r="AY2337" s="264" t="s">
        <v>177</v>
      </c>
    </row>
    <row r="2338" s="13" customFormat="1">
      <c r="A2338" s="13"/>
      <c r="B2338" s="243"/>
      <c r="C2338" s="244"/>
      <c r="D2338" s="245" t="s">
        <v>186</v>
      </c>
      <c r="E2338" s="246" t="s">
        <v>1</v>
      </c>
      <c r="F2338" s="247" t="s">
        <v>1484</v>
      </c>
      <c r="G2338" s="244"/>
      <c r="H2338" s="246" t="s">
        <v>1</v>
      </c>
      <c r="I2338" s="248"/>
      <c r="J2338" s="244"/>
      <c r="K2338" s="244"/>
      <c r="L2338" s="249"/>
      <c r="M2338" s="250"/>
      <c r="N2338" s="251"/>
      <c r="O2338" s="251"/>
      <c r="P2338" s="251"/>
      <c r="Q2338" s="251"/>
      <c r="R2338" s="251"/>
      <c r="S2338" s="251"/>
      <c r="T2338" s="252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53" t="s">
        <v>186</v>
      </c>
      <c r="AU2338" s="253" t="s">
        <v>92</v>
      </c>
      <c r="AV2338" s="13" t="s">
        <v>90</v>
      </c>
      <c r="AW2338" s="13" t="s">
        <v>36</v>
      </c>
      <c r="AX2338" s="13" t="s">
        <v>83</v>
      </c>
      <c r="AY2338" s="253" t="s">
        <v>177</v>
      </c>
    </row>
    <row r="2339" s="13" customFormat="1">
      <c r="A2339" s="13"/>
      <c r="B2339" s="243"/>
      <c r="C2339" s="244"/>
      <c r="D2339" s="245" t="s">
        <v>186</v>
      </c>
      <c r="E2339" s="246" t="s">
        <v>1</v>
      </c>
      <c r="F2339" s="247" t="s">
        <v>1485</v>
      </c>
      <c r="G2339" s="244"/>
      <c r="H2339" s="246" t="s">
        <v>1</v>
      </c>
      <c r="I2339" s="248"/>
      <c r="J2339" s="244"/>
      <c r="K2339" s="244"/>
      <c r="L2339" s="249"/>
      <c r="M2339" s="250"/>
      <c r="N2339" s="251"/>
      <c r="O2339" s="251"/>
      <c r="P2339" s="251"/>
      <c r="Q2339" s="251"/>
      <c r="R2339" s="251"/>
      <c r="S2339" s="251"/>
      <c r="T2339" s="25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53" t="s">
        <v>186</v>
      </c>
      <c r="AU2339" s="253" t="s">
        <v>92</v>
      </c>
      <c r="AV2339" s="13" t="s">
        <v>90</v>
      </c>
      <c r="AW2339" s="13" t="s">
        <v>36</v>
      </c>
      <c r="AX2339" s="13" t="s">
        <v>83</v>
      </c>
      <c r="AY2339" s="253" t="s">
        <v>177</v>
      </c>
    </row>
    <row r="2340" s="14" customFormat="1">
      <c r="A2340" s="14"/>
      <c r="B2340" s="254"/>
      <c r="C2340" s="255"/>
      <c r="D2340" s="245" t="s">
        <v>186</v>
      </c>
      <c r="E2340" s="256" t="s">
        <v>1</v>
      </c>
      <c r="F2340" s="257" t="s">
        <v>1852</v>
      </c>
      <c r="G2340" s="255"/>
      <c r="H2340" s="258">
        <v>19.699999999999999</v>
      </c>
      <c r="I2340" s="259"/>
      <c r="J2340" s="255"/>
      <c r="K2340" s="255"/>
      <c r="L2340" s="260"/>
      <c r="M2340" s="261"/>
      <c r="N2340" s="262"/>
      <c r="O2340" s="262"/>
      <c r="P2340" s="262"/>
      <c r="Q2340" s="262"/>
      <c r="R2340" s="262"/>
      <c r="S2340" s="262"/>
      <c r="T2340" s="26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64" t="s">
        <v>186</v>
      </c>
      <c r="AU2340" s="264" t="s">
        <v>92</v>
      </c>
      <c r="AV2340" s="14" t="s">
        <v>92</v>
      </c>
      <c r="AW2340" s="14" t="s">
        <v>36</v>
      </c>
      <c r="AX2340" s="14" t="s">
        <v>83</v>
      </c>
      <c r="AY2340" s="264" t="s">
        <v>177</v>
      </c>
    </row>
    <row r="2341" s="13" customFormat="1">
      <c r="A2341" s="13"/>
      <c r="B2341" s="243"/>
      <c r="C2341" s="244"/>
      <c r="D2341" s="245" t="s">
        <v>186</v>
      </c>
      <c r="E2341" s="246" t="s">
        <v>1</v>
      </c>
      <c r="F2341" s="247" t="s">
        <v>2574</v>
      </c>
      <c r="G2341" s="244"/>
      <c r="H2341" s="246" t="s">
        <v>1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3" t="s">
        <v>186</v>
      </c>
      <c r="AU2341" s="253" t="s">
        <v>92</v>
      </c>
      <c r="AV2341" s="13" t="s">
        <v>90</v>
      </c>
      <c r="AW2341" s="13" t="s">
        <v>36</v>
      </c>
      <c r="AX2341" s="13" t="s">
        <v>83</v>
      </c>
      <c r="AY2341" s="253" t="s">
        <v>177</v>
      </c>
    </row>
    <row r="2342" s="13" customFormat="1">
      <c r="A2342" s="13"/>
      <c r="B2342" s="243"/>
      <c r="C2342" s="244"/>
      <c r="D2342" s="245" t="s">
        <v>186</v>
      </c>
      <c r="E2342" s="246" t="s">
        <v>1</v>
      </c>
      <c r="F2342" s="247" t="s">
        <v>2269</v>
      </c>
      <c r="G2342" s="244"/>
      <c r="H2342" s="246" t="s">
        <v>1</v>
      </c>
      <c r="I2342" s="248"/>
      <c r="J2342" s="244"/>
      <c r="K2342" s="244"/>
      <c r="L2342" s="249"/>
      <c r="M2342" s="250"/>
      <c r="N2342" s="251"/>
      <c r="O2342" s="251"/>
      <c r="P2342" s="251"/>
      <c r="Q2342" s="251"/>
      <c r="R2342" s="251"/>
      <c r="S2342" s="251"/>
      <c r="T2342" s="252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53" t="s">
        <v>186</v>
      </c>
      <c r="AU2342" s="253" t="s">
        <v>92</v>
      </c>
      <c r="AV2342" s="13" t="s">
        <v>90</v>
      </c>
      <c r="AW2342" s="13" t="s">
        <v>36</v>
      </c>
      <c r="AX2342" s="13" t="s">
        <v>83</v>
      </c>
      <c r="AY2342" s="253" t="s">
        <v>177</v>
      </c>
    </row>
    <row r="2343" s="14" customFormat="1">
      <c r="A2343" s="14"/>
      <c r="B2343" s="254"/>
      <c r="C2343" s="255"/>
      <c r="D2343" s="245" t="s">
        <v>186</v>
      </c>
      <c r="E2343" s="256" t="s">
        <v>1</v>
      </c>
      <c r="F2343" s="257" t="s">
        <v>2575</v>
      </c>
      <c r="G2343" s="255"/>
      <c r="H2343" s="258">
        <v>7.2000000000000002</v>
      </c>
      <c r="I2343" s="259"/>
      <c r="J2343" s="255"/>
      <c r="K2343" s="255"/>
      <c r="L2343" s="260"/>
      <c r="M2343" s="261"/>
      <c r="N2343" s="262"/>
      <c r="O2343" s="262"/>
      <c r="P2343" s="262"/>
      <c r="Q2343" s="262"/>
      <c r="R2343" s="262"/>
      <c r="S2343" s="262"/>
      <c r="T2343" s="263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64" t="s">
        <v>186</v>
      </c>
      <c r="AU2343" s="264" t="s">
        <v>92</v>
      </c>
      <c r="AV2343" s="14" t="s">
        <v>92</v>
      </c>
      <c r="AW2343" s="14" t="s">
        <v>36</v>
      </c>
      <c r="AX2343" s="14" t="s">
        <v>83</v>
      </c>
      <c r="AY2343" s="264" t="s">
        <v>177</v>
      </c>
    </row>
    <row r="2344" s="13" customFormat="1">
      <c r="A2344" s="13"/>
      <c r="B2344" s="243"/>
      <c r="C2344" s="244"/>
      <c r="D2344" s="245" t="s">
        <v>186</v>
      </c>
      <c r="E2344" s="246" t="s">
        <v>1</v>
      </c>
      <c r="F2344" s="247" t="s">
        <v>2576</v>
      </c>
      <c r="G2344" s="244"/>
      <c r="H2344" s="246" t="s">
        <v>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53" t="s">
        <v>186</v>
      </c>
      <c r="AU2344" s="253" t="s">
        <v>92</v>
      </c>
      <c r="AV2344" s="13" t="s">
        <v>90</v>
      </c>
      <c r="AW2344" s="13" t="s">
        <v>36</v>
      </c>
      <c r="AX2344" s="13" t="s">
        <v>83</v>
      </c>
      <c r="AY2344" s="253" t="s">
        <v>177</v>
      </c>
    </row>
    <row r="2345" s="13" customFormat="1">
      <c r="A2345" s="13"/>
      <c r="B2345" s="243"/>
      <c r="C2345" s="244"/>
      <c r="D2345" s="245" t="s">
        <v>186</v>
      </c>
      <c r="E2345" s="246" t="s">
        <v>1</v>
      </c>
      <c r="F2345" s="247" t="s">
        <v>583</v>
      </c>
      <c r="G2345" s="244"/>
      <c r="H2345" s="246" t="s">
        <v>1</v>
      </c>
      <c r="I2345" s="248"/>
      <c r="J2345" s="244"/>
      <c r="K2345" s="244"/>
      <c r="L2345" s="249"/>
      <c r="M2345" s="250"/>
      <c r="N2345" s="251"/>
      <c r="O2345" s="251"/>
      <c r="P2345" s="251"/>
      <c r="Q2345" s="251"/>
      <c r="R2345" s="251"/>
      <c r="S2345" s="251"/>
      <c r="T2345" s="252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53" t="s">
        <v>186</v>
      </c>
      <c r="AU2345" s="253" t="s">
        <v>92</v>
      </c>
      <c r="AV2345" s="13" t="s">
        <v>90</v>
      </c>
      <c r="AW2345" s="13" t="s">
        <v>36</v>
      </c>
      <c r="AX2345" s="13" t="s">
        <v>83</v>
      </c>
      <c r="AY2345" s="253" t="s">
        <v>177</v>
      </c>
    </row>
    <row r="2346" s="14" customFormat="1">
      <c r="A2346" s="14"/>
      <c r="B2346" s="254"/>
      <c r="C2346" s="255"/>
      <c r="D2346" s="245" t="s">
        <v>186</v>
      </c>
      <c r="E2346" s="256" t="s">
        <v>1</v>
      </c>
      <c r="F2346" s="257" t="s">
        <v>2577</v>
      </c>
      <c r="G2346" s="255"/>
      <c r="H2346" s="258">
        <v>8.0999999999999996</v>
      </c>
      <c r="I2346" s="259"/>
      <c r="J2346" s="255"/>
      <c r="K2346" s="255"/>
      <c r="L2346" s="260"/>
      <c r="M2346" s="261"/>
      <c r="N2346" s="262"/>
      <c r="O2346" s="262"/>
      <c r="P2346" s="262"/>
      <c r="Q2346" s="262"/>
      <c r="R2346" s="262"/>
      <c r="S2346" s="262"/>
      <c r="T2346" s="26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4" t="s">
        <v>186</v>
      </c>
      <c r="AU2346" s="264" t="s">
        <v>92</v>
      </c>
      <c r="AV2346" s="14" t="s">
        <v>92</v>
      </c>
      <c r="AW2346" s="14" t="s">
        <v>36</v>
      </c>
      <c r="AX2346" s="14" t="s">
        <v>83</v>
      </c>
      <c r="AY2346" s="264" t="s">
        <v>177</v>
      </c>
    </row>
    <row r="2347" s="15" customFormat="1">
      <c r="A2347" s="15"/>
      <c r="B2347" s="265"/>
      <c r="C2347" s="266"/>
      <c r="D2347" s="245" t="s">
        <v>186</v>
      </c>
      <c r="E2347" s="267" t="s">
        <v>1</v>
      </c>
      <c r="F2347" s="268" t="s">
        <v>190</v>
      </c>
      <c r="G2347" s="266"/>
      <c r="H2347" s="269">
        <v>175.19999999999999</v>
      </c>
      <c r="I2347" s="270"/>
      <c r="J2347" s="266"/>
      <c r="K2347" s="266"/>
      <c r="L2347" s="271"/>
      <c r="M2347" s="272"/>
      <c r="N2347" s="273"/>
      <c r="O2347" s="273"/>
      <c r="P2347" s="273"/>
      <c r="Q2347" s="273"/>
      <c r="R2347" s="273"/>
      <c r="S2347" s="273"/>
      <c r="T2347" s="274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75" t="s">
        <v>186</v>
      </c>
      <c r="AU2347" s="275" t="s">
        <v>92</v>
      </c>
      <c r="AV2347" s="15" t="s">
        <v>184</v>
      </c>
      <c r="AW2347" s="15" t="s">
        <v>36</v>
      </c>
      <c r="AX2347" s="15" t="s">
        <v>90</v>
      </c>
      <c r="AY2347" s="275" t="s">
        <v>177</v>
      </c>
    </row>
    <row r="2348" s="2" customFormat="1" ht="44.25" customHeight="1">
      <c r="A2348" s="39"/>
      <c r="B2348" s="40"/>
      <c r="C2348" s="230" t="s">
        <v>2593</v>
      </c>
      <c r="D2348" s="230" t="s">
        <v>179</v>
      </c>
      <c r="E2348" s="231" t="s">
        <v>2594</v>
      </c>
      <c r="F2348" s="232" t="s">
        <v>2595</v>
      </c>
      <c r="G2348" s="233" t="s">
        <v>200</v>
      </c>
      <c r="H2348" s="234">
        <v>175.19999999999999</v>
      </c>
      <c r="I2348" s="235"/>
      <c r="J2348" s="236">
        <f>ROUND(I2348*H2348,2)</f>
        <v>0</v>
      </c>
      <c r="K2348" s="232" t="s">
        <v>183</v>
      </c>
      <c r="L2348" s="45"/>
      <c r="M2348" s="237" t="s">
        <v>1</v>
      </c>
      <c r="N2348" s="238" t="s">
        <v>48</v>
      </c>
      <c r="O2348" s="92"/>
      <c r="P2348" s="239">
        <f>O2348*H2348</f>
        <v>0</v>
      </c>
      <c r="Q2348" s="239">
        <v>0.0025000000000000001</v>
      </c>
      <c r="R2348" s="239">
        <f>Q2348*H2348</f>
        <v>0.438</v>
      </c>
      <c r="S2348" s="239">
        <v>0</v>
      </c>
      <c r="T2348" s="240">
        <f>S2348*H2348</f>
        <v>0</v>
      </c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39"/>
      <c r="AE2348" s="39"/>
      <c r="AR2348" s="241" t="s">
        <v>295</v>
      </c>
      <c r="AT2348" s="241" t="s">
        <v>179</v>
      </c>
      <c r="AU2348" s="241" t="s">
        <v>92</v>
      </c>
      <c r="AY2348" s="18" t="s">
        <v>177</v>
      </c>
      <c r="BE2348" s="242">
        <f>IF(N2348="základní",J2348,0)</f>
        <v>0</v>
      </c>
      <c r="BF2348" s="242">
        <f>IF(N2348="snížená",J2348,0)</f>
        <v>0</v>
      </c>
      <c r="BG2348" s="242">
        <f>IF(N2348="zákl. přenesená",J2348,0)</f>
        <v>0</v>
      </c>
      <c r="BH2348" s="242">
        <f>IF(N2348="sníž. přenesená",J2348,0)</f>
        <v>0</v>
      </c>
      <c r="BI2348" s="242">
        <f>IF(N2348="nulová",J2348,0)</f>
        <v>0</v>
      </c>
      <c r="BJ2348" s="18" t="s">
        <v>90</v>
      </c>
      <c r="BK2348" s="242">
        <f>ROUND(I2348*H2348,2)</f>
        <v>0</v>
      </c>
      <c r="BL2348" s="18" t="s">
        <v>295</v>
      </c>
      <c r="BM2348" s="241" t="s">
        <v>2596</v>
      </c>
    </row>
    <row r="2349" s="2" customFormat="1" ht="33" customHeight="1">
      <c r="A2349" s="39"/>
      <c r="B2349" s="40"/>
      <c r="C2349" s="230" t="s">
        <v>2597</v>
      </c>
      <c r="D2349" s="230" t="s">
        <v>179</v>
      </c>
      <c r="E2349" s="231" t="s">
        <v>2598</v>
      </c>
      <c r="F2349" s="232" t="s">
        <v>2599</v>
      </c>
      <c r="G2349" s="233" t="s">
        <v>200</v>
      </c>
      <c r="H2349" s="234">
        <v>175.19999999999999</v>
      </c>
      <c r="I2349" s="235"/>
      <c r="J2349" s="236">
        <f>ROUND(I2349*H2349,2)</f>
        <v>0</v>
      </c>
      <c r="K2349" s="232" t="s">
        <v>183</v>
      </c>
      <c r="L2349" s="45"/>
      <c r="M2349" s="237" t="s">
        <v>1</v>
      </c>
      <c r="N2349" s="238" t="s">
        <v>48</v>
      </c>
      <c r="O2349" s="92"/>
      <c r="P2349" s="239">
        <f>O2349*H2349</f>
        <v>0</v>
      </c>
      <c r="Q2349" s="239">
        <v>0.0047999999999999996</v>
      </c>
      <c r="R2349" s="239">
        <f>Q2349*H2349</f>
        <v>0.84095999999999982</v>
      </c>
      <c r="S2349" s="239">
        <v>0</v>
      </c>
      <c r="T2349" s="240">
        <f>S2349*H2349</f>
        <v>0</v>
      </c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R2349" s="241" t="s">
        <v>295</v>
      </c>
      <c r="AT2349" s="241" t="s">
        <v>179</v>
      </c>
      <c r="AU2349" s="241" t="s">
        <v>92</v>
      </c>
      <c r="AY2349" s="18" t="s">
        <v>177</v>
      </c>
      <c r="BE2349" s="242">
        <f>IF(N2349="základní",J2349,0)</f>
        <v>0</v>
      </c>
      <c r="BF2349" s="242">
        <f>IF(N2349="snížená",J2349,0)</f>
        <v>0</v>
      </c>
      <c r="BG2349" s="242">
        <f>IF(N2349="zákl. přenesená",J2349,0)</f>
        <v>0</v>
      </c>
      <c r="BH2349" s="242">
        <f>IF(N2349="sníž. přenesená",J2349,0)</f>
        <v>0</v>
      </c>
      <c r="BI2349" s="242">
        <f>IF(N2349="nulová",J2349,0)</f>
        <v>0</v>
      </c>
      <c r="BJ2349" s="18" t="s">
        <v>90</v>
      </c>
      <c r="BK2349" s="242">
        <f>ROUND(I2349*H2349,2)</f>
        <v>0</v>
      </c>
      <c r="BL2349" s="18" t="s">
        <v>295</v>
      </c>
      <c r="BM2349" s="241" t="s">
        <v>2600</v>
      </c>
    </row>
    <row r="2350" s="13" customFormat="1">
      <c r="A2350" s="13"/>
      <c r="B2350" s="243"/>
      <c r="C2350" s="244"/>
      <c r="D2350" s="245" t="s">
        <v>186</v>
      </c>
      <c r="E2350" s="246" t="s">
        <v>1</v>
      </c>
      <c r="F2350" s="247" t="s">
        <v>2558</v>
      </c>
      <c r="G2350" s="244"/>
      <c r="H2350" s="246" t="s">
        <v>1</v>
      </c>
      <c r="I2350" s="248"/>
      <c r="J2350" s="244"/>
      <c r="K2350" s="244"/>
      <c r="L2350" s="249"/>
      <c r="M2350" s="250"/>
      <c r="N2350" s="251"/>
      <c r="O2350" s="251"/>
      <c r="P2350" s="251"/>
      <c r="Q2350" s="251"/>
      <c r="R2350" s="251"/>
      <c r="S2350" s="251"/>
      <c r="T2350" s="252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3" t="s">
        <v>186</v>
      </c>
      <c r="AU2350" s="253" t="s">
        <v>92</v>
      </c>
      <c r="AV2350" s="13" t="s">
        <v>90</v>
      </c>
      <c r="AW2350" s="13" t="s">
        <v>36</v>
      </c>
      <c r="AX2350" s="13" t="s">
        <v>83</v>
      </c>
      <c r="AY2350" s="253" t="s">
        <v>177</v>
      </c>
    </row>
    <row r="2351" s="13" customFormat="1">
      <c r="A2351" s="13"/>
      <c r="B2351" s="243"/>
      <c r="C2351" s="244"/>
      <c r="D2351" s="245" t="s">
        <v>186</v>
      </c>
      <c r="E2351" s="246" t="s">
        <v>1</v>
      </c>
      <c r="F2351" s="247" t="s">
        <v>783</v>
      </c>
      <c r="G2351" s="244"/>
      <c r="H2351" s="246" t="s">
        <v>1</v>
      </c>
      <c r="I2351" s="248"/>
      <c r="J2351" s="244"/>
      <c r="K2351" s="244"/>
      <c r="L2351" s="249"/>
      <c r="M2351" s="250"/>
      <c r="N2351" s="251"/>
      <c r="O2351" s="251"/>
      <c r="P2351" s="251"/>
      <c r="Q2351" s="251"/>
      <c r="R2351" s="251"/>
      <c r="S2351" s="251"/>
      <c r="T2351" s="25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53" t="s">
        <v>186</v>
      </c>
      <c r="AU2351" s="253" t="s">
        <v>92</v>
      </c>
      <c r="AV2351" s="13" t="s">
        <v>90</v>
      </c>
      <c r="AW2351" s="13" t="s">
        <v>36</v>
      </c>
      <c r="AX2351" s="13" t="s">
        <v>83</v>
      </c>
      <c r="AY2351" s="253" t="s">
        <v>177</v>
      </c>
    </row>
    <row r="2352" s="13" customFormat="1">
      <c r="A2352" s="13"/>
      <c r="B2352" s="243"/>
      <c r="C2352" s="244"/>
      <c r="D2352" s="245" t="s">
        <v>186</v>
      </c>
      <c r="E2352" s="246" t="s">
        <v>1</v>
      </c>
      <c r="F2352" s="247" t="s">
        <v>784</v>
      </c>
      <c r="G2352" s="244"/>
      <c r="H2352" s="246" t="s">
        <v>1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3" t="s">
        <v>186</v>
      </c>
      <c r="AU2352" s="253" t="s">
        <v>92</v>
      </c>
      <c r="AV2352" s="13" t="s">
        <v>90</v>
      </c>
      <c r="AW2352" s="13" t="s">
        <v>36</v>
      </c>
      <c r="AX2352" s="13" t="s">
        <v>83</v>
      </c>
      <c r="AY2352" s="253" t="s">
        <v>177</v>
      </c>
    </row>
    <row r="2353" s="14" customFormat="1">
      <c r="A2353" s="14"/>
      <c r="B2353" s="254"/>
      <c r="C2353" s="255"/>
      <c r="D2353" s="245" t="s">
        <v>186</v>
      </c>
      <c r="E2353" s="256" t="s">
        <v>1</v>
      </c>
      <c r="F2353" s="257" t="s">
        <v>2601</v>
      </c>
      <c r="G2353" s="255"/>
      <c r="H2353" s="258">
        <v>22.699999999999999</v>
      </c>
      <c r="I2353" s="259"/>
      <c r="J2353" s="255"/>
      <c r="K2353" s="255"/>
      <c r="L2353" s="260"/>
      <c r="M2353" s="261"/>
      <c r="N2353" s="262"/>
      <c r="O2353" s="262"/>
      <c r="P2353" s="262"/>
      <c r="Q2353" s="262"/>
      <c r="R2353" s="262"/>
      <c r="S2353" s="262"/>
      <c r="T2353" s="26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64" t="s">
        <v>186</v>
      </c>
      <c r="AU2353" s="264" t="s">
        <v>92</v>
      </c>
      <c r="AV2353" s="14" t="s">
        <v>92</v>
      </c>
      <c r="AW2353" s="14" t="s">
        <v>36</v>
      </c>
      <c r="AX2353" s="14" t="s">
        <v>83</v>
      </c>
      <c r="AY2353" s="264" t="s">
        <v>177</v>
      </c>
    </row>
    <row r="2354" s="16" customFormat="1">
      <c r="A2354" s="16"/>
      <c r="B2354" s="276"/>
      <c r="C2354" s="277"/>
      <c r="D2354" s="245" t="s">
        <v>186</v>
      </c>
      <c r="E2354" s="278" t="s">
        <v>643</v>
      </c>
      <c r="F2354" s="279" t="s">
        <v>492</v>
      </c>
      <c r="G2354" s="277"/>
      <c r="H2354" s="280">
        <v>22.699999999999999</v>
      </c>
      <c r="I2354" s="281"/>
      <c r="J2354" s="277"/>
      <c r="K2354" s="277"/>
      <c r="L2354" s="282"/>
      <c r="M2354" s="283"/>
      <c r="N2354" s="284"/>
      <c r="O2354" s="284"/>
      <c r="P2354" s="284"/>
      <c r="Q2354" s="284"/>
      <c r="R2354" s="284"/>
      <c r="S2354" s="284"/>
      <c r="T2354" s="285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T2354" s="286" t="s">
        <v>186</v>
      </c>
      <c r="AU2354" s="286" t="s">
        <v>92</v>
      </c>
      <c r="AV2354" s="16" t="s">
        <v>100</v>
      </c>
      <c r="AW2354" s="16" t="s">
        <v>36</v>
      </c>
      <c r="AX2354" s="16" t="s">
        <v>83</v>
      </c>
      <c r="AY2354" s="286" t="s">
        <v>177</v>
      </c>
    </row>
    <row r="2355" s="13" customFormat="1">
      <c r="A2355" s="13"/>
      <c r="B2355" s="243"/>
      <c r="C2355" s="244"/>
      <c r="D2355" s="245" t="s">
        <v>186</v>
      </c>
      <c r="E2355" s="246" t="s">
        <v>1</v>
      </c>
      <c r="F2355" s="247" t="s">
        <v>1471</v>
      </c>
      <c r="G2355" s="244"/>
      <c r="H2355" s="246" t="s">
        <v>1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3" t="s">
        <v>186</v>
      </c>
      <c r="AU2355" s="253" t="s">
        <v>92</v>
      </c>
      <c r="AV2355" s="13" t="s">
        <v>90</v>
      </c>
      <c r="AW2355" s="13" t="s">
        <v>36</v>
      </c>
      <c r="AX2355" s="13" t="s">
        <v>83</v>
      </c>
      <c r="AY2355" s="253" t="s">
        <v>177</v>
      </c>
    </row>
    <row r="2356" s="13" customFormat="1">
      <c r="A2356" s="13"/>
      <c r="B2356" s="243"/>
      <c r="C2356" s="244"/>
      <c r="D2356" s="245" t="s">
        <v>186</v>
      </c>
      <c r="E2356" s="246" t="s">
        <v>1</v>
      </c>
      <c r="F2356" s="247" t="s">
        <v>1472</v>
      </c>
      <c r="G2356" s="244"/>
      <c r="H2356" s="246" t="s">
        <v>1</v>
      </c>
      <c r="I2356" s="248"/>
      <c r="J2356" s="244"/>
      <c r="K2356" s="244"/>
      <c r="L2356" s="249"/>
      <c r="M2356" s="250"/>
      <c r="N2356" s="251"/>
      <c r="O2356" s="251"/>
      <c r="P2356" s="251"/>
      <c r="Q2356" s="251"/>
      <c r="R2356" s="251"/>
      <c r="S2356" s="251"/>
      <c r="T2356" s="252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3" t="s">
        <v>186</v>
      </c>
      <c r="AU2356" s="253" t="s">
        <v>92</v>
      </c>
      <c r="AV2356" s="13" t="s">
        <v>90</v>
      </c>
      <c r="AW2356" s="13" t="s">
        <v>36</v>
      </c>
      <c r="AX2356" s="13" t="s">
        <v>83</v>
      </c>
      <c r="AY2356" s="253" t="s">
        <v>177</v>
      </c>
    </row>
    <row r="2357" s="14" customFormat="1">
      <c r="A2357" s="14"/>
      <c r="B2357" s="254"/>
      <c r="C2357" s="255"/>
      <c r="D2357" s="245" t="s">
        <v>186</v>
      </c>
      <c r="E2357" s="256" t="s">
        <v>1</v>
      </c>
      <c r="F2357" s="257" t="s">
        <v>2602</v>
      </c>
      <c r="G2357" s="255"/>
      <c r="H2357" s="258">
        <v>59.399999999999999</v>
      </c>
      <c r="I2357" s="259"/>
      <c r="J2357" s="255"/>
      <c r="K2357" s="255"/>
      <c r="L2357" s="260"/>
      <c r="M2357" s="261"/>
      <c r="N2357" s="262"/>
      <c r="O2357" s="262"/>
      <c r="P2357" s="262"/>
      <c r="Q2357" s="262"/>
      <c r="R2357" s="262"/>
      <c r="S2357" s="262"/>
      <c r="T2357" s="26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64" t="s">
        <v>186</v>
      </c>
      <c r="AU2357" s="264" t="s">
        <v>92</v>
      </c>
      <c r="AV2357" s="14" t="s">
        <v>92</v>
      </c>
      <c r="AW2357" s="14" t="s">
        <v>36</v>
      </c>
      <c r="AX2357" s="14" t="s">
        <v>83</v>
      </c>
      <c r="AY2357" s="264" t="s">
        <v>177</v>
      </c>
    </row>
    <row r="2358" s="13" customFormat="1">
      <c r="A2358" s="13"/>
      <c r="B2358" s="243"/>
      <c r="C2358" s="244"/>
      <c r="D2358" s="245" t="s">
        <v>186</v>
      </c>
      <c r="E2358" s="246" t="s">
        <v>1</v>
      </c>
      <c r="F2358" s="247" t="s">
        <v>1473</v>
      </c>
      <c r="G2358" s="244"/>
      <c r="H2358" s="246" t="s">
        <v>1</v>
      </c>
      <c r="I2358" s="248"/>
      <c r="J2358" s="244"/>
      <c r="K2358" s="244"/>
      <c r="L2358" s="249"/>
      <c r="M2358" s="250"/>
      <c r="N2358" s="251"/>
      <c r="O2358" s="251"/>
      <c r="P2358" s="251"/>
      <c r="Q2358" s="251"/>
      <c r="R2358" s="251"/>
      <c r="S2358" s="251"/>
      <c r="T2358" s="252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3" t="s">
        <v>186</v>
      </c>
      <c r="AU2358" s="253" t="s">
        <v>92</v>
      </c>
      <c r="AV2358" s="13" t="s">
        <v>90</v>
      </c>
      <c r="AW2358" s="13" t="s">
        <v>36</v>
      </c>
      <c r="AX2358" s="13" t="s">
        <v>83</v>
      </c>
      <c r="AY2358" s="253" t="s">
        <v>177</v>
      </c>
    </row>
    <row r="2359" s="14" customFormat="1">
      <c r="A2359" s="14"/>
      <c r="B2359" s="254"/>
      <c r="C2359" s="255"/>
      <c r="D2359" s="245" t="s">
        <v>186</v>
      </c>
      <c r="E2359" s="256" t="s">
        <v>1</v>
      </c>
      <c r="F2359" s="257" t="s">
        <v>2603</v>
      </c>
      <c r="G2359" s="255"/>
      <c r="H2359" s="258">
        <v>58.100000000000001</v>
      </c>
      <c r="I2359" s="259"/>
      <c r="J2359" s="255"/>
      <c r="K2359" s="255"/>
      <c r="L2359" s="260"/>
      <c r="M2359" s="261"/>
      <c r="N2359" s="262"/>
      <c r="O2359" s="262"/>
      <c r="P2359" s="262"/>
      <c r="Q2359" s="262"/>
      <c r="R2359" s="262"/>
      <c r="S2359" s="262"/>
      <c r="T2359" s="26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4" t="s">
        <v>186</v>
      </c>
      <c r="AU2359" s="264" t="s">
        <v>92</v>
      </c>
      <c r="AV2359" s="14" t="s">
        <v>92</v>
      </c>
      <c r="AW2359" s="14" t="s">
        <v>36</v>
      </c>
      <c r="AX2359" s="14" t="s">
        <v>83</v>
      </c>
      <c r="AY2359" s="264" t="s">
        <v>177</v>
      </c>
    </row>
    <row r="2360" s="16" customFormat="1">
      <c r="A2360" s="16"/>
      <c r="B2360" s="276"/>
      <c r="C2360" s="277"/>
      <c r="D2360" s="245" t="s">
        <v>186</v>
      </c>
      <c r="E2360" s="278" t="s">
        <v>646</v>
      </c>
      <c r="F2360" s="279" t="s">
        <v>492</v>
      </c>
      <c r="G2360" s="277"/>
      <c r="H2360" s="280">
        <v>117.5</v>
      </c>
      <c r="I2360" s="281"/>
      <c r="J2360" s="277"/>
      <c r="K2360" s="277"/>
      <c r="L2360" s="282"/>
      <c r="M2360" s="283"/>
      <c r="N2360" s="284"/>
      <c r="O2360" s="284"/>
      <c r="P2360" s="284"/>
      <c r="Q2360" s="284"/>
      <c r="R2360" s="284"/>
      <c r="S2360" s="284"/>
      <c r="T2360" s="285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T2360" s="286" t="s">
        <v>186</v>
      </c>
      <c r="AU2360" s="286" t="s">
        <v>92</v>
      </c>
      <c r="AV2360" s="16" t="s">
        <v>100</v>
      </c>
      <c r="AW2360" s="16" t="s">
        <v>36</v>
      </c>
      <c r="AX2360" s="16" t="s">
        <v>83</v>
      </c>
      <c r="AY2360" s="286" t="s">
        <v>177</v>
      </c>
    </row>
    <row r="2361" s="13" customFormat="1">
      <c r="A2361" s="13"/>
      <c r="B2361" s="243"/>
      <c r="C2361" s="244"/>
      <c r="D2361" s="245" t="s">
        <v>186</v>
      </c>
      <c r="E2361" s="246" t="s">
        <v>1</v>
      </c>
      <c r="F2361" s="247" t="s">
        <v>1484</v>
      </c>
      <c r="G2361" s="244"/>
      <c r="H2361" s="246" t="s">
        <v>1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53" t="s">
        <v>186</v>
      </c>
      <c r="AU2361" s="253" t="s">
        <v>92</v>
      </c>
      <c r="AV2361" s="13" t="s">
        <v>90</v>
      </c>
      <c r="AW2361" s="13" t="s">
        <v>36</v>
      </c>
      <c r="AX2361" s="13" t="s">
        <v>83</v>
      </c>
      <c r="AY2361" s="253" t="s">
        <v>177</v>
      </c>
    </row>
    <row r="2362" s="13" customFormat="1">
      <c r="A2362" s="13"/>
      <c r="B2362" s="243"/>
      <c r="C2362" s="244"/>
      <c r="D2362" s="245" t="s">
        <v>186</v>
      </c>
      <c r="E2362" s="246" t="s">
        <v>1</v>
      </c>
      <c r="F2362" s="247" t="s">
        <v>1485</v>
      </c>
      <c r="G2362" s="244"/>
      <c r="H2362" s="246" t="s">
        <v>1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3" t="s">
        <v>186</v>
      </c>
      <c r="AU2362" s="253" t="s">
        <v>92</v>
      </c>
      <c r="AV2362" s="13" t="s">
        <v>90</v>
      </c>
      <c r="AW2362" s="13" t="s">
        <v>36</v>
      </c>
      <c r="AX2362" s="13" t="s">
        <v>83</v>
      </c>
      <c r="AY2362" s="253" t="s">
        <v>177</v>
      </c>
    </row>
    <row r="2363" s="14" customFormat="1">
      <c r="A2363" s="14"/>
      <c r="B2363" s="254"/>
      <c r="C2363" s="255"/>
      <c r="D2363" s="245" t="s">
        <v>186</v>
      </c>
      <c r="E2363" s="256" t="s">
        <v>1</v>
      </c>
      <c r="F2363" s="257" t="s">
        <v>2604</v>
      </c>
      <c r="G2363" s="255"/>
      <c r="H2363" s="258">
        <v>19.699999999999999</v>
      </c>
      <c r="I2363" s="259"/>
      <c r="J2363" s="255"/>
      <c r="K2363" s="255"/>
      <c r="L2363" s="260"/>
      <c r="M2363" s="261"/>
      <c r="N2363" s="262"/>
      <c r="O2363" s="262"/>
      <c r="P2363" s="262"/>
      <c r="Q2363" s="262"/>
      <c r="R2363" s="262"/>
      <c r="S2363" s="262"/>
      <c r="T2363" s="263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64" t="s">
        <v>186</v>
      </c>
      <c r="AU2363" s="264" t="s">
        <v>92</v>
      </c>
      <c r="AV2363" s="14" t="s">
        <v>92</v>
      </c>
      <c r="AW2363" s="14" t="s">
        <v>36</v>
      </c>
      <c r="AX2363" s="14" t="s">
        <v>83</v>
      </c>
      <c r="AY2363" s="264" t="s">
        <v>177</v>
      </c>
    </row>
    <row r="2364" s="16" customFormat="1">
      <c r="A2364" s="16"/>
      <c r="B2364" s="276"/>
      <c r="C2364" s="277"/>
      <c r="D2364" s="245" t="s">
        <v>186</v>
      </c>
      <c r="E2364" s="278" t="s">
        <v>648</v>
      </c>
      <c r="F2364" s="279" t="s">
        <v>492</v>
      </c>
      <c r="G2364" s="277"/>
      <c r="H2364" s="280">
        <v>19.699999999999999</v>
      </c>
      <c r="I2364" s="281"/>
      <c r="J2364" s="277"/>
      <c r="K2364" s="277"/>
      <c r="L2364" s="282"/>
      <c r="M2364" s="283"/>
      <c r="N2364" s="284"/>
      <c r="O2364" s="284"/>
      <c r="P2364" s="284"/>
      <c r="Q2364" s="284"/>
      <c r="R2364" s="284"/>
      <c r="S2364" s="284"/>
      <c r="T2364" s="285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T2364" s="286" t="s">
        <v>186</v>
      </c>
      <c r="AU2364" s="286" t="s">
        <v>92</v>
      </c>
      <c r="AV2364" s="16" t="s">
        <v>100</v>
      </c>
      <c r="AW2364" s="16" t="s">
        <v>36</v>
      </c>
      <c r="AX2364" s="16" t="s">
        <v>83</v>
      </c>
      <c r="AY2364" s="286" t="s">
        <v>177</v>
      </c>
    </row>
    <row r="2365" s="13" customFormat="1">
      <c r="A2365" s="13"/>
      <c r="B2365" s="243"/>
      <c r="C2365" s="244"/>
      <c r="D2365" s="245" t="s">
        <v>186</v>
      </c>
      <c r="E2365" s="246" t="s">
        <v>1</v>
      </c>
      <c r="F2365" s="247" t="s">
        <v>2574</v>
      </c>
      <c r="G2365" s="244"/>
      <c r="H2365" s="246" t="s">
        <v>1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3" t="s">
        <v>186</v>
      </c>
      <c r="AU2365" s="253" t="s">
        <v>92</v>
      </c>
      <c r="AV2365" s="13" t="s">
        <v>90</v>
      </c>
      <c r="AW2365" s="13" t="s">
        <v>36</v>
      </c>
      <c r="AX2365" s="13" t="s">
        <v>83</v>
      </c>
      <c r="AY2365" s="253" t="s">
        <v>177</v>
      </c>
    </row>
    <row r="2366" s="13" customFormat="1">
      <c r="A2366" s="13"/>
      <c r="B2366" s="243"/>
      <c r="C2366" s="244"/>
      <c r="D2366" s="245" t="s">
        <v>186</v>
      </c>
      <c r="E2366" s="246" t="s">
        <v>1</v>
      </c>
      <c r="F2366" s="247" t="s">
        <v>2269</v>
      </c>
      <c r="G2366" s="244"/>
      <c r="H2366" s="246" t="s">
        <v>1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3" t="s">
        <v>186</v>
      </c>
      <c r="AU2366" s="253" t="s">
        <v>92</v>
      </c>
      <c r="AV2366" s="13" t="s">
        <v>90</v>
      </c>
      <c r="AW2366" s="13" t="s">
        <v>36</v>
      </c>
      <c r="AX2366" s="13" t="s">
        <v>83</v>
      </c>
      <c r="AY2366" s="253" t="s">
        <v>177</v>
      </c>
    </row>
    <row r="2367" s="14" customFormat="1">
      <c r="A2367" s="14"/>
      <c r="B2367" s="254"/>
      <c r="C2367" s="255"/>
      <c r="D2367" s="245" t="s">
        <v>186</v>
      </c>
      <c r="E2367" s="256" t="s">
        <v>1</v>
      </c>
      <c r="F2367" s="257" t="s">
        <v>2605</v>
      </c>
      <c r="G2367" s="255"/>
      <c r="H2367" s="258">
        <v>7.2000000000000002</v>
      </c>
      <c r="I2367" s="259"/>
      <c r="J2367" s="255"/>
      <c r="K2367" s="255"/>
      <c r="L2367" s="260"/>
      <c r="M2367" s="261"/>
      <c r="N2367" s="262"/>
      <c r="O2367" s="262"/>
      <c r="P2367" s="262"/>
      <c r="Q2367" s="262"/>
      <c r="R2367" s="262"/>
      <c r="S2367" s="262"/>
      <c r="T2367" s="26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64" t="s">
        <v>186</v>
      </c>
      <c r="AU2367" s="264" t="s">
        <v>92</v>
      </c>
      <c r="AV2367" s="14" t="s">
        <v>92</v>
      </c>
      <c r="AW2367" s="14" t="s">
        <v>36</v>
      </c>
      <c r="AX2367" s="14" t="s">
        <v>83</v>
      </c>
      <c r="AY2367" s="264" t="s">
        <v>177</v>
      </c>
    </row>
    <row r="2368" s="16" customFormat="1">
      <c r="A2368" s="16"/>
      <c r="B2368" s="276"/>
      <c r="C2368" s="277"/>
      <c r="D2368" s="245" t="s">
        <v>186</v>
      </c>
      <c r="E2368" s="278" t="s">
        <v>650</v>
      </c>
      <c r="F2368" s="279" t="s">
        <v>492</v>
      </c>
      <c r="G2368" s="277"/>
      <c r="H2368" s="280">
        <v>7.2000000000000002</v>
      </c>
      <c r="I2368" s="281"/>
      <c r="J2368" s="277"/>
      <c r="K2368" s="277"/>
      <c r="L2368" s="282"/>
      <c r="M2368" s="283"/>
      <c r="N2368" s="284"/>
      <c r="O2368" s="284"/>
      <c r="P2368" s="284"/>
      <c r="Q2368" s="284"/>
      <c r="R2368" s="284"/>
      <c r="S2368" s="284"/>
      <c r="T2368" s="285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T2368" s="286" t="s">
        <v>186</v>
      </c>
      <c r="AU2368" s="286" t="s">
        <v>92</v>
      </c>
      <c r="AV2368" s="16" t="s">
        <v>100</v>
      </c>
      <c r="AW2368" s="16" t="s">
        <v>36</v>
      </c>
      <c r="AX2368" s="16" t="s">
        <v>83</v>
      </c>
      <c r="AY2368" s="286" t="s">
        <v>177</v>
      </c>
    </row>
    <row r="2369" s="13" customFormat="1">
      <c r="A2369" s="13"/>
      <c r="B2369" s="243"/>
      <c r="C2369" s="244"/>
      <c r="D2369" s="245" t="s">
        <v>186</v>
      </c>
      <c r="E2369" s="246" t="s">
        <v>1</v>
      </c>
      <c r="F2369" s="247" t="s">
        <v>2576</v>
      </c>
      <c r="G2369" s="244"/>
      <c r="H2369" s="246" t="s">
        <v>1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3" t="s">
        <v>186</v>
      </c>
      <c r="AU2369" s="253" t="s">
        <v>92</v>
      </c>
      <c r="AV2369" s="13" t="s">
        <v>90</v>
      </c>
      <c r="AW2369" s="13" t="s">
        <v>36</v>
      </c>
      <c r="AX2369" s="13" t="s">
        <v>83</v>
      </c>
      <c r="AY2369" s="253" t="s">
        <v>177</v>
      </c>
    </row>
    <row r="2370" s="13" customFormat="1">
      <c r="A2370" s="13"/>
      <c r="B2370" s="243"/>
      <c r="C2370" s="244"/>
      <c r="D2370" s="245" t="s">
        <v>186</v>
      </c>
      <c r="E2370" s="246" t="s">
        <v>1</v>
      </c>
      <c r="F2370" s="247" t="s">
        <v>583</v>
      </c>
      <c r="G2370" s="244"/>
      <c r="H2370" s="246" t="s">
        <v>1</v>
      </c>
      <c r="I2370" s="248"/>
      <c r="J2370" s="244"/>
      <c r="K2370" s="244"/>
      <c r="L2370" s="249"/>
      <c r="M2370" s="250"/>
      <c r="N2370" s="251"/>
      <c r="O2370" s="251"/>
      <c r="P2370" s="251"/>
      <c r="Q2370" s="251"/>
      <c r="R2370" s="251"/>
      <c r="S2370" s="251"/>
      <c r="T2370" s="25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53" t="s">
        <v>186</v>
      </c>
      <c r="AU2370" s="253" t="s">
        <v>92</v>
      </c>
      <c r="AV2370" s="13" t="s">
        <v>90</v>
      </c>
      <c r="AW2370" s="13" t="s">
        <v>36</v>
      </c>
      <c r="AX2370" s="13" t="s">
        <v>83</v>
      </c>
      <c r="AY2370" s="253" t="s">
        <v>177</v>
      </c>
    </row>
    <row r="2371" s="14" customFormat="1">
      <c r="A2371" s="14"/>
      <c r="B2371" s="254"/>
      <c r="C2371" s="255"/>
      <c r="D2371" s="245" t="s">
        <v>186</v>
      </c>
      <c r="E2371" s="256" t="s">
        <v>1</v>
      </c>
      <c r="F2371" s="257" t="s">
        <v>2606</v>
      </c>
      <c r="G2371" s="255"/>
      <c r="H2371" s="258">
        <v>8.0999999999999996</v>
      </c>
      <c r="I2371" s="259"/>
      <c r="J2371" s="255"/>
      <c r="K2371" s="255"/>
      <c r="L2371" s="260"/>
      <c r="M2371" s="261"/>
      <c r="N2371" s="262"/>
      <c r="O2371" s="262"/>
      <c r="P2371" s="262"/>
      <c r="Q2371" s="262"/>
      <c r="R2371" s="262"/>
      <c r="S2371" s="262"/>
      <c r="T2371" s="26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64" t="s">
        <v>186</v>
      </c>
      <c r="AU2371" s="264" t="s">
        <v>92</v>
      </c>
      <c r="AV2371" s="14" t="s">
        <v>92</v>
      </c>
      <c r="AW2371" s="14" t="s">
        <v>36</v>
      </c>
      <c r="AX2371" s="14" t="s">
        <v>83</v>
      </c>
      <c r="AY2371" s="264" t="s">
        <v>177</v>
      </c>
    </row>
    <row r="2372" s="16" customFormat="1">
      <c r="A2372" s="16"/>
      <c r="B2372" s="276"/>
      <c r="C2372" s="277"/>
      <c r="D2372" s="245" t="s">
        <v>186</v>
      </c>
      <c r="E2372" s="278" t="s">
        <v>652</v>
      </c>
      <c r="F2372" s="279" t="s">
        <v>492</v>
      </c>
      <c r="G2372" s="277"/>
      <c r="H2372" s="280">
        <v>8.0999999999999996</v>
      </c>
      <c r="I2372" s="281"/>
      <c r="J2372" s="277"/>
      <c r="K2372" s="277"/>
      <c r="L2372" s="282"/>
      <c r="M2372" s="283"/>
      <c r="N2372" s="284"/>
      <c r="O2372" s="284"/>
      <c r="P2372" s="284"/>
      <c r="Q2372" s="284"/>
      <c r="R2372" s="284"/>
      <c r="S2372" s="284"/>
      <c r="T2372" s="285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T2372" s="286" t="s">
        <v>186</v>
      </c>
      <c r="AU2372" s="286" t="s">
        <v>92</v>
      </c>
      <c r="AV2372" s="16" t="s">
        <v>100</v>
      </c>
      <c r="AW2372" s="16" t="s">
        <v>36</v>
      </c>
      <c r="AX2372" s="16" t="s">
        <v>83</v>
      </c>
      <c r="AY2372" s="286" t="s">
        <v>177</v>
      </c>
    </row>
    <row r="2373" s="15" customFormat="1">
      <c r="A2373" s="15"/>
      <c r="B2373" s="265"/>
      <c r="C2373" s="266"/>
      <c r="D2373" s="245" t="s">
        <v>186</v>
      </c>
      <c r="E2373" s="267" t="s">
        <v>1</v>
      </c>
      <c r="F2373" s="268" t="s">
        <v>190</v>
      </c>
      <c r="G2373" s="266"/>
      <c r="H2373" s="269">
        <v>175.19999999999999</v>
      </c>
      <c r="I2373" s="270"/>
      <c r="J2373" s="266"/>
      <c r="K2373" s="266"/>
      <c r="L2373" s="271"/>
      <c r="M2373" s="272"/>
      <c r="N2373" s="273"/>
      <c r="O2373" s="273"/>
      <c r="P2373" s="273"/>
      <c r="Q2373" s="273"/>
      <c r="R2373" s="273"/>
      <c r="S2373" s="273"/>
      <c r="T2373" s="274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75" t="s">
        <v>186</v>
      </c>
      <c r="AU2373" s="275" t="s">
        <v>92</v>
      </c>
      <c r="AV2373" s="15" t="s">
        <v>184</v>
      </c>
      <c r="AW2373" s="15" t="s">
        <v>36</v>
      </c>
      <c r="AX2373" s="15" t="s">
        <v>90</v>
      </c>
      <c r="AY2373" s="275" t="s">
        <v>177</v>
      </c>
    </row>
    <row r="2374" s="2" customFormat="1" ht="24.15" customHeight="1">
      <c r="A2374" s="39"/>
      <c r="B2374" s="40"/>
      <c r="C2374" s="230" t="s">
        <v>2607</v>
      </c>
      <c r="D2374" s="230" t="s">
        <v>179</v>
      </c>
      <c r="E2374" s="231" t="s">
        <v>2608</v>
      </c>
      <c r="F2374" s="232" t="s">
        <v>2609</v>
      </c>
      <c r="G2374" s="233" t="s">
        <v>200</v>
      </c>
      <c r="H2374" s="234">
        <v>1226.4000000000001</v>
      </c>
      <c r="I2374" s="235"/>
      <c r="J2374" s="236">
        <f>ROUND(I2374*H2374,2)</f>
        <v>0</v>
      </c>
      <c r="K2374" s="232" t="s">
        <v>183</v>
      </c>
      <c r="L2374" s="45"/>
      <c r="M2374" s="237" t="s">
        <v>1</v>
      </c>
      <c r="N2374" s="238" t="s">
        <v>48</v>
      </c>
      <c r="O2374" s="92"/>
      <c r="P2374" s="239">
        <f>O2374*H2374</f>
        <v>0</v>
      </c>
      <c r="Q2374" s="239">
        <v>0.0016000000000000001</v>
      </c>
      <c r="R2374" s="239">
        <f>Q2374*H2374</f>
        <v>1.9622400000000002</v>
      </c>
      <c r="S2374" s="239">
        <v>0</v>
      </c>
      <c r="T2374" s="240">
        <f>S2374*H2374</f>
        <v>0</v>
      </c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R2374" s="241" t="s">
        <v>295</v>
      </c>
      <c r="AT2374" s="241" t="s">
        <v>179</v>
      </c>
      <c r="AU2374" s="241" t="s">
        <v>92</v>
      </c>
      <c r="AY2374" s="18" t="s">
        <v>177</v>
      </c>
      <c r="BE2374" s="242">
        <f>IF(N2374="základní",J2374,0)</f>
        <v>0</v>
      </c>
      <c r="BF2374" s="242">
        <f>IF(N2374="snížená",J2374,0)</f>
        <v>0</v>
      </c>
      <c r="BG2374" s="242">
        <f>IF(N2374="zákl. přenesená",J2374,0)</f>
        <v>0</v>
      </c>
      <c r="BH2374" s="242">
        <f>IF(N2374="sníž. přenesená",J2374,0)</f>
        <v>0</v>
      </c>
      <c r="BI2374" s="242">
        <f>IF(N2374="nulová",J2374,0)</f>
        <v>0</v>
      </c>
      <c r="BJ2374" s="18" t="s">
        <v>90</v>
      </c>
      <c r="BK2374" s="242">
        <f>ROUND(I2374*H2374,2)</f>
        <v>0</v>
      </c>
      <c r="BL2374" s="18" t="s">
        <v>295</v>
      </c>
      <c r="BM2374" s="241" t="s">
        <v>2610</v>
      </c>
    </row>
    <row r="2375" s="13" customFormat="1">
      <c r="A2375" s="13"/>
      <c r="B2375" s="243"/>
      <c r="C2375" s="244"/>
      <c r="D2375" s="245" t="s">
        <v>186</v>
      </c>
      <c r="E2375" s="246" t="s">
        <v>1</v>
      </c>
      <c r="F2375" s="247" t="s">
        <v>2553</v>
      </c>
      <c r="G2375" s="244"/>
      <c r="H2375" s="246" t="s">
        <v>1</v>
      </c>
      <c r="I2375" s="248"/>
      <c r="J2375" s="244"/>
      <c r="K2375" s="244"/>
      <c r="L2375" s="249"/>
      <c r="M2375" s="250"/>
      <c r="N2375" s="251"/>
      <c r="O2375" s="251"/>
      <c r="P2375" s="251"/>
      <c r="Q2375" s="251"/>
      <c r="R2375" s="251"/>
      <c r="S2375" s="251"/>
      <c r="T2375" s="252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53" t="s">
        <v>186</v>
      </c>
      <c r="AU2375" s="253" t="s">
        <v>92</v>
      </c>
      <c r="AV2375" s="13" t="s">
        <v>90</v>
      </c>
      <c r="AW2375" s="13" t="s">
        <v>36</v>
      </c>
      <c r="AX2375" s="13" t="s">
        <v>83</v>
      </c>
      <c r="AY2375" s="253" t="s">
        <v>177</v>
      </c>
    </row>
    <row r="2376" s="13" customFormat="1">
      <c r="A2376" s="13"/>
      <c r="B2376" s="243"/>
      <c r="C2376" s="244"/>
      <c r="D2376" s="245" t="s">
        <v>186</v>
      </c>
      <c r="E2376" s="246" t="s">
        <v>1</v>
      </c>
      <c r="F2376" s="247" t="s">
        <v>783</v>
      </c>
      <c r="G2376" s="244"/>
      <c r="H2376" s="246" t="s">
        <v>1</v>
      </c>
      <c r="I2376" s="248"/>
      <c r="J2376" s="244"/>
      <c r="K2376" s="244"/>
      <c r="L2376" s="249"/>
      <c r="M2376" s="250"/>
      <c r="N2376" s="251"/>
      <c r="O2376" s="251"/>
      <c r="P2376" s="251"/>
      <c r="Q2376" s="251"/>
      <c r="R2376" s="251"/>
      <c r="S2376" s="251"/>
      <c r="T2376" s="25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53" t="s">
        <v>186</v>
      </c>
      <c r="AU2376" s="253" t="s">
        <v>92</v>
      </c>
      <c r="AV2376" s="13" t="s">
        <v>90</v>
      </c>
      <c r="AW2376" s="13" t="s">
        <v>36</v>
      </c>
      <c r="AX2376" s="13" t="s">
        <v>83</v>
      </c>
      <c r="AY2376" s="253" t="s">
        <v>177</v>
      </c>
    </row>
    <row r="2377" s="13" customFormat="1">
      <c r="A2377" s="13"/>
      <c r="B2377" s="243"/>
      <c r="C2377" s="244"/>
      <c r="D2377" s="245" t="s">
        <v>186</v>
      </c>
      <c r="E2377" s="246" t="s">
        <v>1</v>
      </c>
      <c r="F2377" s="247" t="s">
        <v>784</v>
      </c>
      <c r="G2377" s="244"/>
      <c r="H2377" s="246" t="s">
        <v>1</v>
      </c>
      <c r="I2377" s="248"/>
      <c r="J2377" s="244"/>
      <c r="K2377" s="244"/>
      <c r="L2377" s="249"/>
      <c r="M2377" s="250"/>
      <c r="N2377" s="251"/>
      <c r="O2377" s="251"/>
      <c r="P2377" s="251"/>
      <c r="Q2377" s="251"/>
      <c r="R2377" s="251"/>
      <c r="S2377" s="251"/>
      <c r="T2377" s="252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53" t="s">
        <v>186</v>
      </c>
      <c r="AU2377" s="253" t="s">
        <v>92</v>
      </c>
      <c r="AV2377" s="13" t="s">
        <v>90</v>
      </c>
      <c r="AW2377" s="13" t="s">
        <v>36</v>
      </c>
      <c r="AX2377" s="13" t="s">
        <v>83</v>
      </c>
      <c r="AY2377" s="253" t="s">
        <v>177</v>
      </c>
    </row>
    <row r="2378" s="14" customFormat="1">
      <c r="A2378" s="14"/>
      <c r="B2378" s="254"/>
      <c r="C2378" s="255"/>
      <c r="D2378" s="245" t="s">
        <v>186</v>
      </c>
      <c r="E2378" s="256" t="s">
        <v>1</v>
      </c>
      <c r="F2378" s="257" t="s">
        <v>2611</v>
      </c>
      <c r="G2378" s="255"/>
      <c r="H2378" s="258">
        <v>158.90000000000001</v>
      </c>
      <c r="I2378" s="259"/>
      <c r="J2378" s="255"/>
      <c r="K2378" s="255"/>
      <c r="L2378" s="260"/>
      <c r="M2378" s="261"/>
      <c r="N2378" s="262"/>
      <c r="O2378" s="262"/>
      <c r="P2378" s="262"/>
      <c r="Q2378" s="262"/>
      <c r="R2378" s="262"/>
      <c r="S2378" s="262"/>
      <c r="T2378" s="26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4" t="s">
        <v>186</v>
      </c>
      <c r="AU2378" s="264" t="s">
        <v>92</v>
      </c>
      <c r="AV2378" s="14" t="s">
        <v>92</v>
      </c>
      <c r="AW2378" s="14" t="s">
        <v>36</v>
      </c>
      <c r="AX2378" s="14" t="s">
        <v>83</v>
      </c>
      <c r="AY2378" s="264" t="s">
        <v>177</v>
      </c>
    </row>
    <row r="2379" s="13" customFormat="1">
      <c r="A2379" s="13"/>
      <c r="B2379" s="243"/>
      <c r="C2379" s="244"/>
      <c r="D2379" s="245" t="s">
        <v>186</v>
      </c>
      <c r="E2379" s="246" t="s">
        <v>1</v>
      </c>
      <c r="F2379" s="247" t="s">
        <v>1471</v>
      </c>
      <c r="G2379" s="244"/>
      <c r="H2379" s="246" t="s">
        <v>1</v>
      </c>
      <c r="I2379" s="248"/>
      <c r="J2379" s="244"/>
      <c r="K2379" s="244"/>
      <c r="L2379" s="249"/>
      <c r="M2379" s="250"/>
      <c r="N2379" s="251"/>
      <c r="O2379" s="251"/>
      <c r="P2379" s="251"/>
      <c r="Q2379" s="251"/>
      <c r="R2379" s="251"/>
      <c r="S2379" s="251"/>
      <c r="T2379" s="25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53" t="s">
        <v>186</v>
      </c>
      <c r="AU2379" s="253" t="s">
        <v>92</v>
      </c>
      <c r="AV2379" s="13" t="s">
        <v>90</v>
      </c>
      <c r="AW2379" s="13" t="s">
        <v>36</v>
      </c>
      <c r="AX2379" s="13" t="s">
        <v>83</v>
      </c>
      <c r="AY2379" s="253" t="s">
        <v>177</v>
      </c>
    </row>
    <row r="2380" s="13" customFormat="1">
      <c r="A2380" s="13"/>
      <c r="B2380" s="243"/>
      <c r="C2380" s="244"/>
      <c r="D2380" s="245" t="s">
        <v>186</v>
      </c>
      <c r="E2380" s="246" t="s">
        <v>1</v>
      </c>
      <c r="F2380" s="247" t="s">
        <v>1472</v>
      </c>
      <c r="G2380" s="244"/>
      <c r="H2380" s="246" t="s">
        <v>1</v>
      </c>
      <c r="I2380" s="248"/>
      <c r="J2380" s="244"/>
      <c r="K2380" s="244"/>
      <c r="L2380" s="249"/>
      <c r="M2380" s="250"/>
      <c r="N2380" s="251"/>
      <c r="O2380" s="251"/>
      <c r="P2380" s="251"/>
      <c r="Q2380" s="251"/>
      <c r="R2380" s="251"/>
      <c r="S2380" s="251"/>
      <c r="T2380" s="252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53" t="s">
        <v>186</v>
      </c>
      <c r="AU2380" s="253" t="s">
        <v>92</v>
      </c>
      <c r="AV2380" s="13" t="s">
        <v>90</v>
      </c>
      <c r="AW2380" s="13" t="s">
        <v>36</v>
      </c>
      <c r="AX2380" s="13" t="s">
        <v>83</v>
      </c>
      <c r="AY2380" s="253" t="s">
        <v>177</v>
      </c>
    </row>
    <row r="2381" s="13" customFormat="1">
      <c r="A2381" s="13"/>
      <c r="B2381" s="243"/>
      <c r="C2381" s="244"/>
      <c r="D2381" s="245" t="s">
        <v>186</v>
      </c>
      <c r="E2381" s="246" t="s">
        <v>1</v>
      </c>
      <c r="F2381" s="247" t="s">
        <v>1473</v>
      </c>
      <c r="G2381" s="244"/>
      <c r="H2381" s="246" t="s">
        <v>1</v>
      </c>
      <c r="I2381" s="248"/>
      <c r="J2381" s="244"/>
      <c r="K2381" s="244"/>
      <c r="L2381" s="249"/>
      <c r="M2381" s="250"/>
      <c r="N2381" s="251"/>
      <c r="O2381" s="251"/>
      <c r="P2381" s="251"/>
      <c r="Q2381" s="251"/>
      <c r="R2381" s="251"/>
      <c r="S2381" s="251"/>
      <c r="T2381" s="252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53" t="s">
        <v>186</v>
      </c>
      <c r="AU2381" s="253" t="s">
        <v>92</v>
      </c>
      <c r="AV2381" s="13" t="s">
        <v>90</v>
      </c>
      <c r="AW2381" s="13" t="s">
        <v>36</v>
      </c>
      <c r="AX2381" s="13" t="s">
        <v>83</v>
      </c>
      <c r="AY2381" s="253" t="s">
        <v>177</v>
      </c>
    </row>
    <row r="2382" s="14" customFormat="1">
      <c r="A2382" s="14"/>
      <c r="B2382" s="254"/>
      <c r="C2382" s="255"/>
      <c r="D2382" s="245" t="s">
        <v>186</v>
      </c>
      <c r="E2382" s="256" t="s">
        <v>1</v>
      </c>
      <c r="F2382" s="257" t="s">
        <v>2612</v>
      </c>
      <c r="G2382" s="255"/>
      <c r="H2382" s="258">
        <v>822.5</v>
      </c>
      <c r="I2382" s="259"/>
      <c r="J2382" s="255"/>
      <c r="K2382" s="255"/>
      <c r="L2382" s="260"/>
      <c r="M2382" s="261"/>
      <c r="N2382" s="262"/>
      <c r="O2382" s="262"/>
      <c r="P2382" s="262"/>
      <c r="Q2382" s="262"/>
      <c r="R2382" s="262"/>
      <c r="S2382" s="262"/>
      <c r="T2382" s="26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64" t="s">
        <v>186</v>
      </c>
      <c r="AU2382" s="264" t="s">
        <v>92</v>
      </c>
      <c r="AV2382" s="14" t="s">
        <v>92</v>
      </c>
      <c r="AW2382" s="14" t="s">
        <v>36</v>
      </c>
      <c r="AX2382" s="14" t="s">
        <v>83</v>
      </c>
      <c r="AY2382" s="264" t="s">
        <v>177</v>
      </c>
    </row>
    <row r="2383" s="13" customFormat="1">
      <c r="A2383" s="13"/>
      <c r="B2383" s="243"/>
      <c r="C2383" s="244"/>
      <c r="D2383" s="245" t="s">
        <v>186</v>
      </c>
      <c r="E2383" s="246" t="s">
        <v>1</v>
      </c>
      <c r="F2383" s="247" t="s">
        <v>1484</v>
      </c>
      <c r="G2383" s="244"/>
      <c r="H2383" s="246" t="s">
        <v>1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53" t="s">
        <v>186</v>
      </c>
      <c r="AU2383" s="253" t="s">
        <v>92</v>
      </c>
      <c r="AV2383" s="13" t="s">
        <v>90</v>
      </c>
      <c r="AW2383" s="13" t="s">
        <v>36</v>
      </c>
      <c r="AX2383" s="13" t="s">
        <v>83</v>
      </c>
      <c r="AY2383" s="253" t="s">
        <v>177</v>
      </c>
    </row>
    <row r="2384" s="13" customFormat="1">
      <c r="A2384" s="13"/>
      <c r="B2384" s="243"/>
      <c r="C2384" s="244"/>
      <c r="D2384" s="245" t="s">
        <v>186</v>
      </c>
      <c r="E2384" s="246" t="s">
        <v>1</v>
      </c>
      <c r="F2384" s="247" t="s">
        <v>1485</v>
      </c>
      <c r="G2384" s="244"/>
      <c r="H2384" s="246" t="s">
        <v>1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53" t="s">
        <v>186</v>
      </c>
      <c r="AU2384" s="253" t="s">
        <v>92</v>
      </c>
      <c r="AV2384" s="13" t="s">
        <v>90</v>
      </c>
      <c r="AW2384" s="13" t="s">
        <v>36</v>
      </c>
      <c r="AX2384" s="13" t="s">
        <v>83</v>
      </c>
      <c r="AY2384" s="253" t="s">
        <v>177</v>
      </c>
    </row>
    <row r="2385" s="14" customFormat="1">
      <c r="A2385" s="14"/>
      <c r="B2385" s="254"/>
      <c r="C2385" s="255"/>
      <c r="D2385" s="245" t="s">
        <v>186</v>
      </c>
      <c r="E2385" s="256" t="s">
        <v>1</v>
      </c>
      <c r="F2385" s="257" t="s">
        <v>2613</v>
      </c>
      <c r="G2385" s="255"/>
      <c r="H2385" s="258">
        <v>137.90000000000001</v>
      </c>
      <c r="I2385" s="259"/>
      <c r="J2385" s="255"/>
      <c r="K2385" s="255"/>
      <c r="L2385" s="260"/>
      <c r="M2385" s="261"/>
      <c r="N2385" s="262"/>
      <c r="O2385" s="262"/>
      <c r="P2385" s="262"/>
      <c r="Q2385" s="262"/>
      <c r="R2385" s="262"/>
      <c r="S2385" s="262"/>
      <c r="T2385" s="263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4" t="s">
        <v>186</v>
      </c>
      <c r="AU2385" s="264" t="s">
        <v>92</v>
      </c>
      <c r="AV2385" s="14" t="s">
        <v>92</v>
      </c>
      <c r="AW2385" s="14" t="s">
        <v>36</v>
      </c>
      <c r="AX2385" s="14" t="s">
        <v>83</v>
      </c>
      <c r="AY2385" s="264" t="s">
        <v>177</v>
      </c>
    </row>
    <row r="2386" s="13" customFormat="1">
      <c r="A2386" s="13"/>
      <c r="B2386" s="243"/>
      <c r="C2386" s="244"/>
      <c r="D2386" s="245" t="s">
        <v>186</v>
      </c>
      <c r="E2386" s="246" t="s">
        <v>1</v>
      </c>
      <c r="F2386" s="247" t="s">
        <v>2574</v>
      </c>
      <c r="G2386" s="244"/>
      <c r="H2386" s="246" t="s">
        <v>1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3" t="s">
        <v>186</v>
      </c>
      <c r="AU2386" s="253" t="s">
        <v>92</v>
      </c>
      <c r="AV2386" s="13" t="s">
        <v>90</v>
      </c>
      <c r="AW2386" s="13" t="s">
        <v>36</v>
      </c>
      <c r="AX2386" s="13" t="s">
        <v>83</v>
      </c>
      <c r="AY2386" s="253" t="s">
        <v>177</v>
      </c>
    </row>
    <row r="2387" s="13" customFormat="1">
      <c r="A2387" s="13"/>
      <c r="B2387" s="243"/>
      <c r="C2387" s="244"/>
      <c r="D2387" s="245" t="s">
        <v>186</v>
      </c>
      <c r="E2387" s="246" t="s">
        <v>1</v>
      </c>
      <c r="F2387" s="247" t="s">
        <v>2269</v>
      </c>
      <c r="G2387" s="244"/>
      <c r="H2387" s="246" t="s">
        <v>1</v>
      </c>
      <c r="I2387" s="248"/>
      <c r="J2387" s="244"/>
      <c r="K2387" s="244"/>
      <c r="L2387" s="249"/>
      <c r="M2387" s="250"/>
      <c r="N2387" s="251"/>
      <c r="O2387" s="251"/>
      <c r="P2387" s="251"/>
      <c r="Q2387" s="251"/>
      <c r="R2387" s="251"/>
      <c r="S2387" s="251"/>
      <c r="T2387" s="252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53" t="s">
        <v>186</v>
      </c>
      <c r="AU2387" s="253" t="s">
        <v>92</v>
      </c>
      <c r="AV2387" s="13" t="s">
        <v>90</v>
      </c>
      <c r="AW2387" s="13" t="s">
        <v>36</v>
      </c>
      <c r="AX2387" s="13" t="s">
        <v>83</v>
      </c>
      <c r="AY2387" s="253" t="s">
        <v>177</v>
      </c>
    </row>
    <row r="2388" s="14" customFormat="1">
      <c r="A2388" s="14"/>
      <c r="B2388" s="254"/>
      <c r="C2388" s="255"/>
      <c r="D2388" s="245" t="s">
        <v>186</v>
      </c>
      <c r="E2388" s="256" t="s">
        <v>1</v>
      </c>
      <c r="F2388" s="257" t="s">
        <v>2614</v>
      </c>
      <c r="G2388" s="255"/>
      <c r="H2388" s="258">
        <v>50.399999999999999</v>
      </c>
      <c r="I2388" s="259"/>
      <c r="J2388" s="255"/>
      <c r="K2388" s="255"/>
      <c r="L2388" s="260"/>
      <c r="M2388" s="261"/>
      <c r="N2388" s="262"/>
      <c r="O2388" s="262"/>
      <c r="P2388" s="262"/>
      <c r="Q2388" s="262"/>
      <c r="R2388" s="262"/>
      <c r="S2388" s="262"/>
      <c r="T2388" s="26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64" t="s">
        <v>186</v>
      </c>
      <c r="AU2388" s="264" t="s">
        <v>92</v>
      </c>
      <c r="AV2388" s="14" t="s">
        <v>92</v>
      </c>
      <c r="AW2388" s="14" t="s">
        <v>36</v>
      </c>
      <c r="AX2388" s="14" t="s">
        <v>83</v>
      </c>
      <c r="AY2388" s="264" t="s">
        <v>177</v>
      </c>
    </row>
    <row r="2389" s="13" customFormat="1">
      <c r="A2389" s="13"/>
      <c r="B2389" s="243"/>
      <c r="C2389" s="244"/>
      <c r="D2389" s="245" t="s">
        <v>186</v>
      </c>
      <c r="E2389" s="246" t="s">
        <v>1</v>
      </c>
      <c r="F2389" s="247" t="s">
        <v>2576</v>
      </c>
      <c r="G2389" s="244"/>
      <c r="H2389" s="246" t="s">
        <v>1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53" t="s">
        <v>186</v>
      </c>
      <c r="AU2389" s="253" t="s">
        <v>92</v>
      </c>
      <c r="AV2389" s="13" t="s">
        <v>90</v>
      </c>
      <c r="AW2389" s="13" t="s">
        <v>36</v>
      </c>
      <c r="AX2389" s="13" t="s">
        <v>83</v>
      </c>
      <c r="AY2389" s="253" t="s">
        <v>177</v>
      </c>
    </row>
    <row r="2390" s="13" customFormat="1">
      <c r="A2390" s="13"/>
      <c r="B2390" s="243"/>
      <c r="C2390" s="244"/>
      <c r="D2390" s="245" t="s">
        <v>186</v>
      </c>
      <c r="E2390" s="246" t="s">
        <v>1</v>
      </c>
      <c r="F2390" s="247" t="s">
        <v>583</v>
      </c>
      <c r="G2390" s="244"/>
      <c r="H2390" s="246" t="s">
        <v>1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53" t="s">
        <v>186</v>
      </c>
      <c r="AU2390" s="253" t="s">
        <v>92</v>
      </c>
      <c r="AV2390" s="13" t="s">
        <v>90</v>
      </c>
      <c r="AW2390" s="13" t="s">
        <v>36</v>
      </c>
      <c r="AX2390" s="13" t="s">
        <v>83</v>
      </c>
      <c r="AY2390" s="253" t="s">
        <v>177</v>
      </c>
    </row>
    <row r="2391" s="14" customFormat="1">
      <c r="A2391" s="14"/>
      <c r="B2391" s="254"/>
      <c r="C2391" s="255"/>
      <c r="D2391" s="245" t="s">
        <v>186</v>
      </c>
      <c r="E2391" s="256" t="s">
        <v>1</v>
      </c>
      <c r="F2391" s="257" t="s">
        <v>2615</v>
      </c>
      <c r="G2391" s="255"/>
      <c r="H2391" s="258">
        <v>56.700000000000003</v>
      </c>
      <c r="I2391" s="259"/>
      <c r="J2391" s="255"/>
      <c r="K2391" s="255"/>
      <c r="L2391" s="260"/>
      <c r="M2391" s="261"/>
      <c r="N2391" s="262"/>
      <c r="O2391" s="262"/>
      <c r="P2391" s="262"/>
      <c r="Q2391" s="262"/>
      <c r="R2391" s="262"/>
      <c r="S2391" s="262"/>
      <c r="T2391" s="26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64" t="s">
        <v>186</v>
      </c>
      <c r="AU2391" s="264" t="s">
        <v>92</v>
      </c>
      <c r="AV2391" s="14" t="s">
        <v>92</v>
      </c>
      <c r="AW2391" s="14" t="s">
        <v>36</v>
      </c>
      <c r="AX2391" s="14" t="s">
        <v>83</v>
      </c>
      <c r="AY2391" s="264" t="s">
        <v>177</v>
      </c>
    </row>
    <row r="2392" s="15" customFormat="1">
      <c r="A2392" s="15"/>
      <c r="B2392" s="265"/>
      <c r="C2392" s="266"/>
      <c r="D2392" s="245" t="s">
        <v>186</v>
      </c>
      <c r="E2392" s="267" t="s">
        <v>1</v>
      </c>
      <c r="F2392" s="268" t="s">
        <v>190</v>
      </c>
      <c r="G2392" s="266"/>
      <c r="H2392" s="269">
        <v>1226.4000000000001</v>
      </c>
      <c r="I2392" s="270"/>
      <c r="J2392" s="266"/>
      <c r="K2392" s="266"/>
      <c r="L2392" s="271"/>
      <c r="M2392" s="272"/>
      <c r="N2392" s="273"/>
      <c r="O2392" s="273"/>
      <c r="P2392" s="273"/>
      <c r="Q2392" s="273"/>
      <c r="R2392" s="273"/>
      <c r="S2392" s="273"/>
      <c r="T2392" s="27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75" t="s">
        <v>186</v>
      </c>
      <c r="AU2392" s="275" t="s">
        <v>92</v>
      </c>
      <c r="AV2392" s="15" t="s">
        <v>184</v>
      </c>
      <c r="AW2392" s="15" t="s">
        <v>36</v>
      </c>
      <c r="AX2392" s="15" t="s">
        <v>90</v>
      </c>
      <c r="AY2392" s="275" t="s">
        <v>177</v>
      </c>
    </row>
    <row r="2393" s="2" customFormat="1" ht="24.15" customHeight="1">
      <c r="A2393" s="39"/>
      <c r="B2393" s="40"/>
      <c r="C2393" s="230" t="s">
        <v>2616</v>
      </c>
      <c r="D2393" s="230" t="s">
        <v>179</v>
      </c>
      <c r="E2393" s="231" t="s">
        <v>2617</v>
      </c>
      <c r="F2393" s="232" t="s">
        <v>2618</v>
      </c>
      <c r="G2393" s="233" t="s">
        <v>398</v>
      </c>
      <c r="H2393" s="234">
        <v>279.87</v>
      </c>
      <c r="I2393" s="235"/>
      <c r="J2393" s="236">
        <f>ROUND(I2393*H2393,2)</f>
        <v>0</v>
      </c>
      <c r="K2393" s="232" t="s">
        <v>183</v>
      </c>
      <c r="L2393" s="45"/>
      <c r="M2393" s="237" t="s">
        <v>1</v>
      </c>
      <c r="N2393" s="238" t="s">
        <v>48</v>
      </c>
      <c r="O2393" s="92"/>
      <c r="P2393" s="239">
        <f>O2393*H2393</f>
        <v>0</v>
      </c>
      <c r="Q2393" s="239">
        <v>5.0000000000000002E-05</v>
      </c>
      <c r="R2393" s="239">
        <f>Q2393*H2393</f>
        <v>0.013993500000000001</v>
      </c>
      <c r="S2393" s="239">
        <v>0</v>
      </c>
      <c r="T2393" s="240">
        <f>S2393*H2393</f>
        <v>0</v>
      </c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39"/>
      <c r="AE2393" s="39"/>
      <c r="AR2393" s="241" t="s">
        <v>295</v>
      </c>
      <c r="AT2393" s="241" t="s">
        <v>179</v>
      </c>
      <c r="AU2393" s="241" t="s">
        <v>92</v>
      </c>
      <c r="AY2393" s="18" t="s">
        <v>177</v>
      </c>
      <c r="BE2393" s="242">
        <f>IF(N2393="základní",J2393,0)</f>
        <v>0</v>
      </c>
      <c r="BF2393" s="242">
        <f>IF(N2393="snížená",J2393,0)</f>
        <v>0</v>
      </c>
      <c r="BG2393" s="242">
        <f>IF(N2393="zákl. přenesená",J2393,0)</f>
        <v>0</v>
      </c>
      <c r="BH2393" s="242">
        <f>IF(N2393="sníž. přenesená",J2393,0)</f>
        <v>0</v>
      </c>
      <c r="BI2393" s="242">
        <f>IF(N2393="nulová",J2393,0)</f>
        <v>0</v>
      </c>
      <c r="BJ2393" s="18" t="s">
        <v>90</v>
      </c>
      <c r="BK2393" s="242">
        <f>ROUND(I2393*H2393,2)</f>
        <v>0</v>
      </c>
      <c r="BL2393" s="18" t="s">
        <v>295</v>
      </c>
      <c r="BM2393" s="241" t="s">
        <v>2619</v>
      </c>
    </row>
    <row r="2394" s="13" customFormat="1">
      <c r="A2394" s="13"/>
      <c r="B2394" s="243"/>
      <c r="C2394" s="244"/>
      <c r="D2394" s="245" t="s">
        <v>186</v>
      </c>
      <c r="E2394" s="246" t="s">
        <v>1</v>
      </c>
      <c r="F2394" s="247" t="s">
        <v>2620</v>
      </c>
      <c r="G2394" s="244"/>
      <c r="H2394" s="246" t="s">
        <v>1</v>
      </c>
      <c r="I2394" s="248"/>
      <c r="J2394" s="244"/>
      <c r="K2394" s="244"/>
      <c r="L2394" s="249"/>
      <c r="M2394" s="250"/>
      <c r="N2394" s="251"/>
      <c r="O2394" s="251"/>
      <c r="P2394" s="251"/>
      <c r="Q2394" s="251"/>
      <c r="R2394" s="251"/>
      <c r="S2394" s="251"/>
      <c r="T2394" s="25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53" t="s">
        <v>186</v>
      </c>
      <c r="AU2394" s="253" t="s">
        <v>92</v>
      </c>
      <c r="AV2394" s="13" t="s">
        <v>90</v>
      </c>
      <c r="AW2394" s="13" t="s">
        <v>36</v>
      </c>
      <c r="AX2394" s="13" t="s">
        <v>83</v>
      </c>
      <c r="AY2394" s="253" t="s">
        <v>177</v>
      </c>
    </row>
    <row r="2395" s="13" customFormat="1">
      <c r="A2395" s="13"/>
      <c r="B2395" s="243"/>
      <c r="C2395" s="244"/>
      <c r="D2395" s="245" t="s">
        <v>186</v>
      </c>
      <c r="E2395" s="246" t="s">
        <v>1</v>
      </c>
      <c r="F2395" s="247" t="s">
        <v>783</v>
      </c>
      <c r="G2395" s="244"/>
      <c r="H2395" s="246" t="s">
        <v>1</v>
      </c>
      <c r="I2395" s="248"/>
      <c r="J2395" s="244"/>
      <c r="K2395" s="244"/>
      <c r="L2395" s="249"/>
      <c r="M2395" s="250"/>
      <c r="N2395" s="251"/>
      <c r="O2395" s="251"/>
      <c r="P2395" s="251"/>
      <c r="Q2395" s="251"/>
      <c r="R2395" s="251"/>
      <c r="S2395" s="251"/>
      <c r="T2395" s="252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53" t="s">
        <v>186</v>
      </c>
      <c r="AU2395" s="253" t="s">
        <v>92</v>
      </c>
      <c r="AV2395" s="13" t="s">
        <v>90</v>
      </c>
      <c r="AW2395" s="13" t="s">
        <v>36</v>
      </c>
      <c r="AX2395" s="13" t="s">
        <v>83</v>
      </c>
      <c r="AY2395" s="253" t="s">
        <v>177</v>
      </c>
    </row>
    <row r="2396" s="13" customFormat="1">
      <c r="A2396" s="13"/>
      <c r="B2396" s="243"/>
      <c r="C2396" s="244"/>
      <c r="D2396" s="245" t="s">
        <v>186</v>
      </c>
      <c r="E2396" s="246" t="s">
        <v>1</v>
      </c>
      <c r="F2396" s="247" t="s">
        <v>784</v>
      </c>
      <c r="G2396" s="244"/>
      <c r="H2396" s="246" t="s">
        <v>1</v>
      </c>
      <c r="I2396" s="248"/>
      <c r="J2396" s="244"/>
      <c r="K2396" s="244"/>
      <c r="L2396" s="249"/>
      <c r="M2396" s="250"/>
      <c r="N2396" s="251"/>
      <c r="O2396" s="251"/>
      <c r="P2396" s="251"/>
      <c r="Q2396" s="251"/>
      <c r="R2396" s="251"/>
      <c r="S2396" s="251"/>
      <c r="T2396" s="25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3" t="s">
        <v>186</v>
      </c>
      <c r="AU2396" s="253" t="s">
        <v>92</v>
      </c>
      <c r="AV2396" s="13" t="s">
        <v>90</v>
      </c>
      <c r="AW2396" s="13" t="s">
        <v>36</v>
      </c>
      <c r="AX2396" s="13" t="s">
        <v>83</v>
      </c>
      <c r="AY2396" s="253" t="s">
        <v>177</v>
      </c>
    </row>
    <row r="2397" s="14" customFormat="1">
      <c r="A2397" s="14"/>
      <c r="B2397" s="254"/>
      <c r="C2397" s="255"/>
      <c r="D2397" s="245" t="s">
        <v>186</v>
      </c>
      <c r="E2397" s="256" t="s">
        <v>1</v>
      </c>
      <c r="F2397" s="257" t="s">
        <v>2621</v>
      </c>
      <c r="G2397" s="255"/>
      <c r="H2397" s="258">
        <v>45.039999999999999</v>
      </c>
      <c r="I2397" s="259"/>
      <c r="J2397" s="255"/>
      <c r="K2397" s="255"/>
      <c r="L2397" s="260"/>
      <c r="M2397" s="261"/>
      <c r="N2397" s="262"/>
      <c r="O2397" s="262"/>
      <c r="P2397" s="262"/>
      <c r="Q2397" s="262"/>
      <c r="R2397" s="262"/>
      <c r="S2397" s="262"/>
      <c r="T2397" s="26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64" t="s">
        <v>186</v>
      </c>
      <c r="AU2397" s="264" t="s">
        <v>92</v>
      </c>
      <c r="AV2397" s="14" t="s">
        <v>92</v>
      </c>
      <c r="AW2397" s="14" t="s">
        <v>36</v>
      </c>
      <c r="AX2397" s="14" t="s">
        <v>83</v>
      </c>
      <c r="AY2397" s="264" t="s">
        <v>177</v>
      </c>
    </row>
    <row r="2398" s="16" customFormat="1">
      <c r="A2398" s="16"/>
      <c r="B2398" s="276"/>
      <c r="C2398" s="277"/>
      <c r="D2398" s="245" t="s">
        <v>186</v>
      </c>
      <c r="E2398" s="278" t="s">
        <v>654</v>
      </c>
      <c r="F2398" s="279" t="s">
        <v>492</v>
      </c>
      <c r="G2398" s="277"/>
      <c r="H2398" s="280">
        <v>45.039999999999999</v>
      </c>
      <c r="I2398" s="281"/>
      <c r="J2398" s="277"/>
      <c r="K2398" s="277"/>
      <c r="L2398" s="282"/>
      <c r="M2398" s="283"/>
      <c r="N2398" s="284"/>
      <c r="O2398" s="284"/>
      <c r="P2398" s="284"/>
      <c r="Q2398" s="284"/>
      <c r="R2398" s="284"/>
      <c r="S2398" s="284"/>
      <c r="T2398" s="285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T2398" s="286" t="s">
        <v>186</v>
      </c>
      <c r="AU2398" s="286" t="s">
        <v>92</v>
      </c>
      <c r="AV2398" s="16" t="s">
        <v>100</v>
      </c>
      <c r="AW2398" s="16" t="s">
        <v>36</v>
      </c>
      <c r="AX2398" s="16" t="s">
        <v>83</v>
      </c>
      <c r="AY2398" s="286" t="s">
        <v>177</v>
      </c>
    </row>
    <row r="2399" s="13" customFormat="1">
      <c r="A2399" s="13"/>
      <c r="B2399" s="243"/>
      <c r="C2399" s="244"/>
      <c r="D2399" s="245" t="s">
        <v>186</v>
      </c>
      <c r="E2399" s="246" t="s">
        <v>1</v>
      </c>
      <c r="F2399" s="247" t="s">
        <v>1504</v>
      </c>
      <c r="G2399" s="244"/>
      <c r="H2399" s="246" t="s">
        <v>1</v>
      </c>
      <c r="I2399" s="248"/>
      <c r="J2399" s="244"/>
      <c r="K2399" s="244"/>
      <c r="L2399" s="249"/>
      <c r="M2399" s="250"/>
      <c r="N2399" s="251"/>
      <c r="O2399" s="251"/>
      <c r="P2399" s="251"/>
      <c r="Q2399" s="251"/>
      <c r="R2399" s="251"/>
      <c r="S2399" s="251"/>
      <c r="T2399" s="252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3" t="s">
        <v>186</v>
      </c>
      <c r="AU2399" s="253" t="s">
        <v>92</v>
      </c>
      <c r="AV2399" s="13" t="s">
        <v>90</v>
      </c>
      <c r="AW2399" s="13" t="s">
        <v>36</v>
      </c>
      <c r="AX2399" s="13" t="s">
        <v>83</v>
      </c>
      <c r="AY2399" s="253" t="s">
        <v>177</v>
      </c>
    </row>
    <row r="2400" s="13" customFormat="1">
      <c r="A2400" s="13"/>
      <c r="B2400" s="243"/>
      <c r="C2400" s="244"/>
      <c r="D2400" s="245" t="s">
        <v>186</v>
      </c>
      <c r="E2400" s="246" t="s">
        <v>1</v>
      </c>
      <c r="F2400" s="247" t="s">
        <v>1505</v>
      </c>
      <c r="G2400" s="244"/>
      <c r="H2400" s="246" t="s">
        <v>1</v>
      </c>
      <c r="I2400" s="248"/>
      <c r="J2400" s="244"/>
      <c r="K2400" s="244"/>
      <c r="L2400" s="249"/>
      <c r="M2400" s="250"/>
      <c r="N2400" s="251"/>
      <c r="O2400" s="251"/>
      <c r="P2400" s="251"/>
      <c r="Q2400" s="251"/>
      <c r="R2400" s="251"/>
      <c r="S2400" s="251"/>
      <c r="T2400" s="252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53" t="s">
        <v>186</v>
      </c>
      <c r="AU2400" s="253" t="s">
        <v>92</v>
      </c>
      <c r="AV2400" s="13" t="s">
        <v>90</v>
      </c>
      <c r="AW2400" s="13" t="s">
        <v>36</v>
      </c>
      <c r="AX2400" s="13" t="s">
        <v>83</v>
      </c>
      <c r="AY2400" s="253" t="s">
        <v>177</v>
      </c>
    </row>
    <row r="2401" s="14" customFormat="1">
      <c r="A2401" s="14"/>
      <c r="B2401" s="254"/>
      <c r="C2401" s="255"/>
      <c r="D2401" s="245" t="s">
        <v>186</v>
      </c>
      <c r="E2401" s="256" t="s">
        <v>1</v>
      </c>
      <c r="F2401" s="257" t="s">
        <v>2622</v>
      </c>
      <c r="G2401" s="255"/>
      <c r="H2401" s="258">
        <v>6.0899999999999999</v>
      </c>
      <c r="I2401" s="259"/>
      <c r="J2401" s="255"/>
      <c r="K2401" s="255"/>
      <c r="L2401" s="260"/>
      <c r="M2401" s="261"/>
      <c r="N2401" s="262"/>
      <c r="O2401" s="262"/>
      <c r="P2401" s="262"/>
      <c r="Q2401" s="262"/>
      <c r="R2401" s="262"/>
      <c r="S2401" s="262"/>
      <c r="T2401" s="26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4" t="s">
        <v>186</v>
      </c>
      <c r="AU2401" s="264" t="s">
        <v>92</v>
      </c>
      <c r="AV2401" s="14" t="s">
        <v>92</v>
      </c>
      <c r="AW2401" s="14" t="s">
        <v>36</v>
      </c>
      <c r="AX2401" s="14" t="s">
        <v>83</v>
      </c>
      <c r="AY2401" s="264" t="s">
        <v>177</v>
      </c>
    </row>
    <row r="2402" s="16" customFormat="1">
      <c r="A2402" s="16"/>
      <c r="B2402" s="276"/>
      <c r="C2402" s="277"/>
      <c r="D2402" s="245" t="s">
        <v>186</v>
      </c>
      <c r="E2402" s="278" t="s">
        <v>668</v>
      </c>
      <c r="F2402" s="279" t="s">
        <v>492</v>
      </c>
      <c r="G2402" s="277"/>
      <c r="H2402" s="280">
        <v>6.0899999999999999</v>
      </c>
      <c r="I2402" s="281"/>
      <c r="J2402" s="277"/>
      <c r="K2402" s="277"/>
      <c r="L2402" s="282"/>
      <c r="M2402" s="283"/>
      <c r="N2402" s="284"/>
      <c r="O2402" s="284"/>
      <c r="P2402" s="284"/>
      <c r="Q2402" s="284"/>
      <c r="R2402" s="284"/>
      <c r="S2402" s="284"/>
      <c r="T2402" s="285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T2402" s="286" t="s">
        <v>186</v>
      </c>
      <c r="AU2402" s="286" t="s">
        <v>92</v>
      </c>
      <c r="AV2402" s="16" t="s">
        <v>100</v>
      </c>
      <c r="AW2402" s="16" t="s">
        <v>36</v>
      </c>
      <c r="AX2402" s="16" t="s">
        <v>83</v>
      </c>
      <c r="AY2402" s="286" t="s">
        <v>177</v>
      </c>
    </row>
    <row r="2403" s="13" customFormat="1">
      <c r="A2403" s="13"/>
      <c r="B2403" s="243"/>
      <c r="C2403" s="244"/>
      <c r="D2403" s="245" t="s">
        <v>186</v>
      </c>
      <c r="E2403" s="246" t="s">
        <v>1</v>
      </c>
      <c r="F2403" s="247" t="s">
        <v>1471</v>
      </c>
      <c r="G2403" s="244"/>
      <c r="H2403" s="246" t="s">
        <v>1</v>
      </c>
      <c r="I2403" s="248"/>
      <c r="J2403" s="244"/>
      <c r="K2403" s="244"/>
      <c r="L2403" s="249"/>
      <c r="M2403" s="250"/>
      <c r="N2403" s="251"/>
      <c r="O2403" s="251"/>
      <c r="P2403" s="251"/>
      <c r="Q2403" s="251"/>
      <c r="R2403" s="251"/>
      <c r="S2403" s="251"/>
      <c r="T2403" s="252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53" t="s">
        <v>186</v>
      </c>
      <c r="AU2403" s="253" t="s">
        <v>92</v>
      </c>
      <c r="AV2403" s="13" t="s">
        <v>90</v>
      </c>
      <c r="AW2403" s="13" t="s">
        <v>36</v>
      </c>
      <c r="AX2403" s="13" t="s">
        <v>83</v>
      </c>
      <c r="AY2403" s="253" t="s">
        <v>177</v>
      </c>
    </row>
    <row r="2404" s="13" customFormat="1">
      <c r="A2404" s="13"/>
      <c r="B2404" s="243"/>
      <c r="C2404" s="244"/>
      <c r="D2404" s="245" t="s">
        <v>186</v>
      </c>
      <c r="E2404" s="246" t="s">
        <v>1</v>
      </c>
      <c r="F2404" s="247" t="s">
        <v>1472</v>
      </c>
      <c r="G2404" s="244"/>
      <c r="H2404" s="246" t="s">
        <v>1</v>
      </c>
      <c r="I2404" s="248"/>
      <c r="J2404" s="244"/>
      <c r="K2404" s="244"/>
      <c r="L2404" s="249"/>
      <c r="M2404" s="250"/>
      <c r="N2404" s="251"/>
      <c r="O2404" s="251"/>
      <c r="P2404" s="251"/>
      <c r="Q2404" s="251"/>
      <c r="R2404" s="251"/>
      <c r="S2404" s="251"/>
      <c r="T2404" s="252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53" t="s">
        <v>186</v>
      </c>
      <c r="AU2404" s="253" t="s">
        <v>92</v>
      </c>
      <c r="AV2404" s="13" t="s">
        <v>90</v>
      </c>
      <c r="AW2404" s="13" t="s">
        <v>36</v>
      </c>
      <c r="AX2404" s="13" t="s">
        <v>83</v>
      </c>
      <c r="AY2404" s="253" t="s">
        <v>177</v>
      </c>
    </row>
    <row r="2405" s="14" customFormat="1">
      <c r="A2405" s="14"/>
      <c r="B2405" s="254"/>
      <c r="C2405" s="255"/>
      <c r="D2405" s="245" t="s">
        <v>186</v>
      </c>
      <c r="E2405" s="256" t="s">
        <v>1</v>
      </c>
      <c r="F2405" s="257" t="s">
        <v>2623</v>
      </c>
      <c r="G2405" s="255"/>
      <c r="H2405" s="258">
        <v>99.25</v>
      </c>
      <c r="I2405" s="259"/>
      <c r="J2405" s="255"/>
      <c r="K2405" s="255"/>
      <c r="L2405" s="260"/>
      <c r="M2405" s="261"/>
      <c r="N2405" s="262"/>
      <c r="O2405" s="262"/>
      <c r="P2405" s="262"/>
      <c r="Q2405" s="262"/>
      <c r="R2405" s="262"/>
      <c r="S2405" s="262"/>
      <c r="T2405" s="26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4" t="s">
        <v>186</v>
      </c>
      <c r="AU2405" s="264" t="s">
        <v>92</v>
      </c>
      <c r="AV2405" s="14" t="s">
        <v>92</v>
      </c>
      <c r="AW2405" s="14" t="s">
        <v>36</v>
      </c>
      <c r="AX2405" s="14" t="s">
        <v>83</v>
      </c>
      <c r="AY2405" s="264" t="s">
        <v>177</v>
      </c>
    </row>
    <row r="2406" s="13" customFormat="1">
      <c r="A2406" s="13"/>
      <c r="B2406" s="243"/>
      <c r="C2406" s="244"/>
      <c r="D2406" s="245" t="s">
        <v>186</v>
      </c>
      <c r="E2406" s="246" t="s">
        <v>1</v>
      </c>
      <c r="F2406" s="247" t="s">
        <v>1473</v>
      </c>
      <c r="G2406" s="244"/>
      <c r="H2406" s="246" t="s">
        <v>1</v>
      </c>
      <c r="I2406" s="248"/>
      <c r="J2406" s="244"/>
      <c r="K2406" s="244"/>
      <c r="L2406" s="249"/>
      <c r="M2406" s="250"/>
      <c r="N2406" s="251"/>
      <c r="O2406" s="251"/>
      <c r="P2406" s="251"/>
      <c r="Q2406" s="251"/>
      <c r="R2406" s="251"/>
      <c r="S2406" s="251"/>
      <c r="T2406" s="252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53" t="s">
        <v>186</v>
      </c>
      <c r="AU2406" s="253" t="s">
        <v>92</v>
      </c>
      <c r="AV2406" s="13" t="s">
        <v>90</v>
      </c>
      <c r="AW2406" s="13" t="s">
        <v>36</v>
      </c>
      <c r="AX2406" s="13" t="s">
        <v>83</v>
      </c>
      <c r="AY2406" s="253" t="s">
        <v>177</v>
      </c>
    </row>
    <row r="2407" s="14" customFormat="1">
      <c r="A2407" s="14"/>
      <c r="B2407" s="254"/>
      <c r="C2407" s="255"/>
      <c r="D2407" s="245" t="s">
        <v>186</v>
      </c>
      <c r="E2407" s="256" t="s">
        <v>1</v>
      </c>
      <c r="F2407" s="257" t="s">
        <v>2624</v>
      </c>
      <c r="G2407" s="255"/>
      <c r="H2407" s="258">
        <v>74.269999999999996</v>
      </c>
      <c r="I2407" s="259"/>
      <c r="J2407" s="255"/>
      <c r="K2407" s="255"/>
      <c r="L2407" s="260"/>
      <c r="M2407" s="261"/>
      <c r="N2407" s="262"/>
      <c r="O2407" s="262"/>
      <c r="P2407" s="262"/>
      <c r="Q2407" s="262"/>
      <c r="R2407" s="262"/>
      <c r="S2407" s="262"/>
      <c r="T2407" s="263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4" t="s">
        <v>186</v>
      </c>
      <c r="AU2407" s="264" t="s">
        <v>92</v>
      </c>
      <c r="AV2407" s="14" t="s">
        <v>92</v>
      </c>
      <c r="AW2407" s="14" t="s">
        <v>36</v>
      </c>
      <c r="AX2407" s="14" t="s">
        <v>83</v>
      </c>
      <c r="AY2407" s="264" t="s">
        <v>177</v>
      </c>
    </row>
    <row r="2408" s="16" customFormat="1">
      <c r="A2408" s="16"/>
      <c r="B2408" s="276"/>
      <c r="C2408" s="277"/>
      <c r="D2408" s="245" t="s">
        <v>186</v>
      </c>
      <c r="E2408" s="278" t="s">
        <v>656</v>
      </c>
      <c r="F2408" s="279" t="s">
        <v>492</v>
      </c>
      <c r="G2408" s="277"/>
      <c r="H2408" s="280">
        <v>173.52000000000001</v>
      </c>
      <c r="I2408" s="281"/>
      <c r="J2408" s="277"/>
      <c r="K2408" s="277"/>
      <c r="L2408" s="282"/>
      <c r="M2408" s="283"/>
      <c r="N2408" s="284"/>
      <c r="O2408" s="284"/>
      <c r="P2408" s="284"/>
      <c r="Q2408" s="284"/>
      <c r="R2408" s="284"/>
      <c r="S2408" s="284"/>
      <c r="T2408" s="285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T2408" s="286" t="s">
        <v>186</v>
      </c>
      <c r="AU2408" s="286" t="s">
        <v>92</v>
      </c>
      <c r="AV2408" s="16" t="s">
        <v>100</v>
      </c>
      <c r="AW2408" s="16" t="s">
        <v>36</v>
      </c>
      <c r="AX2408" s="16" t="s">
        <v>83</v>
      </c>
      <c r="AY2408" s="286" t="s">
        <v>177</v>
      </c>
    </row>
    <row r="2409" s="13" customFormat="1">
      <c r="A2409" s="13"/>
      <c r="B2409" s="243"/>
      <c r="C2409" s="244"/>
      <c r="D2409" s="245" t="s">
        <v>186</v>
      </c>
      <c r="E2409" s="246" t="s">
        <v>1</v>
      </c>
      <c r="F2409" s="247" t="s">
        <v>1484</v>
      </c>
      <c r="G2409" s="244"/>
      <c r="H2409" s="246" t="s">
        <v>1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53" t="s">
        <v>186</v>
      </c>
      <c r="AU2409" s="253" t="s">
        <v>92</v>
      </c>
      <c r="AV2409" s="13" t="s">
        <v>90</v>
      </c>
      <c r="AW2409" s="13" t="s">
        <v>36</v>
      </c>
      <c r="AX2409" s="13" t="s">
        <v>83</v>
      </c>
      <c r="AY2409" s="253" t="s">
        <v>177</v>
      </c>
    </row>
    <row r="2410" s="13" customFormat="1">
      <c r="A2410" s="13"/>
      <c r="B2410" s="243"/>
      <c r="C2410" s="244"/>
      <c r="D2410" s="245" t="s">
        <v>186</v>
      </c>
      <c r="E2410" s="246" t="s">
        <v>1</v>
      </c>
      <c r="F2410" s="247" t="s">
        <v>1485</v>
      </c>
      <c r="G2410" s="244"/>
      <c r="H2410" s="246" t="s">
        <v>1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53" t="s">
        <v>186</v>
      </c>
      <c r="AU2410" s="253" t="s">
        <v>92</v>
      </c>
      <c r="AV2410" s="13" t="s">
        <v>90</v>
      </c>
      <c r="AW2410" s="13" t="s">
        <v>36</v>
      </c>
      <c r="AX2410" s="13" t="s">
        <v>83</v>
      </c>
      <c r="AY2410" s="253" t="s">
        <v>177</v>
      </c>
    </row>
    <row r="2411" s="14" customFormat="1">
      <c r="A2411" s="14"/>
      <c r="B2411" s="254"/>
      <c r="C2411" s="255"/>
      <c r="D2411" s="245" t="s">
        <v>186</v>
      </c>
      <c r="E2411" s="256" t="s">
        <v>1</v>
      </c>
      <c r="F2411" s="257" t="s">
        <v>2625</v>
      </c>
      <c r="G2411" s="255"/>
      <c r="H2411" s="258">
        <v>32.159999999999997</v>
      </c>
      <c r="I2411" s="259"/>
      <c r="J2411" s="255"/>
      <c r="K2411" s="255"/>
      <c r="L2411" s="260"/>
      <c r="M2411" s="261"/>
      <c r="N2411" s="262"/>
      <c r="O2411" s="262"/>
      <c r="P2411" s="262"/>
      <c r="Q2411" s="262"/>
      <c r="R2411" s="262"/>
      <c r="S2411" s="262"/>
      <c r="T2411" s="263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64" t="s">
        <v>186</v>
      </c>
      <c r="AU2411" s="264" t="s">
        <v>92</v>
      </c>
      <c r="AV2411" s="14" t="s">
        <v>92</v>
      </c>
      <c r="AW2411" s="14" t="s">
        <v>36</v>
      </c>
      <c r="AX2411" s="14" t="s">
        <v>83</v>
      </c>
      <c r="AY2411" s="264" t="s">
        <v>177</v>
      </c>
    </row>
    <row r="2412" s="16" customFormat="1">
      <c r="A2412" s="16"/>
      <c r="B2412" s="276"/>
      <c r="C2412" s="277"/>
      <c r="D2412" s="245" t="s">
        <v>186</v>
      </c>
      <c r="E2412" s="278" t="s">
        <v>658</v>
      </c>
      <c r="F2412" s="279" t="s">
        <v>492</v>
      </c>
      <c r="G2412" s="277"/>
      <c r="H2412" s="280">
        <v>32.159999999999997</v>
      </c>
      <c r="I2412" s="281"/>
      <c r="J2412" s="277"/>
      <c r="K2412" s="277"/>
      <c r="L2412" s="282"/>
      <c r="M2412" s="283"/>
      <c r="N2412" s="284"/>
      <c r="O2412" s="284"/>
      <c r="P2412" s="284"/>
      <c r="Q2412" s="284"/>
      <c r="R2412" s="284"/>
      <c r="S2412" s="284"/>
      <c r="T2412" s="285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T2412" s="286" t="s">
        <v>186</v>
      </c>
      <c r="AU2412" s="286" t="s">
        <v>92</v>
      </c>
      <c r="AV2412" s="16" t="s">
        <v>100</v>
      </c>
      <c r="AW2412" s="16" t="s">
        <v>36</v>
      </c>
      <c r="AX2412" s="16" t="s">
        <v>83</v>
      </c>
      <c r="AY2412" s="286" t="s">
        <v>177</v>
      </c>
    </row>
    <row r="2413" s="13" customFormat="1">
      <c r="A2413" s="13"/>
      <c r="B2413" s="243"/>
      <c r="C2413" s="244"/>
      <c r="D2413" s="245" t="s">
        <v>186</v>
      </c>
      <c r="E2413" s="246" t="s">
        <v>1</v>
      </c>
      <c r="F2413" s="247" t="s">
        <v>2574</v>
      </c>
      <c r="G2413" s="244"/>
      <c r="H2413" s="246" t="s">
        <v>1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53" t="s">
        <v>186</v>
      </c>
      <c r="AU2413" s="253" t="s">
        <v>92</v>
      </c>
      <c r="AV2413" s="13" t="s">
        <v>90</v>
      </c>
      <c r="AW2413" s="13" t="s">
        <v>36</v>
      </c>
      <c r="AX2413" s="13" t="s">
        <v>83</v>
      </c>
      <c r="AY2413" s="253" t="s">
        <v>177</v>
      </c>
    </row>
    <row r="2414" s="13" customFormat="1">
      <c r="A2414" s="13"/>
      <c r="B2414" s="243"/>
      <c r="C2414" s="244"/>
      <c r="D2414" s="245" t="s">
        <v>186</v>
      </c>
      <c r="E2414" s="246" t="s">
        <v>1</v>
      </c>
      <c r="F2414" s="247" t="s">
        <v>2269</v>
      </c>
      <c r="G2414" s="244"/>
      <c r="H2414" s="246" t="s">
        <v>1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53" t="s">
        <v>186</v>
      </c>
      <c r="AU2414" s="253" t="s">
        <v>92</v>
      </c>
      <c r="AV2414" s="13" t="s">
        <v>90</v>
      </c>
      <c r="AW2414" s="13" t="s">
        <v>36</v>
      </c>
      <c r="AX2414" s="13" t="s">
        <v>83</v>
      </c>
      <c r="AY2414" s="253" t="s">
        <v>177</v>
      </c>
    </row>
    <row r="2415" s="14" customFormat="1">
      <c r="A2415" s="14"/>
      <c r="B2415" s="254"/>
      <c r="C2415" s="255"/>
      <c r="D2415" s="245" t="s">
        <v>186</v>
      </c>
      <c r="E2415" s="256" t="s">
        <v>1</v>
      </c>
      <c r="F2415" s="257" t="s">
        <v>2626</v>
      </c>
      <c r="G2415" s="255"/>
      <c r="H2415" s="258">
        <v>11.880000000000001</v>
      </c>
      <c r="I2415" s="259"/>
      <c r="J2415" s="255"/>
      <c r="K2415" s="255"/>
      <c r="L2415" s="260"/>
      <c r="M2415" s="261"/>
      <c r="N2415" s="262"/>
      <c r="O2415" s="262"/>
      <c r="P2415" s="262"/>
      <c r="Q2415" s="262"/>
      <c r="R2415" s="262"/>
      <c r="S2415" s="262"/>
      <c r="T2415" s="263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64" t="s">
        <v>186</v>
      </c>
      <c r="AU2415" s="264" t="s">
        <v>92</v>
      </c>
      <c r="AV2415" s="14" t="s">
        <v>92</v>
      </c>
      <c r="AW2415" s="14" t="s">
        <v>36</v>
      </c>
      <c r="AX2415" s="14" t="s">
        <v>83</v>
      </c>
      <c r="AY2415" s="264" t="s">
        <v>177</v>
      </c>
    </row>
    <row r="2416" s="16" customFormat="1">
      <c r="A2416" s="16"/>
      <c r="B2416" s="276"/>
      <c r="C2416" s="277"/>
      <c r="D2416" s="245" t="s">
        <v>186</v>
      </c>
      <c r="E2416" s="278" t="s">
        <v>2627</v>
      </c>
      <c r="F2416" s="279" t="s">
        <v>492</v>
      </c>
      <c r="G2416" s="277"/>
      <c r="H2416" s="280">
        <v>11.880000000000001</v>
      </c>
      <c r="I2416" s="281"/>
      <c r="J2416" s="277"/>
      <c r="K2416" s="277"/>
      <c r="L2416" s="282"/>
      <c r="M2416" s="283"/>
      <c r="N2416" s="284"/>
      <c r="O2416" s="284"/>
      <c r="P2416" s="284"/>
      <c r="Q2416" s="284"/>
      <c r="R2416" s="284"/>
      <c r="S2416" s="284"/>
      <c r="T2416" s="285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T2416" s="286" t="s">
        <v>186</v>
      </c>
      <c r="AU2416" s="286" t="s">
        <v>92</v>
      </c>
      <c r="AV2416" s="16" t="s">
        <v>100</v>
      </c>
      <c r="AW2416" s="16" t="s">
        <v>36</v>
      </c>
      <c r="AX2416" s="16" t="s">
        <v>83</v>
      </c>
      <c r="AY2416" s="286" t="s">
        <v>177</v>
      </c>
    </row>
    <row r="2417" s="13" customFormat="1">
      <c r="A2417" s="13"/>
      <c r="B2417" s="243"/>
      <c r="C2417" s="244"/>
      <c r="D2417" s="245" t="s">
        <v>186</v>
      </c>
      <c r="E2417" s="246" t="s">
        <v>1</v>
      </c>
      <c r="F2417" s="247" t="s">
        <v>2576</v>
      </c>
      <c r="G2417" s="244"/>
      <c r="H2417" s="246" t="s">
        <v>1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53" t="s">
        <v>186</v>
      </c>
      <c r="AU2417" s="253" t="s">
        <v>92</v>
      </c>
      <c r="AV2417" s="13" t="s">
        <v>90</v>
      </c>
      <c r="AW2417" s="13" t="s">
        <v>36</v>
      </c>
      <c r="AX2417" s="13" t="s">
        <v>83</v>
      </c>
      <c r="AY2417" s="253" t="s">
        <v>177</v>
      </c>
    </row>
    <row r="2418" s="13" customFormat="1">
      <c r="A2418" s="13"/>
      <c r="B2418" s="243"/>
      <c r="C2418" s="244"/>
      <c r="D2418" s="245" t="s">
        <v>186</v>
      </c>
      <c r="E2418" s="246" t="s">
        <v>1</v>
      </c>
      <c r="F2418" s="247" t="s">
        <v>583</v>
      </c>
      <c r="G2418" s="244"/>
      <c r="H2418" s="246" t="s">
        <v>1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53" t="s">
        <v>186</v>
      </c>
      <c r="AU2418" s="253" t="s">
        <v>92</v>
      </c>
      <c r="AV2418" s="13" t="s">
        <v>90</v>
      </c>
      <c r="AW2418" s="13" t="s">
        <v>36</v>
      </c>
      <c r="AX2418" s="13" t="s">
        <v>83</v>
      </c>
      <c r="AY2418" s="253" t="s">
        <v>177</v>
      </c>
    </row>
    <row r="2419" s="14" customFormat="1">
      <c r="A2419" s="14"/>
      <c r="B2419" s="254"/>
      <c r="C2419" s="255"/>
      <c r="D2419" s="245" t="s">
        <v>186</v>
      </c>
      <c r="E2419" s="256" t="s">
        <v>1</v>
      </c>
      <c r="F2419" s="257" t="s">
        <v>2628</v>
      </c>
      <c r="G2419" s="255"/>
      <c r="H2419" s="258">
        <v>11.18</v>
      </c>
      <c r="I2419" s="259"/>
      <c r="J2419" s="255"/>
      <c r="K2419" s="255"/>
      <c r="L2419" s="260"/>
      <c r="M2419" s="261"/>
      <c r="N2419" s="262"/>
      <c r="O2419" s="262"/>
      <c r="P2419" s="262"/>
      <c r="Q2419" s="262"/>
      <c r="R2419" s="262"/>
      <c r="S2419" s="262"/>
      <c r="T2419" s="263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64" t="s">
        <v>186</v>
      </c>
      <c r="AU2419" s="264" t="s">
        <v>92</v>
      </c>
      <c r="AV2419" s="14" t="s">
        <v>92</v>
      </c>
      <c r="AW2419" s="14" t="s">
        <v>36</v>
      </c>
      <c r="AX2419" s="14" t="s">
        <v>83</v>
      </c>
      <c r="AY2419" s="264" t="s">
        <v>177</v>
      </c>
    </row>
    <row r="2420" s="16" customFormat="1">
      <c r="A2420" s="16"/>
      <c r="B2420" s="276"/>
      <c r="C2420" s="277"/>
      <c r="D2420" s="245" t="s">
        <v>186</v>
      </c>
      <c r="E2420" s="278" t="s">
        <v>2629</v>
      </c>
      <c r="F2420" s="279" t="s">
        <v>492</v>
      </c>
      <c r="G2420" s="277"/>
      <c r="H2420" s="280">
        <v>11.18</v>
      </c>
      <c r="I2420" s="281"/>
      <c r="J2420" s="277"/>
      <c r="K2420" s="277"/>
      <c r="L2420" s="282"/>
      <c r="M2420" s="283"/>
      <c r="N2420" s="284"/>
      <c r="O2420" s="284"/>
      <c r="P2420" s="284"/>
      <c r="Q2420" s="284"/>
      <c r="R2420" s="284"/>
      <c r="S2420" s="284"/>
      <c r="T2420" s="285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T2420" s="286" t="s">
        <v>186</v>
      </c>
      <c r="AU2420" s="286" t="s">
        <v>92</v>
      </c>
      <c r="AV2420" s="16" t="s">
        <v>100</v>
      </c>
      <c r="AW2420" s="16" t="s">
        <v>36</v>
      </c>
      <c r="AX2420" s="16" t="s">
        <v>83</v>
      </c>
      <c r="AY2420" s="286" t="s">
        <v>177</v>
      </c>
    </row>
    <row r="2421" s="15" customFormat="1">
      <c r="A2421" s="15"/>
      <c r="B2421" s="265"/>
      <c r="C2421" s="266"/>
      <c r="D2421" s="245" t="s">
        <v>186</v>
      </c>
      <c r="E2421" s="267" t="s">
        <v>1</v>
      </c>
      <c r="F2421" s="268" t="s">
        <v>190</v>
      </c>
      <c r="G2421" s="266"/>
      <c r="H2421" s="269">
        <v>279.87</v>
      </c>
      <c r="I2421" s="270"/>
      <c r="J2421" s="266"/>
      <c r="K2421" s="266"/>
      <c r="L2421" s="271"/>
      <c r="M2421" s="272"/>
      <c r="N2421" s="273"/>
      <c r="O2421" s="273"/>
      <c r="P2421" s="273"/>
      <c r="Q2421" s="273"/>
      <c r="R2421" s="273"/>
      <c r="S2421" s="273"/>
      <c r="T2421" s="274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75" t="s">
        <v>186</v>
      </c>
      <c r="AU2421" s="275" t="s">
        <v>92</v>
      </c>
      <c r="AV2421" s="15" t="s">
        <v>184</v>
      </c>
      <c r="AW2421" s="15" t="s">
        <v>36</v>
      </c>
      <c r="AX2421" s="15" t="s">
        <v>90</v>
      </c>
      <c r="AY2421" s="275" t="s">
        <v>177</v>
      </c>
    </row>
    <row r="2422" s="2" customFormat="1" ht="24.15" customHeight="1">
      <c r="A2422" s="39"/>
      <c r="B2422" s="40"/>
      <c r="C2422" s="230" t="s">
        <v>2630</v>
      </c>
      <c r="D2422" s="230" t="s">
        <v>179</v>
      </c>
      <c r="E2422" s="231" t="s">
        <v>2631</v>
      </c>
      <c r="F2422" s="232" t="s">
        <v>2632</v>
      </c>
      <c r="G2422" s="233" t="s">
        <v>200</v>
      </c>
      <c r="H2422" s="234">
        <v>175.19999999999999</v>
      </c>
      <c r="I2422" s="235"/>
      <c r="J2422" s="236">
        <f>ROUND(I2422*H2422,2)</f>
        <v>0</v>
      </c>
      <c r="K2422" s="232" t="s">
        <v>1</v>
      </c>
      <c r="L2422" s="45"/>
      <c r="M2422" s="237" t="s">
        <v>1</v>
      </c>
      <c r="N2422" s="238" t="s">
        <v>48</v>
      </c>
      <c r="O2422" s="92"/>
      <c r="P2422" s="239">
        <f>O2422*H2422</f>
        <v>0</v>
      </c>
      <c r="Q2422" s="239">
        <v>0.00012</v>
      </c>
      <c r="R2422" s="239">
        <f>Q2422*H2422</f>
        <v>0.021023999999999998</v>
      </c>
      <c r="S2422" s="239">
        <v>0</v>
      </c>
      <c r="T2422" s="240">
        <f>S2422*H2422</f>
        <v>0</v>
      </c>
      <c r="U2422" s="39"/>
      <c r="V2422" s="39"/>
      <c r="W2422" s="39"/>
      <c r="X2422" s="39"/>
      <c r="Y2422" s="39"/>
      <c r="Z2422" s="39"/>
      <c r="AA2422" s="39"/>
      <c r="AB2422" s="39"/>
      <c r="AC2422" s="39"/>
      <c r="AD2422" s="39"/>
      <c r="AE2422" s="39"/>
      <c r="AR2422" s="241" t="s">
        <v>295</v>
      </c>
      <c r="AT2422" s="241" t="s">
        <v>179</v>
      </c>
      <c r="AU2422" s="241" t="s">
        <v>92</v>
      </c>
      <c r="AY2422" s="18" t="s">
        <v>177</v>
      </c>
      <c r="BE2422" s="242">
        <f>IF(N2422="základní",J2422,0)</f>
        <v>0</v>
      </c>
      <c r="BF2422" s="242">
        <f>IF(N2422="snížená",J2422,0)</f>
        <v>0</v>
      </c>
      <c r="BG2422" s="242">
        <f>IF(N2422="zákl. přenesená",J2422,0)</f>
        <v>0</v>
      </c>
      <c r="BH2422" s="242">
        <f>IF(N2422="sníž. přenesená",J2422,0)</f>
        <v>0</v>
      </c>
      <c r="BI2422" s="242">
        <f>IF(N2422="nulová",J2422,0)</f>
        <v>0</v>
      </c>
      <c r="BJ2422" s="18" t="s">
        <v>90</v>
      </c>
      <c r="BK2422" s="242">
        <f>ROUND(I2422*H2422,2)</f>
        <v>0</v>
      </c>
      <c r="BL2422" s="18" t="s">
        <v>295</v>
      </c>
      <c r="BM2422" s="241" t="s">
        <v>2633</v>
      </c>
    </row>
    <row r="2423" s="13" customFormat="1">
      <c r="A2423" s="13"/>
      <c r="B2423" s="243"/>
      <c r="C2423" s="244"/>
      <c r="D2423" s="245" t="s">
        <v>186</v>
      </c>
      <c r="E2423" s="246" t="s">
        <v>1</v>
      </c>
      <c r="F2423" s="247" t="s">
        <v>2634</v>
      </c>
      <c r="G2423" s="244"/>
      <c r="H2423" s="246" t="s">
        <v>1</v>
      </c>
      <c r="I2423" s="248"/>
      <c r="J2423" s="244"/>
      <c r="K2423" s="244"/>
      <c r="L2423" s="249"/>
      <c r="M2423" s="250"/>
      <c r="N2423" s="251"/>
      <c r="O2423" s="251"/>
      <c r="P2423" s="251"/>
      <c r="Q2423" s="251"/>
      <c r="R2423" s="251"/>
      <c r="S2423" s="251"/>
      <c r="T2423" s="252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53" t="s">
        <v>186</v>
      </c>
      <c r="AU2423" s="253" t="s">
        <v>92</v>
      </c>
      <c r="AV2423" s="13" t="s">
        <v>90</v>
      </c>
      <c r="AW2423" s="13" t="s">
        <v>36</v>
      </c>
      <c r="AX2423" s="13" t="s">
        <v>83</v>
      </c>
      <c r="AY2423" s="253" t="s">
        <v>177</v>
      </c>
    </row>
    <row r="2424" s="13" customFormat="1">
      <c r="A2424" s="13"/>
      <c r="B2424" s="243"/>
      <c r="C2424" s="244"/>
      <c r="D2424" s="245" t="s">
        <v>186</v>
      </c>
      <c r="E2424" s="246" t="s">
        <v>1</v>
      </c>
      <c r="F2424" s="247" t="s">
        <v>783</v>
      </c>
      <c r="G2424" s="244"/>
      <c r="H2424" s="246" t="s">
        <v>1</v>
      </c>
      <c r="I2424" s="248"/>
      <c r="J2424" s="244"/>
      <c r="K2424" s="244"/>
      <c r="L2424" s="249"/>
      <c r="M2424" s="250"/>
      <c r="N2424" s="251"/>
      <c r="O2424" s="251"/>
      <c r="P2424" s="251"/>
      <c r="Q2424" s="251"/>
      <c r="R2424" s="251"/>
      <c r="S2424" s="251"/>
      <c r="T2424" s="252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53" t="s">
        <v>186</v>
      </c>
      <c r="AU2424" s="253" t="s">
        <v>92</v>
      </c>
      <c r="AV2424" s="13" t="s">
        <v>90</v>
      </c>
      <c r="AW2424" s="13" t="s">
        <v>36</v>
      </c>
      <c r="AX2424" s="13" t="s">
        <v>83</v>
      </c>
      <c r="AY2424" s="253" t="s">
        <v>177</v>
      </c>
    </row>
    <row r="2425" s="13" customFormat="1">
      <c r="A2425" s="13"/>
      <c r="B2425" s="243"/>
      <c r="C2425" s="244"/>
      <c r="D2425" s="245" t="s">
        <v>186</v>
      </c>
      <c r="E2425" s="246" t="s">
        <v>1</v>
      </c>
      <c r="F2425" s="247" t="s">
        <v>784</v>
      </c>
      <c r="G2425" s="244"/>
      <c r="H2425" s="246" t="s">
        <v>1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53" t="s">
        <v>186</v>
      </c>
      <c r="AU2425" s="253" t="s">
        <v>92</v>
      </c>
      <c r="AV2425" s="13" t="s">
        <v>90</v>
      </c>
      <c r="AW2425" s="13" t="s">
        <v>36</v>
      </c>
      <c r="AX2425" s="13" t="s">
        <v>83</v>
      </c>
      <c r="AY2425" s="253" t="s">
        <v>177</v>
      </c>
    </row>
    <row r="2426" s="14" customFormat="1">
      <c r="A2426" s="14"/>
      <c r="B2426" s="254"/>
      <c r="C2426" s="255"/>
      <c r="D2426" s="245" t="s">
        <v>186</v>
      </c>
      <c r="E2426" s="256" t="s">
        <v>1</v>
      </c>
      <c r="F2426" s="257" t="s">
        <v>1695</v>
      </c>
      <c r="G2426" s="255"/>
      <c r="H2426" s="258">
        <v>22.699999999999999</v>
      </c>
      <c r="I2426" s="259"/>
      <c r="J2426" s="255"/>
      <c r="K2426" s="255"/>
      <c r="L2426" s="260"/>
      <c r="M2426" s="261"/>
      <c r="N2426" s="262"/>
      <c r="O2426" s="262"/>
      <c r="P2426" s="262"/>
      <c r="Q2426" s="262"/>
      <c r="R2426" s="262"/>
      <c r="S2426" s="262"/>
      <c r="T2426" s="26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4" t="s">
        <v>186</v>
      </c>
      <c r="AU2426" s="264" t="s">
        <v>92</v>
      </c>
      <c r="AV2426" s="14" t="s">
        <v>92</v>
      </c>
      <c r="AW2426" s="14" t="s">
        <v>36</v>
      </c>
      <c r="AX2426" s="14" t="s">
        <v>83</v>
      </c>
      <c r="AY2426" s="264" t="s">
        <v>177</v>
      </c>
    </row>
    <row r="2427" s="13" customFormat="1">
      <c r="A2427" s="13"/>
      <c r="B2427" s="243"/>
      <c r="C2427" s="244"/>
      <c r="D2427" s="245" t="s">
        <v>186</v>
      </c>
      <c r="E2427" s="246" t="s">
        <v>1</v>
      </c>
      <c r="F2427" s="247" t="s">
        <v>1471</v>
      </c>
      <c r="G2427" s="244"/>
      <c r="H2427" s="246" t="s">
        <v>1</v>
      </c>
      <c r="I2427" s="248"/>
      <c r="J2427" s="244"/>
      <c r="K2427" s="244"/>
      <c r="L2427" s="249"/>
      <c r="M2427" s="250"/>
      <c r="N2427" s="251"/>
      <c r="O2427" s="251"/>
      <c r="P2427" s="251"/>
      <c r="Q2427" s="251"/>
      <c r="R2427" s="251"/>
      <c r="S2427" s="251"/>
      <c r="T2427" s="252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53" t="s">
        <v>186</v>
      </c>
      <c r="AU2427" s="253" t="s">
        <v>92</v>
      </c>
      <c r="AV2427" s="13" t="s">
        <v>90</v>
      </c>
      <c r="AW2427" s="13" t="s">
        <v>36</v>
      </c>
      <c r="AX2427" s="13" t="s">
        <v>83</v>
      </c>
      <c r="AY2427" s="253" t="s">
        <v>177</v>
      </c>
    </row>
    <row r="2428" s="13" customFormat="1">
      <c r="A2428" s="13"/>
      <c r="B2428" s="243"/>
      <c r="C2428" s="244"/>
      <c r="D2428" s="245" t="s">
        <v>186</v>
      </c>
      <c r="E2428" s="246" t="s">
        <v>1</v>
      </c>
      <c r="F2428" s="247" t="s">
        <v>1472</v>
      </c>
      <c r="G2428" s="244"/>
      <c r="H2428" s="246" t="s">
        <v>1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53" t="s">
        <v>186</v>
      </c>
      <c r="AU2428" s="253" t="s">
        <v>92</v>
      </c>
      <c r="AV2428" s="13" t="s">
        <v>90</v>
      </c>
      <c r="AW2428" s="13" t="s">
        <v>36</v>
      </c>
      <c r="AX2428" s="13" t="s">
        <v>83</v>
      </c>
      <c r="AY2428" s="253" t="s">
        <v>177</v>
      </c>
    </row>
    <row r="2429" s="13" customFormat="1">
      <c r="A2429" s="13"/>
      <c r="B2429" s="243"/>
      <c r="C2429" s="244"/>
      <c r="D2429" s="245" t="s">
        <v>186</v>
      </c>
      <c r="E2429" s="246" t="s">
        <v>1</v>
      </c>
      <c r="F2429" s="247" t="s">
        <v>1473</v>
      </c>
      <c r="G2429" s="244"/>
      <c r="H2429" s="246" t="s">
        <v>1</v>
      </c>
      <c r="I2429" s="248"/>
      <c r="J2429" s="244"/>
      <c r="K2429" s="244"/>
      <c r="L2429" s="249"/>
      <c r="M2429" s="250"/>
      <c r="N2429" s="251"/>
      <c r="O2429" s="251"/>
      <c r="P2429" s="251"/>
      <c r="Q2429" s="251"/>
      <c r="R2429" s="251"/>
      <c r="S2429" s="251"/>
      <c r="T2429" s="25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53" t="s">
        <v>186</v>
      </c>
      <c r="AU2429" s="253" t="s">
        <v>92</v>
      </c>
      <c r="AV2429" s="13" t="s">
        <v>90</v>
      </c>
      <c r="AW2429" s="13" t="s">
        <v>36</v>
      </c>
      <c r="AX2429" s="13" t="s">
        <v>83</v>
      </c>
      <c r="AY2429" s="253" t="s">
        <v>177</v>
      </c>
    </row>
    <row r="2430" s="14" customFormat="1">
      <c r="A2430" s="14"/>
      <c r="B2430" s="254"/>
      <c r="C2430" s="255"/>
      <c r="D2430" s="245" t="s">
        <v>186</v>
      </c>
      <c r="E2430" s="256" t="s">
        <v>1</v>
      </c>
      <c r="F2430" s="257" t="s">
        <v>1850</v>
      </c>
      <c r="G2430" s="255"/>
      <c r="H2430" s="258">
        <v>117.5</v>
      </c>
      <c r="I2430" s="259"/>
      <c r="J2430" s="255"/>
      <c r="K2430" s="255"/>
      <c r="L2430" s="260"/>
      <c r="M2430" s="261"/>
      <c r="N2430" s="262"/>
      <c r="O2430" s="262"/>
      <c r="P2430" s="262"/>
      <c r="Q2430" s="262"/>
      <c r="R2430" s="262"/>
      <c r="S2430" s="262"/>
      <c r="T2430" s="26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4" t="s">
        <v>186</v>
      </c>
      <c r="AU2430" s="264" t="s">
        <v>92</v>
      </c>
      <c r="AV2430" s="14" t="s">
        <v>92</v>
      </c>
      <c r="AW2430" s="14" t="s">
        <v>36</v>
      </c>
      <c r="AX2430" s="14" t="s">
        <v>83</v>
      </c>
      <c r="AY2430" s="264" t="s">
        <v>177</v>
      </c>
    </row>
    <row r="2431" s="13" customFormat="1">
      <c r="A2431" s="13"/>
      <c r="B2431" s="243"/>
      <c r="C2431" s="244"/>
      <c r="D2431" s="245" t="s">
        <v>186</v>
      </c>
      <c r="E2431" s="246" t="s">
        <v>1</v>
      </c>
      <c r="F2431" s="247" t="s">
        <v>1484</v>
      </c>
      <c r="G2431" s="244"/>
      <c r="H2431" s="246" t="s">
        <v>1</v>
      </c>
      <c r="I2431" s="248"/>
      <c r="J2431" s="244"/>
      <c r="K2431" s="244"/>
      <c r="L2431" s="249"/>
      <c r="M2431" s="250"/>
      <c r="N2431" s="251"/>
      <c r="O2431" s="251"/>
      <c r="P2431" s="251"/>
      <c r="Q2431" s="251"/>
      <c r="R2431" s="251"/>
      <c r="S2431" s="251"/>
      <c r="T2431" s="25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53" t="s">
        <v>186</v>
      </c>
      <c r="AU2431" s="253" t="s">
        <v>92</v>
      </c>
      <c r="AV2431" s="13" t="s">
        <v>90</v>
      </c>
      <c r="AW2431" s="13" t="s">
        <v>36</v>
      </c>
      <c r="AX2431" s="13" t="s">
        <v>83</v>
      </c>
      <c r="AY2431" s="253" t="s">
        <v>177</v>
      </c>
    </row>
    <row r="2432" s="13" customFormat="1">
      <c r="A2432" s="13"/>
      <c r="B2432" s="243"/>
      <c r="C2432" s="244"/>
      <c r="D2432" s="245" t="s">
        <v>186</v>
      </c>
      <c r="E2432" s="246" t="s">
        <v>1</v>
      </c>
      <c r="F2432" s="247" t="s">
        <v>1485</v>
      </c>
      <c r="G2432" s="244"/>
      <c r="H2432" s="246" t="s">
        <v>1</v>
      </c>
      <c r="I2432" s="248"/>
      <c r="J2432" s="244"/>
      <c r="K2432" s="244"/>
      <c r="L2432" s="249"/>
      <c r="M2432" s="250"/>
      <c r="N2432" s="251"/>
      <c r="O2432" s="251"/>
      <c r="P2432" s="251"/>
      <c r="Q2432" s="251"/>
      <c r="R2432" s="251"/>
      <c r="S2432" s="251"/>
      <c r="T2432" s="252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53" t="s">
        <v>186</v>
      </c>
      <c r="AU2432" s="253" t="s">
        <v>92</v>
      </c>
      <c r="AV2432" s="13" t="s">
        <v>90</v>
      </c>
      <c r="AW2432" s="13" t="s">
        <v>36</v>
      </c>
      <c r="AX2432" s="13" t="s">
        <v>83</v>
      </c>
      <c r="AY2432" s="253" t="s">
        <v>177</v>
      </c>
    </row>
    <row r="2433" s="14" customFormat="1">
      <c r="A2433" s="14"/>
      <c r="B2433" s="254"/>
      <c r="C2433" s="255"/>
      <c r="D2433" s="245" t="s">
        <v>186</v>
      </c>
      <c r="E2433" s="256" t="s">
        <v>1</v>
      </c>
      <c r="F2433" s="257" t="s">
        <v>1852</v>
      </c>
      <c r="G2433" s="255"/>
      <c r="H2433" s="258">
        <v>19.699999999999999</v>
      </c>
      <c r="I2433" s="259"/>
      <c r="J2433" s="255"/>
      <c r="K2433" s="255"/>
      <c r="L2433" s="260"/>
      <c r="M2433" s="261"/>
      <c r="N2433" s="262"/>
      <c r="O2433" s="262"/>
      <c r="P2433" s="262"/>
      <c r="Q2433" s="262"/>
      <c r="R2433" s="262"/>
      <c r="S2433" s="262"/>
      <c r="T2433" s="263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64" t="s">
        <v>186</v>
      </c>
      <c r="AU2433" s="264" t="s">
        <v>92</v>
      </c>
      <c r="AV2433" s="14" t="s">
        <v>92</v>
      </c>
      <c r="AW2433" s="14" t="s">
        <v>36</v>
      </c>
      <c r="AX2433" s="14" t="s">
        <v>83</v>
      </c>
      <c r="AY2433" s="264" t="s">
        <v>177</v>
      </c>
    </row>
    <row r="2434" s="13" customFormat="1">
      <c r="A2434" s="13"/>
      <c r="B2434" s="243"/>
      <c r="C2434" s="244"/>
      <c r="D2434" s="245" t="s">
        <v>186</v>
      </c>
      <c r="E2434" s="246" t="s">
        <v>1</v>
      </c>
      <c r="F2434" s="247" t="s">
        <v>2574</v>
      </c>
      <c r="G2434" s="244"/>
      <c r="H2434" s="246" t="s">
        <v>1</v>
      </c>
      <c r="I2434" s="248"/>
      <c r="J2434" s="244"/>
      <c r="K2434" s="244"/>
      <c r="L2434" s="249"/>
      <c r="M2434" s="250"/>
      <c r="N2434" s="251"/>
      <c r="O2434" s="251"/>
      <c r="P2434" s="251"/>
      <c r="Q2434" s="251"/>
      <c r="R2434" s="251"/>
      <c r="S2434" s="251"/>
      <c r="T2434" s="252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3" t="s">
        <v>186</v>
      </c>
      <c r="AU2434" s="253" t="s">
        <v>92</v>
      </c>
      <c r="AV2434" s="13" t="s">
        <v>90</v>
      </c>
      <c r="AW2434" s="13" t="s">
        <v>36</v>
      </c>
      <c r="AX2434" s="13" t="s">
        <v>83</v>
      </c>
      <c r="AY2434" s="253" t="s">
        <v>177</v>
      </c>
    </row>
    <row r="2435" s="13" customFormat="1">
      <c r="A2435" s="13"/>
      <c r="B2435" s="243"/>
      <c r="C2435" s="244"/>
      <c r="D2435" s="245" t="s">
        <v>186</v>
      </c>
      <c r="E2435" s="246" t="s">
        <v>1</v>
      </c>
      <c r="F2435" s="247" t="s">
        <v>2269</v>
      </c>
      <c r="G2435" s="244"/>
      <c r="H2435" s="246" t="s">
        <v>1</v>
      </c>
      <c r="I2435" s="248"/>
      <c r="J2435" s="244"/>
      <c r="K2435" s="244"/>
      <c r="L2435" s="249"/>
      <c r="M2435" s="250"/>
      <c r="N2435" s="251"/>
      <c r="O2435" s="251"/>
      <c r="P2435" s="251"/>
      <c r="Q2435" s="251"/>
      <c r="R2435" s="251"/>
      <c r="S2435" s="251"/>
      <c r="T2435" s="25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53" t="s">
        <v>186</v>
      </c>
      <c r="AU2435" s="253" t="s">
        <v>92</v>
      </c>
      <c r="AV2435" s="13" t="s">
        <v>90</v>
      </c>
      <c r="AW2435" s="13" t="s">
        <v>36</v>
      </c>
      <c r="AX2435" s="13" t="s">
        <v>83</v>
      </c>
      <c r="AY2435" s="253" t="s">
        <v>177</v>
      </c>
    </row>
    <row r="2436" s="14" customFormat="1">
      <c r="A2436" s="14"/>
      <c r="B2436" s="254"/>
      <c r="C2436" s="255"/>
      <c r="D2436" s="245" t="s">
        <v>186</v>
      </c>
      <c r="E2436" s="256" t="s">
        <v>1</v>
      </c>
      <c r="F2436" s="257" t="s">
        <v>2575</v>
      </c>
      <c r="G2436" s="255"/>
      <c r="H2436" s="258">
        <v>7.2000000000000002</v>
      </c>
      <c r="I2436" s="259"/>
      <c r="J2436" s="255"/>
      <c r="K2436" s="255"/>
      <c r="L2436" s="260"/>
      <c r="M2436" s="261"/>
      <c r="N2436" s="262"/>
      <c r="O2436" s="262"/>
      <c r="P2436" s="262"/>
      <c r="Q2436" s="262"/>
      <c r="R2436" s="262"/>
      <c r="S2436" s="262"/>
      <c r="T2436" s="26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64" t="s">
        <v>186</v>
      </c>
      <c r="AU2436" s="264" t="s">
        <v>92</v>
      </c>
      <c r="AV2436" s="14" t="s">
        <v>92</v>
      </c>
      <c r="AW2436" s="14" t="s">
        <v>36</v>
      </c>
      <c r="AX2436" s="14" t="s">
        <v>83</v>
      </c>
      <c r="AY2436" s="264" t="s">
        <v>177</v>
      </c>
    </row>
    <row r="2437" s="13" customFormat="1">
      <c r="A2437" s="13"/>
      <c r="B2437" s="243"/>
      <c r="C2437" s="244"/>
      <c r="D2437" s="245" t="s">
        <v>186</v>
      </c>
      <c r="E2437" s="246" t="s">
        <v>1</v>
      </c>
      <c r="F2437" s="247" t="s">
        <v>2576</v>
      </c>
      <c r="G2437" s="244"/>
      <c r="H2437" s="246" t="s">
        <v>1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53" t="s">
        <v>186</v>
      </c>
      <c r="AU2437" s="253" t="s">
        <v>92</v>
      </c>
      <c r="AV2437" s="13" t="s">
        <v>90</v>
      </c>
      <c r="AW2437" s="13" t="s">
        <v>36</v>
      </c>
      <c r="AX2437" s="13" t="s">
        <v>83</v>
      </c>
      <c r="AY2437" s="253" t="s">
        <v>177</v>
      </c>
    </row>
    <row r="2438" s="13" customFormat="1">
      <c r="A2438" s="13"/>
      <c r="B2438" s="243"/>
      <c r="C2438" s="244"/>
      <c r="D2438" s="245" t="s">
        <v>186</v>
      </c>
      <c r="E2438" s="246" t="s">
        <v>1</v>
      </c>
      <c r="F2438" s="247" t="s">
        <v>583</v>
      </c>
      <c r="G2438" s="244"/>
      <c r="H2438" s="246" t="s">
        <v>1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53" t="s">
        <v>186</v>
      </c>
      <c r="AU2438" s="253" t="s">
        <v>92</v>
      </c>
      <c r="AV2438" s="13" t="s">
        <v>90</v>
      </c>
      <c r="AW2438" s="13" t="s">
        <v>36</v>
      </c>
      <c r="AX2438" s="13" t="s">
        <v>83</v>
      </c>
      <c r="AY2438" s="253" t="s">
        <v>177</v>
      </c>
    </row>
    <row r="2439" s="14" customFormat="1">
      <c r="A2439" s="14"/>
      <c r="B2439" s="254"/>
      <c r="C2439" s="255"/>
      <c r="D2439" s="245" t="s">
        <v>186</v>
      </c>
      <c r="E2439" s="256" t="s">
        <v>1</v>
      </c>
      <c r="F2439" s="257" t="s">
        <v>2577</v>
      </c>
      <c r="G2439" s="255"/>
      <c r="H2439" s="258">
        <v>8.0999999999999996</v>
      </c>
      <c r="I2439" s="259"/>
      <c r="J2439" s="255"/>
      <c r="K2439" s="255"/>
      <c r="L2439" s="260"/>
      <c r="M2439" s="261"/>
      <c r="N2439" s="262"/>
      <c r="O2439" s="262"/>
      <c r="P2439" s="262"/>
      <c r="Q2439" s="262"/>
      <c r="R2439" s="262"/>
      <c r="S2439" s="262"/>
      <c r="T2439" s="263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64" t="s">
        <v>186</v>
      </c>
      <c r="AU2439" s="264" t="s">
        <v>92</v>
      </c>
      <c r="AV2439" s="14" t="s">
        <v>92</v>
      </c>
      <c r="AW2439" s="14" t="s">
        <v>36</v>
      </c>
      <c r="AX2439" s="14" t="s">
        <v>83</v>
      </c>
      <c r="AY2439" s="264" t="s">
        <v>177</v>
      </c>
    </row>
    <row r="2440" s="15" customFormat="1">
      <c r="A2440" s="15"/>
      <c r="B2440" s="265"/>
      <c r="C2440" s="266"/>
      <c r="D2440" s="245" t="s">
        <v>186</v>
      </c>
      <c r="E2440" s="267" t="s">
        <v>1</v>
      </c>
      <c r="F2440" s="268" t="s">
        <v>190</v>
      </c>
      <c r="G2440" s="266"/>
      <c r="H2440" s="269">
        <v>175.19999999999999</v>
      </c>
      <c r="I2440" s="270"/>
      <c r="J2440" s="266"/>
      <c r="K2440" s="266"/>
      <c r="L2440" s="271"/>
      <c r="M2440" s="272"/>
      <c r="N2440" s="273"/>
      <c r="O2440" s="273"/>
      <c r="P2440" s="273"/>
      <c r="Q2440" s="273"/>
      <c r="R2440" s="273"/>
      <c r="S2440" s="273"/>
      <c r="T2440" s="274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75" t="s">
        <v>186</v>
      </c>
      <c r="AU2440" s="275" t="s">
        <v>92</v>
      </c>
      <c r="AV2440" s="15" t="s">
        <v>184</v>
      </c>
      <c r="AW2440" s="15" t="s">
        <v>36</v>
      </c>
      <c r="AX2440" s="15" t="s">
        <v>90</v>
      </c>
      <c r="AY2440" s="275" t="s">
        <v>177</v>
      </c>
    </row>
    <row r="2441" s="2" customFormat="1" ht="24.15" customHeight="1">
      <c r="A2441" s="39"/>
      <c r="B2441" s="40"/>
      <c r="C2441" s="230" t="s">
        <v>2635</v>
      </c>
      <c r="D2441" s="230" t="s">
        <v>179</v>
      </c>
      <c r="E2441" s="231" t="s">
        <v>2636</v>
      </c>
      <c r="F2441" s="232" t="s">
        <v>2637</v>
      </c>
      <c r="G2441" s="233" t="s">
        <v>200</v>
      </c>
      <c r="H2441" s="234">
        <v>175.19999999999999</v>
      </c>
      <c r="I2441" s="235"/>
      <c r="J2441" s="236">
        <f>ROUND(I2441*H2441,2)</f>
        <v>0</v>
      </c>
      <c r="K2441" s="232" t="s">
        <v>1</v>
      </c>
      <c r="L2441" s="45"/>
      <c r="M2441" s="237" t="s">
        <v>1</v>
      </c>
      <c r="N2441" s="238" t="s">
        <v>48</v>
      </c>
      <c r="O2441" s="92"/>
      <c r="P2441" s="239">
        <f>O2441*H2441</f>
        <v>0</v>
      </c>
      <c r="Q2441" s="239">
        <v>0.00051000000000000004</v>
      </c>
      <c r="R2441" s="239">
        <f>Q2441*H2441</f>
        <v>0.089352000000000001</v>
      </c>
      <c r="S2441" s="239">
        <v>0</v>
      </c>
      <c r="T2441" s="240">
        <f>S2441*H2441</f>
        <v>0</v>
      </c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R2441" s="241" t="s">
        <v>295</v>
      </c>
      <c r="AT2441" s="241" t="s">
        <v>179</v>
      </c>
      <c r="AU2441" s="241" t="s">
        <v>92</v>
      </c>
      <c r="AY2441" s="18" t="s">
        <v>177</v>
      </c>
      <c r="BE2441" s="242">
        <f>IF(N2441="základní",J2441,0)</f>
        <v>0</v>
      </c>
      <c r="BF2441" s="242">
        <f>IF(N2441="snížená",J2441,0)</f>
        <v>0</v>
      </c>
      <c r="BG2441" s="242">
        <f>IF(N2441="zákl. přenesená",J2441,0)</f>
        <v>0</v>
      </c>
      <c r="BH2441" s="242">
        <f>IF(N2441="sníž. přenesená",J2441,0)</f>
        <v>0</v>
      </c>
      <c r="BI2441" s="242">
        <f>IF(N2441="nulová",J2441,0)</f>
        <v>0</v>
      </c>
      <c r="BJ2441" s="18" t="s">
        <v>90</v>
      </c>
      <c r="BK2441" s="242">
        <f>ROUND(I2441*H2441,2)</f>
        <v>0</v>
      </c>
      <c r="BL2441" s="18" t="s">
        <v>295</v>
      </c>
      <c r="BM2441" s="241" t="s">
        <v>2638</v>
      </c>
    </row>
    <row r="2442" s="13" customFormat="1">
      <c r="A2442" s="13"/>
      <c r="B2442" s="243"/>
      <c r="C2442" s="244"/>
      <c r="D2442" s="245" t="s">
        <v>186</v>
      </c>
      <c r="E2442" s="246" t="s">
        <v>1</v>
      </c>
      <c r="F2442" s="247" t="s">
        <v>2634</v>
      </c>
      <c r="G2442" s="244"/>
      <c r="H2442" s="246" t="s">
        <v>1</v>
      </c>
      <c r="I2442" s="248"/>
      <c r="J2442" s="244"/>
      <c r="K2442" s="244"/>
      <c r="L2442" s="249"/>
      <c r="M2442" s="250"/>
      <c r="N2442" s="251"/>
      <c r="O2442" s="251"/>
      <c r="P2442" s="251"/>
      <c r="Q2442" s="251"/>
      <c r="R2442" s="251"/>
      <c r="S2442" s="251"/>
      <c r="T2442" s="252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53" t="s">
        <v>186</v>
      </c>
      <c r="AU2442" s="253" t="s">
        <v>92</v>
      </c>
      <c r="AV2442" s="13" t="s">
        <v>90</v>
      </c>
      <c r="AW2442" s="13" t="s">
        <v>36</v>
      </c>
      <c r="AX2442" s="13" t="s">
        <v>83</v>
      </c>
      <c r="AY2442" s="253" t="s">
        <v>177</v>
      </c>
    </row>
    <row r="2443" s="13" customFormat="1">
      <c r="A2443" s="13"/>
      <c r="B2443" s="243"/>
      <c r="C2443" s="244"/>
      <c r="D2443" s="245" t="s">
        <v>186</v>
      </c>
      <c r="E2443" s="246" t="s">
        <v>1</v>
      </c>
      <c r="F2443" s="247" t="s">
        <v>783</v>
      </c>
      <c r="G2443" s="244"/>
      <c r="H2443" s="246" t="s">
        <v>1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53" t="s">
        <v>186</v>
      </c>
      <c r="AU2443" s="253" t="s">
        <v>92</v>
      </c>
      <c r="AV2443" s="13" t="s">
        <v>90</v>
      </c>
      <c r="AW2443" s="13" t="s">
        <v>36</v>
      </c>
      <c r="AX2443" s="13" t="s">
        <v>83</v>
      </c>
      <c r="AY2443" s="253" t="s">
        <v>177</v>
      </c>
    </row>
    <row r="2444" s="13" customFormat="1">
      <c r="A2444" s="13"/>
      <c r="B2444" s="243"/>
      <c r="C2444" s="244"/>
      <c r="D2444" s="245" t="s">
        <v>186</v>
      </c>
      <c r="E2444" s="246" t="s">
        <v>1</v>
      </c>
      <c r="F2444" s="247" t="s">
        <v>784</v>
      </c>
      <c r="G2444" s="244"/>
      <c r="H2444" s="246" t="s">
        <v>1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53" t="s">
        <v>186</v>
      </c>
      <c r="AU2444" s="253" t="s">
        <v>92</v>
      </c>
      <c r="AV2444" s="13" t="s">
        <v>90</v>
      </c>
      <c r="AW2444" s="13" t="s">
        <v>36</v>
      </c>
      <c r="AX2444" s="13" t="s">
        <v>83</v>
      </c>
      <c r="AY2444" s="253" t="s">
        <v>177</v>
      </c>
    </row>
    <row r="2445" s="14" customFormat="1">
      <c r="A2445" s="14"/>
      <c r="B2445" s="254"/>
      <c r="C2445" s="255"/>
      <c r="D2445" s="245" t="s">
        <v>186</v>
      </c>
      <c r="E2445" s="256" t="s">
        <v>1</v>
      </c>
      <c r="F2445" s="257" t="s">
        <v>1695</v>
      </c>
      <c r="G2445" s="255"/>
      <c r="H2445" s="258">
        <v>22.699999999999999</v>
      </c>
      <c r="I2445" s="259"/>
      <c r="J2445" s="255"/>
      <c r="K2445" s="255"/>
      <c r="L2445" s="260"/>
      <c r="M2445" s="261"/>
      <c r="N2445" s="262"/>
      <c r="O2445" s="262"/>
      <c r="P2445" s="262"/>
      <c r="Q2445" s="262"/>
      <c r="R2445" s="262"/>
      <c r="S2445" s="262"/>
      <c r="T2445" s="263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64" t="s">
        <v>186</v>
      </c>
      <c r="AU2445" s="264" t="s">
        <v>92</v>
      </c>
      <c r="AV2445" s="14" t="s">
        <v>92</v>
      </c>
      <c r="AW2445" s="14" t="s">
        <v>36</v>
      </c>
      <c r="AX2445" s="14" t="s">
        <v>83</v>
      </c>
      <c r="AY2445" s="264" t="s">
        <v>177</v>
      </c>
    </row>
    <row r="2446" s="13" customFormat="1">
      <c r="A2446" s="13"/>
      <c r="B2446" s="243"/>
      <c r="C2446" s="244"/>
      <c r="D2446" s="245" t="s">
        <v>186</v>
      </c>
      <c r="E2446" s="246" t="s">
        <v>1</v>
      </c>
      <c r="F2446" s="247" t="s">
        <v>1471</v>
      </c>
      <c r="G2446" s="244"/>
      <c r="H2446" s="246" t="s">
        <v>1</v>
      </c>
      <c r="I2446" s="248"/>
      <c r="J2446" s="244"/>
      <c r="K2446" s="244"/>
      <c r="L2446" s="249"/>
      <c r="M2446" s="250"/>
      <c r="N2446" s="251"/>
      <c r="O2446" s="251"/>
      <c r="P2446" s="251"/>
      <c r="Q2446" s="251"/>
      <c r="R2446" s="251"/>
      <c r="S2446" s="251"/>
      <c r="T2446" s="252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53" t="s">
        <v>186</v>
      </c>
      <c r="AU2446" s="253" t="s">
        <v>92</v>
      </c>
      <c r="AV2446" s="13" t="s">
        <v>90</v>
      </c>
      <c r="AW2446" s="13" t="s">
        <v>36</v>
      </c>
      <c r="AX2446" s="13" t="s">
        <v>83</v>
      </c>
      <c r="AY2446" s="253" t="s">
        <v>177</v>
      </c>
    </row>
    <row r="2447" s="13" customFormat="1">
      <c r="A2447" s="13"/>
      <c r="B2447" s="243"/>
      <c r="C2447" s="244"/>
      <c r="D2447" s="245" t="s">
        <v>186</v>
      </c>
      <c r="E2447" s="246" t="s">
        <v>1</v>
      </c>
      <c r="F2447" s="247" t="s">
        <v>1472</v>
      </c>
      <c r="G2447" s="244"/>
      <c r="H2447" s="246" t="s">
        <v>1</v>
      </c>
      <c r="I2447" s="248"/>
      <c r="J2447" s="244"/>
      <c r="K2447" s="244"/>
      <c r="L2447" s="249"/>
      <c r="M2447" s="250"/>
      <c r="N2447" s="251"/>
      <c r="O2447" s="251"/>
      <c r="P2447" s="251"/>
      <c r="Q2447" s="251"/>
      <c r="R2447" s="251"/>
      <c r="S2447" s="251"/>
      <c r="T2447" s="25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53" t="s">
        <v>186</v>
      </c>
      <c r="AU2447" s="253" t="s">
        <v>92</v>
      </c>
      <c r="AV2447" s="13" t="s">
        <v>90</v>
      </c>
      <c r="AW2447" s="13" t="s">
        <v>36</v>
      </c>
      <c r="AX2447" s="13" t="s">
        <v>83</v>
      </c>
      <c r="AY2447" s="253" t="s">
        <v>177</v>
      </c>
    </row>
    <row r="2448" s="13" customFormat="1">
      <c r="A2448" s="13"/>
      <c r="B2448" s="243"/>
      <c r="C2448" s="244"/>
      <c r="D2448" s="245" t="s">
        <v>186</v>
      </c>
      <c r="E2448" s="246" t="s">
        <v>1</v>
      </c>
      <c r="F2448" s="247" t="s">
        <v>1473</v>
      </c>
      <c r="G2448" s="244"/>
      <c r="H2448" s="246" t="s">
        <v>1</v>
      </c>
      <c r="I2448" s="248"/>
      <c r="J2448" s="244"/>
      <c r="K2448" s="244"/>
      <c r="L2448" s="249"/>
      <c r="M2448" s="250"/>
      <c r="N2448" s="251"/>
      <c r="O2448" s="251"/>
      <c r="P2448" s="251"/>
      <c r="Q2448" s="251"/>
      <c r="R2448" s="251"/>
      <c r="S2448" s="251"/>
      <c r="T2448" s="252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53" t="s">
        <v>186</v>
      </c>
      <c r="AU2448" s="253" t="s">
        <v>92</v>
      </c>
      <c r="AV2448" s="13" t="s">
        <v>90</v>
      </c>
      <c r="AW2448" s="13" t="s">
        <v>36</v>
      </c>
      <c r="AX2448" s="13" t="s">
        <v>83</v>
      </c>
      <c r="AY2448" s="253" t="s">
        <v>177</v>
      </c>
    </row>
    <row r="2449" s="14" customFormat="1">
      <c r="A2449" s="14"/>
      <c r="B2449" s="254"/>
      <c r="C2449" s="255"/>
      <c r="D2449" s="245" t="s">
        <v>186</v>
      </c>
      <c r="E2449" s="256" t="s">
        <v>1</v>
      </c>
      <c r="F2449" s="257" t="s">
        <v>1850</v>
      </c>
      <c r="G2449" s="255"/>
      <c r="H2449" s="258">
        <v>117.5</v>
      </c>
      <c r="I2449" s="259"/>
      <c r="J2449" s="255"/>
      <c r="K2449" s="255"/>
      <c r="L2449" s="260"/>
      <c r="M2449" s="261"/>
      <c r="N2449" s="262"/>
      <c r="O2449" s="262"/>
      <c r="P2449" s="262"/>
      <c r="Q2449" s="262"/>
      <c r="R2449" s="262"/>
      <c r="S2449" s="262"/>
      <c r="T2449" s="26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64" t="s">
        <v>186</v>
      </c>
      <c r="AU2449" s="264" t="s">
        <v>92</v>
      </c>
      <c r="AV2449" s="14" t="s">
        <v>92</v>
      </c>
      <c r="AW2449" s="14" t="s">
        <v>36</v>
      </c>
      <c r="AX2449" s="14" t="s">
        <v>83</v>
      </c>
      <c r="AY2449" s="264" t="s">
        <v>177</v>
      </c>
    </row>
    <row r="2450" s="13" customFormat="1">
      <c r="A2450" s="13"/>
      <c r="B2450" s="243"/>
      <c r="C2450" s="244"/>
      <c r="D2450" s="245" t="s">
        <v>186</v>
      </c>
      <c r="E2450" s="246" t="s">
        <v>1</v>
      </c>
      <c r="F2450" s="247" t="s">
        <v>1484</v>
      </c>
      <c r="G2450" s="244"/>
      <c r="H2450" s="246" t="s">
        <v>1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53" t="s">
        <v>186</v>
      </c>
      <c r="AU2450" s="253" t="s">
        <v>92</v>
      </c>
      <c r="AV2450" s="13" t="s">
        <v>90</v>
      </c>
      <c r="AW2450" s="13" t="s">
        <v>36</v>
      </c>
      <c r="AX2450" s="13" t="s">
        <v>83</v>
      </c>
      <c r="AY2450" s="253" t="s">
        <v>177</v>
      </c>
    </row>
    <row r="2451" s="13" customFormat="1">
      <c r="A2451" s="13"/>
      <c r="B2451" s="243"/>
      <c r="C2451" s="244"/>
      <c r="D2451" s="245" t="s">
        <v>186</v>
      </c>
      <c r="E2451" s="246" t="s">
        <v>1</v>
      </c>
      <c r="F2451" s="247" t="s">
        <v>1485</v>
      </c>
      <c r="G2451" s="244"/>
      <c r="H2451" s="246" t="s">
        <v>1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53" t="s">
        <v>186</v>
      </c>
      <c r="AU2451" s="253" t="s">
        <v>92</v>
      </c>
      <c r="AV2451" s="13" t="s">
        <v>90</v>
      </c>
      <c r="AW2451" s="13" t="s">
        <v>36</v>
      </c>
      <c r="AX2451" s="13" t="s">
        <v>83</v>
      </c>
      <c r="AY2451" s="253" t="s">
        <v>177</v>
      </c>
    </row>
    <row r="2452" s="14" customFormat="1">
      <c r="A2452" s="14"/>
      <c r="B2452" s="254"/>
      <c r="C2452" s="255"/>
      <c r="D2452" s="245" t="s">
        <v>186</v>
      </c>
      <c r="E2452" s="256" t="s">
        <v>1</v>
      </c>
      <c r="F2452" s="257" t="s">
        <v>1852</v>
      </c>
      <c r="G2452" s="255"/>
      <c r="H2452" s="258">
        <v>19.699999999999999</v>
      </c>
      <c r="I2452" s="259"/>
      <c r="J2452" s="255"/>
      <c r="K2452" s="255"/>
      <c r="L2452" s="260"/>
      <c r="M2452" s="261"/>
      <c r="N2452" s="262"/>
      <c r="O2452" s="262"/>
      <c r="P2452" s="262"/>
      <c r="Q2452" s="262"/>
      <c r="R2452" s="262"/>
      <c r="S2452" s="262"/>
      <c r="T2452" s="263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64" t="s">
        <v>186</v>
      </c>
      <c r="AU2452" s="264" t="s">
        <v>92</v>
      </c>
      <c r="AV2452" s="14" t="s">
        <v>92</v>
      </c>
      <c r="AW2452" s="14" t="s">
        <v>36</v>
      </c>
      <c r="AX2452" s="14" t="s">
        <v>83</v>
      </c>
      <c r="AY2452" s="264" t="s">
        <v>177</v>
      </c>
    </row>
    <row r="2453" s="13" customFormat="1">
      <c r="A2453" s="13"/>
      <c r="B2453" s="243"/>
      <c r="C2453" s="244"/>
      <c r="D2453" s="245" t="s">
        <v>186</v>
      </c>
      <c r="E2453" s="246" t="s">
        <v>1</v>
      </c>
      <c r="F2453" s="247" t="s">
        <v>2574</v>
      </c>
      <c r="G2453" s="244"/>
      <c r="H2453" s="246" t="s">
        <v>1</v>
      </c>
      <c r="I2453" s="248"/>
      <c r="J2453" s="244"/>
      <c r="K2453" s="244"/>
      <c r="L2453" s="249"/>
      <c r="M2453" s="250"/>
      <c r="N2453" s="251"/>
      <c r="O2453" s="251"/>
      <c r="P2453" s="251"/>
      <c r="Q2453" s="251"/>
      <c r="R2453" s="251"/>
      <c r="S2453" s="251"/>
      <c r="T2453" s="252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53" t="s">
        <v>186</v>
      </c>
      <c r="AU2453" s="253" t="s">
        <v>92</v>
      </c>
      <c r="AV2453" s="13" t="s">
        <v>90</v>
      </c>
      <c r="AW2453" s="13" t="s">
        <v>36</v>
      </c>
      <c r="AX2453" s="13" t="s">
        <v>83</v>
      </c>
      <c r="AY2453" s="253" t="s">
        <v>177</v>
      </c>
    </row>
    <row r="2454" s="13" customFormat="1">
      <c r="A2454" s="13"/>
      <c r="B2454" s="243"/>
      <c r="C2454" s="244"/>
      <c r="D2454" s="245" t="s">
        <v>186</v>
      </c>
      <c r="E2454" s="246" t="s">
        <v>1</v>
      </c>
      <c r="F2454" s="247" t="s">
        <v>2269</v>
      </c>
      <c r="G2454" s="244"/>
      <c r="H2454" s="246" t="s">
        <v>1</v>
      </c>
      <c r="I2454" s="248"/>
      <c r="J2454" s="244"/>
      <c r="K2454" s="244"/>
      <c r="L2454" s="249"/>
      <c r="M2454" s="250"/>
      <c r="N2454" s="251"/>
      <c r="O2454" s="251"/>
      <c r="P2454" s="251"/>
      <c r="Q2454" s="251"/>
      <c r="R2454" s="251"/>
      <c r="S2454" s="251"/>
      <c r="T2454" s="25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53" t="s">
        <v>186</v>
      </c>
      <c r="AU2454" s="253" t="s">
        <v>92</v>
      </c>
      <c r="AV2454" s="13" t="s">
        <v>90</v>
      </c>
      <c r="AW2454" s="13" t="s">
        <v>36</v>
      </c>
      <c r="AX2454" s="13" t="s">
        <v>83</v>
      </c>
      <c r="AY2454" s="253" t="s">
        <v>177</v>
      </c>
    </row>
    <row r="2455" s="14" customFormat="1">
      <c r="A2455" s="14"/>
      <c r="B2455" s="254"/>
      <c r="C2455" s="255"/>
      <c r="D2455" s="245" t="s">
        <v>186</v>
      </c>
      <c r="E2455" s="256" t="s">
        <v>1</v>
      </c>
      <c r="F2455" s="257" t="s">
        <v>2575</v>
      </c>
      <c r="G2455" s="255"/>
      <c r="H2455" s="258">
        <v>7.2000000000000002</v>
      </c>
      <c r="I2455" s="259"/>
      <c r="J2455" s="255"/>
      <c r="K2455" s="255"/>
      <c r="L2455" s="260"/>
      <c r="M2455" s="261"/>
      <c r="N2455" s="262"/>
      <c r="O2455" s="262"/>
      <c r="P2455" s="262"/>
      <c r="Q2455" s="262"/>
      <c r="R2455" s="262"/>
      <c r="S2455" s="262"/>
      <c r="T2455" s="26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64" t="s">
        <v>186</v>
      </c>
      <c r="AU2455" s="264" t="s">
        <v>92</v>
      </c>
      <c r="AV2455" s="14" t="s">
        <v>92</v>
      </c>
      <c r="AW2455" s="14" t="s">
        <v>36</v>
      </c>
      <c r="AX2455" s="14" t="s">
        <v>83</v>
      </c>
      <c r="AY2455" s="264" t="s">
        <v>177</v>
      </c>
    </row>
    <row r="2456" s="13" customFormat="1">
      <c r="A2456" s="13"/>
      <c r="B2456" s="243"/>
      <c r="C2456" s="244"/>
      <c r="D2456" s="245" t="s">
        <v>186</v>
      </c>
      <c r="E2456" s="246" t="s">
        <v>1</v>
      </c>
      <c r="F2456" s="247" t="s">
        <v>2576</v>
      </c>
      <c r="G2456" s="244"/>
      <c r="H2456" s="246" t="s">
        <v>1</v>
      </c>
      <c r="I2456" s="248"/>
      <c r="J2456" s="244"/>
      <c r="K2456" s="244"/>
      <c r="L2456" s="249"/>
      <c r="M2456" s="250"/>
      <c r="N2456" s="251"/>
      <c r="O2456" s="251"/>
      <c r="P2456" s="251"/>
      <c r="Q2456" s="251"/>
      <c r="R2456" s="251"/>
      <c r="S2456" s="251"/>
      <c r="T2456" s="25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53" t="s">
        <v>186</v>
      </c>
      <c r="AU2456" s="253" t="s">
        <v>92</v>
      </c>
      <c r="AV2456" s="13" t="s">
        <v>90</v>
      </c>
      <c r="AW2456" s="13" t="s">
        <v>36</v>
      </c>
      <c r="AX2456" s="13" t="s">
        <v>83</v>
      </c>
      <c r="AY2456" s="253" t="s">
        <v>177</v>
      </c>
    </row>
    <row r="2457" s="13" customFormat="1">
      <c r="A2457" s="13"/>
      <c r="B2457" s="243"/>
      <c r="C2457" s="244"/>
      <c r="D2457" s="245" t="s">
        <v>186</v>
      </c>
      <c r="E2457" s="246" t="s">
        <v>1</v>
      </c>
      <c r="F2457" s="247" t="s">
        <v>583</v>
      </c>
      <c r="G2457" s="244"/>
      <c r="H2457" s="246" t="s">
        <v>1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53" t="s">
        <v>186</v>
      </c>
      <c r="AU2457" s="253" t="s">
        <v>92</v>
      </c>
      <c r="AV2457" s="13" t="s">
        <v>90</v>
      </c>
      <c r="AW2457" s="13" t="s">
        <v>36</v>
      </c>
      <c r="AX2457" s="13" t="s">
        <v>83</v>
      </c>
      <c r="AY2457" s="253" t="s">
        <v>177</v>
      </c>
    </row>
    <row r="2458" s="14" customFormat="1">
      <c r="A2458" s="14"/>
      <c r="B2458" s="254"/>
      <c r="C2458" s="255"/>
      <c r="D2458" s="245" t="s">
        <v>186</v>
      </c>
      <c r="E2458" s="256" t="s">
        <v>1</v>
      </c>
      <c r="F2458" s="257" t="s">
        <v>2577</v>
      </c>
      <c r="G2458" s="255"/>
      <c r="H2458" s="258">
        <v>8.0999999999999996</v>
      </c>
      <c r="I2458" s="259"/>
      <c r="J2458" s="255"/>
      <c r="K2458" s="255"/>
      <c r="L2458" s="260"/>
      <c r="M2458" s="261"/>
      <c r="N2458" s="262"/>
      <c r="O2458" s="262"/>
      <c r="P2458" s="262"/>
      <c r="Q2458" s="262"/>
      <c r="R2458" s="262"/>
      <c r="S2458" s="262"/>
      <c r="T2458" s="263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64" t="s">
        <v>186</v>
      </c>
      <c r="AU2458" s="264" t="s">
        <v>92</v>
      </c>
      <c r="AV2458" s="14" t="s">
        <v>92</v>
      </c>
      <c r="AW2458" s="14" t="s">
        <v>36</v>
      </c>
      <c r="AX2458" s="14" t="s">
        <v>83</v>
      </c>
      <c r="AY2458" s="264" t="s">
        <v>177</v>
      </c>
    </row>
    <row r="2459" s="15" customFormat="1">
      <c r="A2459" s="15"/>
      <c r="B2459" s="265"/>
      <c r="C2459" s="266"/>
      <c r="D2459" s="245" t="s">
        <v>186</v>
      </c>
      <c r="E2459" s="267" t="s">
        <v>1</v>
      </c>
      <c r="F2459" s="268" t="s">
        <v>190</v>
      </c>
      <c r="G2459" s="266"/>
      <c r="H2459" s="269">
        <v>175.19999999999999</v>
      </c>
      <c r="I2459" s="270"/>
      <c r="J2459" s="266"/>
      <c r="K2459" s="266"/>
      <c r="L2459" s="271"/>
      <c r="M2459" s="272"/>
      <c r="N2459" s="273"/>
      <c r="O2459" s="273"/>
      <c r="P2459" s="273"/>
      <c r="Q2459" s="273"/>
      <c r="R2459" s="273"/>
      <c r="S2459" s="273"/>
      <c r="T2459" s="274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75" t="s">
        <v>186</v>
      </c>
      <c r="AU2459" s="275" t="s">
        <v>92</v>
      </c>
      <c r="AV2459" s="15" t="s">
        <v>184</v>
      </c>
      <c r="AW2459" s="15" t="s">
        <v>36</v>
      </c>
      <c r="AX2459" s="15" t="s">
        <v>90</v>
      </c>
      <c r="AY2459" s="275" t="s">
        <v>177</v>
      </c>
    </row>
    <row r="2460" s="2" customFormat="1" ht="24.15" customHeight="1">
      <c r="A2460" s="39"/>
      <c r="B2460" s="40"/>
      <c r="C2460" s="230" t="s">
        <v>2639</v>
      </c>
      <c r="D2460" s="230" t="s">
        <v>179</v>
      </c>
      <c r="E2460" s="231" t="s">
        <v>2640</v>
      </c>
      <c r="F2460" s="232" t="s">
        <v>2641</v>
      </c>
      <c r="G2460" s="233" t="s">
        <v>200</v>
      </c>
      <c r="H2460" s="234">
        <v>175.19999999999999</v>
      </c>
      <c r="I2460" s="235"/>
      <c r="J2460" s="236">
        <f>ROUND(I2460*H2460,2)</f>
        <v>0</v>
      </c>
      <c r="K2460" s="232" t="s">
        <v>1</v>
      </c>
      <c r="L2460" s="45"/>
      <c r="M2460" s="237" t="s">
        <v>1</v>
      </c>
      <c r="N2460" s="238" t="s">
        <v>48</v>
      </c>
      <c r="O2460" s="92"/>
      <c r="P2460" s="239">
        <f>O2460*H2460</f>
        <v>0</v>
      </c>
      <c r="Q2460" s="239">
        <v>0.00010000000000000001</v>
      </c>
      <c r="R2460" s="239">
        <f>Q2460*H2460</f>
        <v>0.017520000000000001</v>
      </c>
      <c r="S2460" s="239">
        <v>0</v>
      </c>
      <c r="T2460" s="240">
        <f>S2460*H2460</f>
        <v>0</v>
      </c>
      <c r="U2460" s="39"/>
      <c r="V2460" s="39"/>
      <c r="W2460" s="39"/>
      <c r="X2460" s="39"/>
      <c r="Y2460" s="39"/>
      <c r="Z2460" s="39"/>
      <c r="AA2460" s="39"/>
      <c r="AB2460" s="39"/>
      <c r="AC2460" s="39"/>
      <c r="AD2460" s="39"/>
      <c r="AE2460" s="39"/>
      <c r="AR2460" s="241" t="s">
        <v>295</v>
      </c>
      <c r="AT2460" s="241" t="s">
        <v>179</v>
      </c>
      <c r="AU2460" s="241" t="s">
        <v>92</v>
      </c>
      <c r="AY2460" s="18" t="s">
        <v>177</v>
      </c>
      <c r="BE2460" s="242">
        <f>IF(N2460="základní",J2460,0)</f>
        <v>0</v>
      </c>
      <c r="BF2460" s="242">
        <f>IF(N2460="snížená",J2460,0)</f>
        <v>0</v>
      </c>
      <c r="BG2460" s="242">
        <f>IF(N2460="zákl. přenesená",J2460,0)</f>
        <v>0</v>
      </c>
      <c r="BH2460" s="242">
        <f>IF(N2460="sníž. přenesená",J2460,0)</f>
        <v>0</v>
      </c>
      <c r="BI2460" s="242">
        <f>IF(N2460="nulová",J2460,0)</f>
        <v>0</v>
      </c>
      <c r="BJ2460" s="18" t="s">
        <v>90</v>
      </c>
      <c r="BK2460" s="242">
        <f>ROUND(I2460*H2460,2)</f>
        <v>0</v>
      </c>
      <c r="BL2460" s="18" t="s">
        <v>295</v>
      </c>
      <c r="BM2460" s="241" t="s">
        <v>2642</v>
      </c>
    </row>
    <row r="2461" s="13" customFormat="1">
      <c r="A2461" s="13"/>
      <c r="B2461" s="243"/>
      <c r="C2461" s="244"/>
      <c r="D2461" s="245" t="s">
        <v>186</v>
      </c>
      <c r="E2461" s="246" t="s">
        <v>1</v>
      </c>
      <c r="F2461" s="247" t="s">
        <v>2634</v>
      </c>
      <c r="G2461" s="244"/>
      <c r="H2461" s="246" t="s">
        <v>1</v>
      </c>
      <c r="I2461" s="248"/>
      <c r="J2461" s="244"/>
      <c r="K2461" s="244"/>
      <c r="L2461" s="249"/>
      <c r="M2461" s="250"/>
      <c r="N2461" s="251"/>
      <c r="O2461" s="251"/>
      <c r="P2461" s="251"/>
      <c r="Q2461" s="251"/>
      <c r="R2461" s="251"/>
      <c r="S2461" s="251"/>
      <c r="T2461" s="252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53" t="s">
        <v>186</v>
      </c>
      <c r="AU2461" s="253" t="s">
        <v>92</v>
      </c>
      <c r="AV2461" s="13" t="s">
        <v>90</v>
      </c>
      <c r="AW2461" s="13" t="s">
        <v>36</v>
      </c>
      <c r="AX2461" s="13" t="s">
        <v>83</v>
      </c>
      <c r="AY2461" s="253" t="s">
        <v>177</v>
      </c>
    </row>
    <row r="2462" s="13" customFormat="1">
      <c r="A2462" s="13"/>
      <c r="B2462" s="243"/>
      <c r="C2462" s="244"/>
      <c r="D2462" s="245" t="s">
        <v>186</v>
      </c>
      <c r="E2462" s="246" t="s">
        <v>1</v>
      </c>
      <c r="F2462" s="247" t="s">
        <v>783</v>
      </c>
      <c r="G2462" s="244"/>
      <c r="H2462" s="246" t="s">
        <v>1</v>
      </c>
      <c r="I2462" s="248"/>
      <c r="J2462" s="244"/>
      <c r="K2462" s="244"/>
      <c r="L2462" s="249"/>
      <c r="M2462" s="250"/>
      <c r="N2462" s="251"/>
      <c r="O2462" s="251"/>
      <c r="P2462" s="251"/>
      <c r="Q2462" s="251"/>
      <c r="R2462" s="251"/>
      <c r="S2462" s="251"/>
      <c r="T2462" s="25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53" t="s">
        <v>186</v>
      </c>
      <c r="AU2462" s="253" t="s">
        <v>92</v>
      </c>
      <c r="AV2462" s="13" t="s">
        <v>90</v>
      </c>
      <c r="AW2462" s="13" t="s">
        <v>36</v>
      </c>
      <c r="AX2462" s="13" t="s">
        <v>83</v>
      </c>
      <c r="AY2462" s="253" t="s">
        <v>177</v>
      </c>
    </row>
    <row r="2463" s="13" customFormat="1">
      <c r="A2463" s="13"/>
      <c r="B2463" s="243"/>
      <c r="C2463" s="244"/>
      <c r="D2463" s="245" t="s">
        <v>186</v>
      </c>
      <c r="E2463" s="246" t="s">
        <v>1</v>
      </c>
      <c r="F2463" s="247" t="s">
        <v>784</v>
      </c>
      <c r="G2463" s="244"/>
      <c r="H2463" s="246" t="s">
        <v>1</v>
      </c>
      <c r="I2463" s="248"/>
      <c r="J2463" s="244"/>
      <c r="K2463" s="244"/>
      <c r="L2463" s="249"/>
      <c r="M2463" s="250"/>
      <c r="N2463" s="251"/>
      <c r="O2463" s="251"/>
      <c r="P2463" s="251"/>
      <c r="Q2463" s="251"/>
      <c r="R2463" s="251"/>
      <c r="S2463" s="251"/>
      <c r="T2463" s="252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53" t="s">
        <v>186</v>
      </c>
      <c r="AU2463" s="253" t="s">
        <v>92</v>
      </c>
      <c r="AV2463" s="13" t="s">
        <v>90</v>
      </c>
      <c r="AW2463" s="13" t="s">
        <v>36</v>
      </c>
      <c r="AX2463" s="13" t="s">
        <v>83</v>
      </c>
      <c r="AY2463" s="253" t="s">
        <v>177</v>
      </c>
    </row>
    <row r="2464" s="14" customFormat="1">
      <c r="A2464" s="14"/>
      <c r="B2464" s="254"/>
      <c r="C2464" s="255"/>
      <c r="D2464" s="245" t="s">
        <v>186</v>
      </c>
      <c r="E2464" s="256" t="s">
        <v>1</v>
      </c>
      <c r="F2464" s="257" t="s">
        <v>1695</v>
      </c>
      <c r="G2464" s="255"/>
      <c r="H2464" s="258">
        <v>22.699999999999999</v>
      </c>
      <c r="I2464" s="259"/>
      <c r="J2464" s="255"/>
      <c r="K2464" s="255"/>
      <c r="L2464" s="260"/>
      <c r="M2464" s="261"/>
      <c r="N2464" s="262"/>
      <c r="O2464" s="262"/>
      <c r="P2464" s="262"/>
      <c r="Q2464" s="262"/>
      <c r="R2464" s="262"/>
      <c r="S2464" s="262"/>
      <c r="T2464" s="263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64" t="s">
        <v>186</v>
      </c>
      <c r="AU2464" s="264" t="s">
        <v>92</v>
      </c>
      <c r="AV2464" s="14" t="s">
        <v>92</v>
      </c>
      <c r="AW2464" s="14" t="s">
        <v>36</v>
      </c>
      <c r="AX2464" s="14" t="s">
        <v>83</v>
      </c>
      <c r="AY2464" s="264" t="s">
        <v>177</v>
      </c>
    </row>
    <row r="2465" s="13" customFormat="1">
      <c r="A2465" s="13"/>
      <c r="B2465" s="243"/>
      <c r="C2465" s="244"/>
      <c r="D2465" s="245" t="s">
        <v>186</v>
      </c>
      <c r="E2465" s="246" t="s">
        <v>1</v>
      </c>
      <c r="F2465" s="247" t="s">
        <v>1471</v>
      </c>
      <c r="G2465" s="244"/>
      <c r="H2465" s="246" t="s">
        <v>1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53" t="s">
        <v>186</v>
      </c>
      <c r="AU2465" s="253" t="s">
        <v>92</v>
      </c>
      <c r="AV2465" s="13" t="s">
        <v>90</v>
      </c>
      <c r="AW2465" s="13" t="s">
        <v>36</v>
      </c>
      <c r="AX2465" s="13" t="s">
        <v>83</v>
      </c>
      <c r="AY2465" s="253" t="s">
        <v>177</v>
      </c>
    </row>
    <row r="2466" s="13" customFormat="1">
      <c r="A2466" s="13"/>
      <c r="B2466" s="243"/>
      <c r="C2466" s="244"/>
      <c r="D2466" s="245" t="s">
        <v>186</v>
      </c>
      <c r="E2466" s="246" t="s">
        <v>1</v>
      </c>
      <c r="F2466" s="247" t="s">
        <v>1472</v>
      </c>
      <c r="G2466" s="244"/>
      <c r="H2466" s="246" t="s">
        <v>1</v>
      </c>
      <c r="I2466" s="248"/>
      <c r="J2466" s="244"/>
      <c r="K2466" s="244"/>
      <c r="L2466" s="249"/>
      <c r="M2466" s="250"/>
      <c r="N2466" s="251"/>
      <c r="O2466" s="251"/>
      <c r="P2466" s="251"/>
      <c r="Q2466" s="251"/>
      <c r="R2466" s="251"/>
      <c r="S2466" s="251"/>
      <c r="T2466" s="25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53" t="s">
        <v>186</v>
      </c>
      <c r="AU2466" s="253" t="s">
        <v>92</v>
      </c>
      <c r="AV2466" s="13" t="s">
        <v>90</v>
      </c>
      <c r="AW2466" s="13" t="s">
        <v>36</v>
      </c>
      <c r="AX2466" s="13" t="s">
        <v>83</v>
      </c>
      <c r="AY2466" s="253" t="s">
        <v>177</v>
      </c>
    </row>
    <row r="2467" s="13" customFormat="1">
      <c r="A2467" s="13"/>
      <c r="B2467" s="243"/>
      <c r="C2467" s="244"/>
      <c r="D2467" s="245" t="s">
        <v>186</v>
      </c>
      <c r="E2467" s="246" t="s">
        <v>1</v>
      </c>
      <c r="F2467" s="247" t="s">
        <v>1473</v>
      </c>
      <c r="G2467" s="244"/>
      <c r="H2467" s="246" t="s">
        <v>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53" t="s">
        <v>186</v>
      </c>
      <c r="AU2467" s="253" t="s">
        <v>92</v>
      </c>
      <c r="AV2467" s="13" t="s">
        <v>90</v>
      </c>
      <c r="AW2467" s="13" t="s">
        <v>36</v>
      </c>
      <c r="AX2467" s="13" t="s">
        <v>83</v>
      </c>
      <c r="AY2467" s="253" t="s">
        <v>177</v>
      </c>
    </row>
    <row r="2468" s="14" customFormat="1">
      <c r="A2468" s="14"/>
      <c r="B2468" s="254"/>
      <c r="C2468" s="255"/>
      <c r="D2468" s="245" t="s">
        <v>186</v>
      </c>
      <c r="E2468" s="256" t="s">
        <v>1</v>
      </c>
      <c r="F2468" s="257" t="s">
        <v>1850</v>
      </c>
      <c r="G2468" s="255"/>
      <c r="H2468" s="258">
        <v>117.5</v>
      </c>
      <c r="I2468" s="259"/>
      <c r="J2468" s="255"/>
      <c r="K2468" s="255"/>
      <c r="L2468" s="260"/>
      <c r="M2468" s="261"/>
      <c r="N2468" s="262"/>
      <c r="O2468" s="262"/>
      <c r="P2468" s="262"/>
      <c r="Q2468" s="262"/>
      <c r="R2468" s="262"/>
      <c r="S2468" s="262"/>
      <c r="T2468" s="263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64" t="s">
        <v>186</v>
      </c>
      <c r="AU2468" s="264" t="s">
        <v>92</v>
      </c>
      <c r="AV2468" s="14" t="s">
        <v>92</v>
      </c>
      <c r="AW2468" s="14" t="s">
        <v>36</v>
      </c>
      <c r="AX2468" s="14" t="s">
        <v>83</v>
      </c>
      <c r="AY2468" s="264" t="s">
        <v>177</v>
      </c>
    </row>
    <row r="2469" s="13" customFormat="1">
      <c r="A2469" s="13"/>
      <c r="B2469" s="243"/>
      <c r="C2469" s="244"/>
      <c r="D2469" s="245" t="s">
        <v>186</v>
      </c>
      <c r="E2469" s="246" t="s">
        <v>1</v>
      </c>
      <c r="F2469" s="247" t="s">
        <v>1484</v>
      </c>
      <c r="G2469" s="244"/>
      <c r="H2469" s="246" t="s">
        <v>1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53" t="s">
        <v>186</v>
      </c>
      <c r="AU2469" s="253" t="s">
        <v>92</v>
      </c>
      <c r="AV2469" s="13" t="s">
        <v>90</v>
      </c>
      <c r="AW2469" s="13" t="s">
        <v>36</v>
      </c>
      <c r="AX2469" s="13" t="s">
        <v>83</v>
      </c>
      <c r="AY2469" s="253" t="s">
        <v>177</v>
      </c>
    </row>
    <row r="2470" s="13" customFormat="1">
      <c r="A2470" s="13"/>
      <c r="B2470" s="243"/>
      <c r="C2470" s="244"/>
      <c r="D2470" s="245" t="s">
        <v>186</v>
      </c>
      <c r="E2470" s="246" t="s">
        <v>1</v>
      </c>
      <c r="F2470" s="247" t="s">
        <v>1485</v>
      </c>
      <c r="G2470" s="244"/>
      <c r="H2470" s="246" t="s">
        <v>1</v>
      </c>
      <c r="I2470" s="248"/>
      <c r="J2470" s="244"/>
      <c r="K2470" s="244"/>
      <c r="L2470" s="249"/>
      <c r="M2470" s="250"/>
      <c r="N2470" s="251"/>
      <c r="O2470" s="251"/>
      <c r="P2470" s="251"/>
      <c r="Q2470" s="251"/>
      <c r="R2470" s="251"/>
      <c r="S2470" s="251"/>
      <c r="T2470" s="25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53" t="s">
        <v>186</v>
      </c>
      <c r="AU2470" s="253" t="s">
        <v>92</v>
      </c>
      <c r="AV2470" s="13" t="s">
        <v>90</v>
      </c>
      <c r="AW2470" s="13" t="s">
        <v>36</v>
      </c>
      <c r="AX2470" s="13" t="s">
        <v>83</v>
      </c>
      <c r="AY2470" s="253" t="s">
        <v>177</v>
      </c>
    </row>
    <row r="2471" s="14" customFormat="1">
      <c r="A2471" s="14"/>
      <c r="B2471" s="254"/>
      <c r="C2471" s="255"/>
      <c r="D2471" s="245" t="s">
        <v>186</v>
      </c>
      <c r="E2471" s="256" t="s">
        <v>1</v>
      </c>
      <c r="F2471" s="257" t="s">
        <v>1852</v>
      </c>
      <c r="G2471" s="255"/>
      <c r="H2471" s="258">
        <v>19.699999999999999</v>
      </c>
      <c r="I2471" s="259"/>
      <c r="J2471" s="255"/>
      <c r="K2471" s="255"/>
      <c r="L2471" s="260"/>
      <c r="M2471" s="261"/>
      <c r="N2471" s="262"/>
      <c r="O2471" s="262"/>
      <c r="P2471" s="262"/>
      <c r="Q2471" s="262"/>
      <c r="R2471" s="262"/>
      <c r="S2471" s="262"/>
      <c r="T2471" s="26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4" t="s">
        <v>186</v>
      </c>
      <c r="AU2471" s="264" t="s">
        <v>92</v>
      </c>
      <c r="AV2471" s="14" t="s">
        <v>92</v>
      </c>
      <c r="AW2471" s="14" t="s">
        <v>36</v>
      </c>
      <c r="AX2471" s="14" t="s">
        <v>83</v>
      </c>
      <c r="AY2471" s="264" t="s">
        <v>177</v>
      </c>
    </row>
    <row r="2472" s="13" customFormat="1">
      <c r="A2472" s="13"/>
      <c r="B2472" s="243"/>
      <c r="C2472" s="244"/>
      <c r="D2472" s="245" t="s">
        <v>186</v>
      </c>
      <c r="E2472" s="246" t="s">
        <v>1</v>
      </c>
      <c r="F2472" s="247" t="s">
        <v>2574</v>
      </c>
      <c r="G2472" s="244"/>
      <c r="H2472" s="246" t="s">
        <v>1</v>
      </c>
      <c r="I2472" s="248"/>
      <c r="J2472" s="244"/>
      <c r="K2472" s="244"/>
      <c r="L2472" s="249"/>
      <c r="M2472" s="250"/>
      <c r="N2472" s="251"/>
      <c r="O2472" s="251"/>
      <c r="P2472" s="251"/>
      <c r="Q2472" s="251"/>
      <c r="R2472" s="251"/>
      <c r="S2472" s="251"/>
      <c r="T2472" s="25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53" t="s">
        <v>186</v>
      </c>
      <c r="AU2472" s="253" t="s">
        <v>92</v>
      </c>
      <c r="AV2472" s="13" t="s">
        <v>90</v>
      </c>
      <c r="AW2472" s="13" t="s">
        <v>36</v>
      </c>
      <c r="AX2472" s="13" t="s">
        <v>83</v>
      </c>
      <c r="AY2472" s="253" t="s">
        <v>177</v>
      </c>
    </row>
    <row r="2473" s="13" customFormat="1">
      <c r="A2473" s="13"/>
      <c r="B2473" s="243"/>
      <c r="C2473" s="244"/>
      <c r="D2473" s="245" t="s">
        <v>186</v>
      </c>
      <c r="E2473" s="246" t="s">
        <v>1</v>
      </c>
      <c r="F2473" s="247" t="s">
        <v>2269</v>
      </c>
      <c r="G2473" s="244"/>
      <c r="H2473" s="246" t="s">
        <v>1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53" t="s">
        <v>186</v>
      </c>
      <c r="AU2473" s="253" t="s">
        <v>92</v>
      </c>
      <c r="AV2473" s="13" t="s">
        <v>90</v>
      </c>
      <c r="AW2473" s="13" t="s">
        <v>36</v>
      </c>
      <c r="AX2473" s="13" t="s">
        <v>83</v>
      </c>
      <c r="AY2473" s="253" t="s">
        <v>177</v>
      </c>
    </row>
    <row r="2474" s="14" customFormat="1">
      <c r="A2474" s="14"/>
      <c r="B2474" s="254"/>
      <c r="C2474" s="255"/>
      <c r="D2474" s="245" t="s">
        <v>186</v>
      </c>
      <c r="E2474" s="256" t="s">
        <v>1</v>
      </c>
      <c r="F2474" s="257" t="s">
        <v>2575</v>
      </c>
      <c r="G2474" s="255"/>
      <c r="H2474" s="258">
        <v>7.2000000000000002</v>
      </c>
      <c r="I2474" s="259"/>
      <c r="J2474" s="255"/>
      <c r="K2474" s="255"/>
      <c r="L2474" s="260"/>
      <c r="M2474" s="261"/>
      <c r="N2474" s="262"/>
      <c r="O2474" s="262"/>
      <c r="P2474" s="262"/>
      <c r="Q2474" s="262"/>
      <c r="R2474" s="262"/>
      <c r="S2474" s="262"/>
      <c r="T2474" s="263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64" t="s">
        <v>186</v>
      </c>
      <c r="AU2474" s="264" t="s">
        <v>92</v>
      </c>
      <c r="AV2474" s="14" t="s">
        <v>92</v>
      </c>
      <c r="AW2474" s="14" t="s">
        <v>36</v>
      </c>
      <c r="AX2474" s="14" t="s">
        <v>83</v>
      </c>
      <c r="AY2474" s="264" t="s">
        <v>177</v>
      </c>
    </row>
    <row r="2475" s="13" customFormat="1">
      <c r="A2475" s="13"/>
      <c r="B2475" s="243"/>
      <c r="C2475" s="244"/>
      <c r="D2475" s="245" t="s">
        <v>186</v>
      </c>
      <c r="E2475" s="246" t="s">
        <v>1</v>
      </c>
      <c r="F2475" s="247" t="s">
        <v>2576</v>
      </c>
      <c r="G2475" s="244"/>
      <c r="H2475" s="246" t="s">
        <v>1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53" t="s">
        <v>186</v>
      </c>
      <c r="AU2475" s="253" t="s">
        <v>92</v>
      </c>
      <c r="AV2475" s="13" t="s">
        <v>90</v>
      </c>
      <c r="AW2475" s="13" t="s">
        <v>36</v>
      </c>
      <c r="AX2475" s="13" t="s">
        <v>83</v>
      </c>
      <c r="AY2475" s="253" t="s">
        <v>177</v>
      </c>
    </row>
    <row r="2476" s="13" customFormat="1">
      <c r="A2476" s="13"/>
      <c r="B2476" s="243"/>
      <c r="C2476" s="244"/>
      <c r="D2476" s="245" t="s">
        <v>186</v>
      </c>
      <c r="E2476" s="246" t="s">
        <v>1</v>
      </c>
      <c r="F2476" s="247" t="s">
        <v>583</v>
      </c>
      <c r="G2476" s="244"/>
      <c r="H2476" s="246" t="s">
        <v>1</v>
      </c>
      <c r="I2476" s="248"/>
      <c r="J2476" s="244"/>
      <c r="K2476" s="244"/>
      <c r="L2476" s="249"/>
      <c r="M2476" s="250"/>
      <c r="N2476" s="251"/>
      <c r="O2476" s="251"/>
      <c r="P2476" s="251"/>
      <c r="Q2476" s="251"/>
      <c r="R2476" s="251"/>
      <c r="S2476" s="251"/>
      <c r="T2476" s="25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53" t="s">
        <v>186</v>
      </c>
      <c r="AU2476" s="253" t="s">
        <v>92</v>
      </c>
      <c r="AV2476" s="13" t="s">
        <v>90</v>
      </c>
      <c r="AW2476" s="13" t="s">
        <v>36</v>
      </c>
      <c r="AX2476" s="13" t="s">
        <v>83</v>
      </c>
      <c r="AY2476" s="253" t="s">
        <v>177</v>
      </c>
    </row>
    <row r="2477" s="14" customFormat="1">
      <c r="A2477" s="14"/>
      <c r="B2477" s="254"/>
      <c r="C2477" s="255"/>
      <c r="D2477" s="245" t="s">
        <v>186</v>
      </c>
      <c r="E2477" s="256" t="s">
        <v>1</v>
      </c>
      <c r="F2477" s="257" t="s">
        <v>2577</v>
      </c>
      <c r="G2477" s="255"/>
      <c r="H2477" s="258">
        <v>8.0999999999999996</v>
      </c>
      <c r="I2477" s="259"/>
      <c r="J2477" s="255"/>
      <c r="K2477" s="255"/>
      <c r="L2477" s="260"/>
      <c r="M2477" s="261"/>
      <c r="N2477" s="262"/>
      <c r="O2477" s="262"/>
      <c r="P2477" s="262"/>
      <c r="Q2477" s="262"/>
      <c r="R2477" s="262"/>
      <c r="S2477" s="262"/>
      <c r="T2477" s="26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64" t="s">
        <v>186</v>
      </c>
      <c r="AU2477" s="264" t="s">
        <v>92</v>
      </c>
      <c r="AV2477" s="14" t="s">
        <v>92</v>
      </c>
      <c r="AW2477" s="14" t="s">
        <v>36</v>
      </c>
      <c r="AX2477" s="14" t="s">
        <v>83</v>
      </c>
      <c r="AY2477" s="264" t="s">
        <v>177</v>
      </c>
    </row>
    <row r="2478" s="15" customFormat="1">
      <c r="A2478" s="15"/>
      <c r="B2478" s="265"/>
      <c r="C2478" s="266"/>
      <c r="D2478" s="245" t="s">
        <v>186</v>
      </c>
      <c r="E2478" s="267" t="s">
        <v>1</v>
      </c>
      <c r="F2478" s="268" t="s">
        <v>190</v>
      </c>
      <c r="G2478" s="266"/>
      <c r="H2478" s="269">
        <v>175.19999999999999</v>
      </c>
      <c r="I2478" s="270"/>
      <c r="J2478" s="266"/>
      <c r="K2478" s="266"/>
      <c r="L2478" s="271"/>
      <c r="M2478" s="272"/>
      <c r="N2478" s="273"/>
      <c r="O2478" s="273"/>
      <c r="P2478" s="273"/>
      <c r="Q2478" s="273"/>
      <c r="R2478" s="273"/>
      <c r="S2478" s="273"/>
      <c r="T2478" s="274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75" t="s">
        <v>186</v>
      </c>
      <c r="AU2478" s="275" t="s">
        <v>92</v>
      </c>
      <c r="AV2478" s="15" t="s">
        <v>184</v>
      </c>
      <c r="AW2478" s="15" t="s">
        <v>36</v>
      </c>
      <c r="AX2478" s="15" t="s">
        <v>90</v>
      </c>
      <c r="AY2478" s="275" t="s">
        <v>177</v>
      </c>
    </row>
    <row r="2479" s="2" customFormat="1" ht="37.8" customHeight="1">
      <c r="A2479" s="39"/>
      <c r="B2479" s="40"/>
      <c r="C2479" s="230" t="s">
        <v>2643</v>
      </c>
      <c r="D2479" s="230" t="s">
        <v>179</v>
      </c>
      <c r="E2479" s="231" t="s">
        <v>2644</v>
      </c>
      <c r="F2479" s="232" t="s">
        <v>2645</v>
      </c>
      <c r="G2479" s="233" t="s">
        <v>200</v>
      </c>
      <c r="H2479" s="234">
        <v>144.69999999999999</v>
      </c>
      <c r="I2479" s="235"/>
      <c r="J2479" s="236">
        <f>ROUND(I2479*H2479,2)</f>
        <v>0</v>
      </c>
      <c r="K2479" s="232" t="s">
        <v>183</v>
      </c>
      <c r="L2479" s="45"/>
      <c r="M2479" s="237" t="s">
        <v>1</v>
      </c>
      <c r="N2479" s="238" t="s">
        <v>48</v>
      </c>
      <c r="O2479" s="92"/>
      <c r="P2479" s="239">
        <f>O2479*H2479</f>
        <v>0</v>
      </c>
      <c r="Q2479" s="239">
        <v>0.00011</v>
      </c>
      <c r="R2479" s="239">
        <f>Q2479*H2479</f>
        <v>0.015917000000000001</v>
      </c>
      <c r="S2479" s="239">
        <v>0</v>
      </c>
      <c r="T2479" s="240">
        <f>S2479*H2479</f>
        <v>0</v>
      </c>
      <c r="U2479" s="39"/>
      <c r="V2479" s="39"/>
      <c r="W2479" s="39"/>
      <c r="X2479" s="39"/>
      <c r="Y2479" s="39"/>
      <c r="Z2479" s="39"/>
      <c r="AA2479" s="39"/>
      <c r="AB2479" s="39"/>
      <c r="AC2479" s="39"/>
      <c r="AD2479" s="39"/>
      <c r="AE2479" s="39"/>
      <c r="AR2479" s="241" t="s">
        <v>295</v>
      </c>
      <c r="AT2479" s="241" t="s">
        <v>179</v>
      </c>
      <c r="AU2479" s="241" t="s">
        <v>92</v>
      </c>
      <c r="AY2479" s="18" t="s">
        <v>177</v>
      </c>
      <c r="BE2479" s="242">
        <f>IF(N2479="základní",J2479,0)</f>
        <v>0</v>
      </c>
      <c r="BF2479" s="242">
        <f>IF(N2479="snížená",J2479,0)</f>
        <v>0</v>
      </c>
      <c r="BG2479" s="242">
        <f>IF(N2479="zákl. přenesená",J2479,0)</f>
        <v>0</v>
      </c>
      <c r="BH2479" s="242">
        <f>IF(N2479="sníž. přenesená",J2479,0)</f>
        <v>0</v>
      </c>
      <c r="BI2479" s="242">
        <f>IF(N2479="nulová",J2479,0)</f>
        <v>0</v>
      </c>
      <c r="BJ2479" s="18" t="s">
        <v>90</v>
      </c>
      <c r="BK2479" s="242">
        <f>ROUND(I2479*H2479,2)</f>
        <v>0</v>
      </c>
      <c r="BL2479" s="18" t="s">
        <v>295</v>
      </c>
      <c r="BM2479" s="241" t="s">
        <v>2646</v>
      </c>
    </row>
    <row r="2480" s="13" customFormat="1">
      <c r="A2480" s="13"/>
      <c r="B2480" s="243"/>
      <c r="C2480" s="244"/>
      <c r="D2480" s="245" t="s">
        <v>186</v>
      </c>
      <c r="E2480" s="246" t="s">
        <v>1</v>
      </c>
      <c r="F2480" s="247" t="s">
        <v>2647</v>
      </c>
      <c r="G2480" s="244"/>
      <c r="H2480" s="246" t="s">
        <v>1</v>
      </c>
      <c r="I2480" s="248"/>
      <c r="J2480" s="244"/>
      <c r="K2480" s="244"/>
      <c r="L2480" s="249"/>
      <c r="M2480" s="250"/>
      <c r="N2480" s="251"/>
      <c r="O2480" s="251"/>
      <c r="P2480" s="251"/>
      <c r="Q2480" s="251"/>
      <c r="R2480" s="251"/>
      <c r="S2480" s="251"/>
      <c r="T2480" s="25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53" t="s">
        <v>186</v>
      </c>
      <c r="AU2480" s="253" t="s">
        <v>92</v>
      </c>
      <c r="AV2480" s="13" t="s">
        <v>90</v>
      </c>
      <c r="AW2480" s="13" t="s">
        <v>36</v>
      </c>
      <c r="AX2480" s="13" t="s">
        <v>83</v>
      </c>
      <c r="AY2480" s="253" t="s">
        <v>177</v>
      </c>
    </row>
    <row r="2481" s="13" customFormat="1">
      <c r="A2481" s="13"/>
      <c r="B2481" s="243"/>
      <c r="C2481" s="244"/>
      <c r="D2481" s="245" t="s">
        <v>186</v>
      </c>
      <c r="E2481" s="246" t="s">
        <v>1</v>
      </c>
      <c r="F2481" s="247" t="s">
        <v>784</v>
      </c>
      <c r="G2481" s="244"/>
      <c r="H2481" s="246" t="s">
        <v>1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53" t="s">
        <v>186</v>
      </c>
      <c r="AU2481" s="253" t="s">
        <v>92</v>
      </c>
      <c r="AV2481" s="13" t="s">
        <v>90</v>
      </c>
      <c r="AW2481" s="13" t="s">
        <v>36</v>
      </c>
      <c r="AX2481" s="13" t="s">
        <v>83</v>
      </c>
      <c r="AY2481" s="253" t="s">
        <v>177</v>
      </c>
    </row>
    <row r="2482" s="13" customFormat="1">
      <c r="A2482" s="13"/>
      <c r="B2482" s="243"/>
      <c r="C2482" s="244"/>
      <c r="D2482" s="245" t="s">
        <v>186</v>
      </c>
      <c r="E2482" s="246" t="s">
        <v>1</v>
      </c>
      <c r="F2482" s="247" t="s">
        <v>2262</v>
      </c>
      <c r="G2482" s="244"/>
      <c r="H2482" s="246" t="s">
        <v>1</v>
      </c>
      <c r="I2482" s="248"/>
      <c r="J2482" s="244"/>
      <c r="K2482" s="244"/>
      <c r="L2482" s="249"/>
      <c r="M2482" s="250"/>
      <c r="N2482" s="251"/>
      <c r="O2482" s="251"/>
      <c r="P2482" s="251"/>
      <c r="Q2482" s="251"/>
      <c r="R2482" s="251"/>
      <c r="S2482" s="251"/>
      <c r="T2482" s="252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53" t="s">
        <v>186</v>
      </c>
      <c r="AU2482" s="253" t="s">
        <v>92</v>
      </c>
      <c r="AV2482" s="13" t="s">
        <v>90</v>
      </c>
      <c r="AW2482" s="13" t="s">
        <v>36</v>
      </c>
      <c r="AX2482" s="13" t="s">
        <v>83</v>
      </c>
      <c r="AY2482" s="253" t="s">
        <v>177</v>
      </c>
    </row>
    <row r="2483" s="13" customFormat="1">
      <c r="A2483" s="13"/>
      <c r="B2483" s="243"/>
      <c r="C2483" s="244"/>
      <c r="D2483" s="245" t="s">
        <v>186</v>
      </c>
      <c r="E2483" s="246" t="s">
        <v>1</v>
      </c>
      <c r="F2483" s="247" t="s">
        <v>2648</v>
      </c>
      <c r="G2483" s="244"/>
      <c r="H2483" s="246" t="s">
        <v>1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53" t="s">
        <v>186</v>
      </c>
      <c r="AU2483" s="253" t="s">
        <v>92</v>
      </c>
      <c r="AV2483" s="13" t="s">
        <v>90</v>
      </c>
      <c r="AW2483" s="13" t="s">
        <v>36</v>
      </c>
      <c r="AX2483" s="13" t="s">
        <v>83</v>
      </c>
      <c r="AY2483" s="253" t="s">
        <v>177</v>
      </c>
    </row>
    <row r="2484" s="14" customFormat="1">
      <c r="A2484" s="14"/>
      <c r="B2484" s="254"/>
      <c r="C2484" s="255"/>
      <c r="D2484" s="245" t="s">
        <v>186</v>
      </c>
      <c r="E2484" s="256" t="s">
        <v>1</v>
      </c>
      <c r="F2484" s="257" t="s">
        <v>2649</v>
      </c>
      <c r="G2484" s="255"/>
      <c r="H2484" s="258">
        <v>144.69999999999999</v>
      </c>
      <c r="I2484" s="259"/>
      <c r="J2484" s="255"/>
      <c r="K2484" s="255"/>
      <c r="L2484" s="260"/>
      <c r="M2484" s="261"/>
      <c r="N2484" s="262"/>
      <c r="O2484" s="262"/>
      <c r="P2484" s="262"/>
      <c r="Q2484" s="262"/>
      <c r="R2484" s="262"/>
      <c r="S2484" s="262"/>
      <c r="T2484" s="263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4" t="s">
        <v>186</v>
      </c>
      <c r="AU2484" s="264" t="s">
        <v>92</v>
      </c>
      <c r="AV2484" s="14" t="s">
        <v>92</v>
      </c>
      <c r="AW2484" s="14" t="s">
        <v>36</v>
      </c>
      <c r="AX2484" s="14" t="s">
        <v>83</v>
      </c>
      <c r="AY2484" s="264" t="s">
        <v>177</v>
      </c>
    </row>
    <row r="2485" s="15" customFormat="1">
      <c r="A2485" s="15"/>
      <c r="B2485" s="265"/>
      <c r="C2485" s="266"/>
      <c r="D2485" s="245" t="s">
        <v>186</v>
      </c>
      <c r="E2485" s="267" t="s">
        <v>1</v>
      </c>
      <c r="F2485" s="268" t="s">
        <v>190</v>
      </c>
      <c r="G2485" s="266"/>
      <c r="H2485" s="269">
        <v>144.69999999999999</v>
      </c>
      <c r="I2485" s="270"/>
      <c r="J2485" s="266"/>
      <c r="K2485" s="266"/>
      <c r="L2485" s="271"/>
      <c r="M2485" s="272"/>
      <c r="N2485" s="273"/>
      <c r="O2485" s="273"/>
      <c r="P2485" s="273"/>
      <c r="Q2485" s="273"/>
      <c r="R2485" s="273"/>
      <c r="S2485" s="273"/>
      <c r="T2485" s="274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T2485" s="275" t="s">
        <v>186</v>
      </c>
      <c r="AU2485" s="275" t="s">
        <v>92</v>
      </c>
      <c r="AV2485" s="15" t="s">
        <v>184</v>
      </c>
      <c r="AW2485" s="15" t="s">
        <v>36</v>
      </c>
      <c r="AX2485" s="15" t="s">
        <v>90</v>
      </c>
      <c r="AY2485" s="275" t="s">
        <v>177</v>
      </c>
    </row>
    <row r="2486" s="2" customFormat="1" ht="37.8" customHeight="1">
      <c r="A2486" s="39"/>
      <c r="B2486" s="40"/>
      <c r="C2486" s="230" t="s">
        <v>2650</v>
      </c>
      <c r="D2486" s="230" t="s">
        <v>179</v>
      </c>
      <c r="E2486" s="231" t="s">
        <v>2651</v>
      </c>
      <c r="F2486" s="232" t="s">
        <v>2652</v>
      </c>
      <c r="G2486" s="233" t="s">
        <v>200</v>
      </c>
      <c r="H2486" s="234">
        <v>144.69999999999999</v>
      </c>
      <c r="I2486" s="235"/>
      <c r="J2486" s="236">
        <f>ROUND(I2486*H2486,2)</f>
        <v>0</v>
      </c>
      <c r="K2486" s="232" t="s">
        <v>183</v>
      </c>
      <c r="L2486" s="45"/>
      <c r="M2486" s="237" t="s">
        <v>1</v>
      </c>
      <c r="N2486" s="238" t="s">
        <v>48</v>
      </c>
      <c r="O2486" s="92"/>
      <c r="P2486" s="239">
        <f>O2486*H2486</f>
        <v>0</v>
      </c>
      <c r="Q2486" s="239">
        <v>0.00072000000000000005</v>
      </c>
      <c r="R2486" s="239">
        <f>Q2486*H2486</f>
        <v>0.104184</v>
      </c>
      <c r="S2486" s="239">
        <v>0</v>
      </c>
      <c r="T2486" s="240">
        <f>S2486*H2486</f>
        <v>0</v>
      </c>
      <c r="U2486" s="39"/>
      <c r="V2486" s="39"/>
      <c r="W2486" s="39"/>
      <c r="X2486" s="39"/>
      <c r="Y2486" s="39"/>
      <c r="Z2486" s="39"/>
      <c r="AA2486" s="39"/>
      <c r="AB2486" s="39"/>
      <c r="AC2486" s="39"/>
      <c r="AD2486" s="39"/>
      <c r="AE2486" s="39"/>
      <c r="AR2486" s="241" t="s">
        <v>295</v>
      </c>
      <c r="AT2486" s="241" t="s">
        <v>179</v>
      </c>
      <c r="AU2486" s="241" t="s">
        <v>92</v>
      </c>
      <c r="AY2486" s="18" t="s">
        <v>177</v>
      </c>
      <c r="BE2486" s="242">
        <f>IF(N2486="základní",J2486,0)</f>
        <v>0</v>
      </c>
      <c r="BF2486" s="242">
        <f>IF(N2486="snížená",J2486,0)</f>
        <v>0</v>
      </c>
      <c r="BG2486" s="242">
        <f>IF(N2486="zákl. přenesená",J2486,0)</f>
        <v>0</v>
      </c>
      <c r="BH2486" s="242">
        <f>IF(N2486="sníž. přenesená",J2486,0)</f>
        <v>0</v>
      </c>
      <c r="BI2486" s="242">
        <f>IF(N2486="nulová",J2486,0)</f>
        <v>0</v>
      </c>
      <c r="BJ2486" s="18" t="s">
        <v>90</v>
      </c>
      <c r="BK2486" s="242">
        <f>ROUND(I2486*H2486,2)</f>
        <v>0</v>
      </c>
      <c r="BL2486" s="18" t="s">
        <v>295</v>
      </c>
      <c r="BM2486" s="241" t="s">
        <v>2653</v>
      </c>
    </row>
    <row r="2487" s="13" customFormat="1">
      <c r="A2487" s="13"/>
      <c r="B2487" s="243"/>
      <c r="C2487" s="244"/>
      <c r="D2487" s="245" t="s">
        <v>186</v>
      </c>
      <c r="E2487" s="246" t="s">
        <v>1</v>
      </c>
      <c r="F2487" s="247" t="s">
        <v>2654</v>
      </c>
      <c r="G2487" s="244"/>
      <c r="H2487" s="246" t="s">
        <v>1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53" t="s">
        <v>186</v>
      </c>
      <c r="AU2487" s="253" t="s">
        <v>92</v>
      </c>
      <c r="AV2487" s="13" t="s">
        <v>90</v>
      </c>
      <c r="AW2487" s="13" t="s">
        <v>36</v>
      </c>
      <c r="AX2487" s="13" t="s">
        <v>83</v>
      </c>
      <c r="AY2487" s="253" t="s">
        <v>177</v>
      </c>
    </row>
    <row r="2488" s="13" customFormat="1">
      <c r="A2488" s="13"/>
      <c r="B2488" s="243"/>
      <c r="C2488" s="244"/>
      <c r="D2488" s="245" t="s">
        <v>186</v>
      </c>
      <c r="E2488" s="246" t="s">
        <v>1</v>
      </c>
      <c r="F2488" s="247" t="s">
        <v>784</v>
      </c>
      <c r="G2488" s="244"/>
      <c r="H2488" s="246" t="s">
        <v>1</v>
      </c>
      <c r="I2488" s="248"/>
      <c r="J2488" s="244"/>
      <c r="K2488" s="244"/>
      <c r="L2488" s="249"/>
      <c r="M2488" s="250"/>
      <c r="N2488" s="251"/>
      <c r="O2488" s="251"/>
      <c r="P2488" s="251"/>
      <c r="Q2488" s="251"/>
      <c r="R2488" s="251"/>
      <c r="S2488" s="251"/>
      <c r="T2488" s="252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53" t="s">
        <v>186</v>
      </c>
      <c r="AU2488" s="253" t="s">
        <v>92</v>
      </c>
      <c r="AV2488" s="13" t="s">
        <v>90</v>
      </c>
      <c r="AW2488" s="13" t="s">
        <v>36</v>
      </c>
      <c r="AX2488" s="13" t="s">
        <v>83</v>
      </c>
      <c r="AY2488" s="253" t="s">
        <v>177</v>
      </c>
    </row>
    <row r="2489" s="14" customFormat="1">
      <c r="A2489" s="14"/>
      <c r="B2489" s="254"/>
      <c r="C2489" s="255"/>
      <c r="D2489" s="245" t="s">
        <v>186</v>
      </c>
      <c r="E2489" s="256" t="s">
        <v>1</v>
      </c>
      <c r="F2489" s="257" t="s">
        <v>2655</v>
      </c>
      <c r="G2489" s="255"/>
      <c r="H2489" s="258">
        <v>90.079999999999998</v>
      </c>
      <c r="I2489" s="259"/>
      <c r="J2489" s="255"/>
      <c r="K2489" s="255"/>
      <c r="L2489" s="260"/>
      <c r="M2489" s="261"/>
      <c r="N2489" s="262"/>
      <c r="O2489" s="262"/>
      <c r="P2489" s="262"/>
      <c r="Q2489" s="262"/>
      <c r="R2489" s="262"/>
      <c r="S2489" s="262"/>
      <c r="T2489" s="263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64" t="s">
        <v>186</v>
      </c>
      <c r="AU2489" s="264" t="s">
        <v>92</v>
      </c>
      <c r="AV2489" s="14" t="s">
        <v>92</v>
      </c>
      <c r="AW2489" s="14" t="s">
        <v>36</v>
      </c>
      <c r="AX2489" s="14" t="s">
        <v>83</v>
      </c>
      <c r="AY2489" s="264" t="s">
        <v>177</v>
      </c>
    </row>
    <row r="2490" s="13" customFormat="1">
      <c r="A2490" s="13"/>
      <c r="B2490" s="243"/>
      <c r="C2490" s="244"/>
      <c r="D2490" s="245" t="s">
        <v>186</v>
      </c>
      <c r="E2490" s="246" t="s">
        <v>1</v>
      </c>
      <c r="F2490" s="247" t="s">
        <v>2262</v>
      </c>
      <c r="G2490" s="244"/>
      <c r="H2490" s="246" t="s">
        <v>1</v>
      </c>
      <c r="I2490" s="248"/>
      <c r="J2490" s="244"/>
      <c r="K2490" s="244"/>
      <c r="L2490" s="249"/>
      <c r="M2490" s="250"/>
      <c r="N2490" s="251"/>
      <c r="O2490" s="251"/>
      <c r="P2490" s="251"/>
      <c r="Q2490" s="251"/>
      <c r="R2490" s="251"/>
      <c r="S2490" s="251"/>
      <c r="T2490" s="252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53" t="s">
        <v>186</v>
      </c>
      <c r="AU2490" s="253" t="s">
        <v>92</v>
      </c>
      <c r="AV2490" s="13" t="s">
        <v>90</v>
      </c>
      <c r="AW2490" s="13" t="s">
        <v>36</v>
      </c>
      <c r="AX2490" s="13" t="s">
        <v>83</v>
      </c>
      <c r="AY2490" s="253" t="s">
        <v>177</v>
      </c>
    </row>
    <row r="2491" s="14" customFormat="1">
      <c r="A2491" s="14"/>
      <c r="B2491" s="254"/>
      <c r="C2491" s="255"/>
      <c r="D2491" s="245" t="s">
        <v>186</v>
      </c>
      <c r="E2491" s="256" t="s">
        <v>1</v>
      </c>
      <c r="F2491" s="257" t="s">
        <v>2656</v>
      </c>
      <c r="G2491" s="255"/>
      <c r="H2491" s="258">
        <v>41.439999999999998</v>
      </c>
      <c r="I2491" s="259"/>
      <c r="J2491" s="255"/>
      <c r="K2491" s="255"/>
      <c r="L2491" s="260"/>
      <c r="M2491" s="261"/>
      <c r="N2491" s="262"/>
      <c r="O2491" s="262"/>
      <c r="P2491" s="262"/>
      <c r="Q2491" s="262"/>
      <c r="R2491" s="262"/>
      <c r="S2491" s="262"/>
      <c r="T2491" s="263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64" t="s">
        <v>186</v>
      </c>
      <c r="AU2491" s="264" t="s">
        <v>92</v>
      </c>
      <c r="AV2491" s="14" t="s">
        <v>92</v>
      </c>
      <c r="AW2491" s="14" t="s">
        <v>36</v>
      </c>
      <c r="AX2491" s="14" t="s">
        <v>83</v>
      </c>
      <c r="AY2491" s="264" t="s">
        <v>177</v>
      </c>
    </row>
    <row r="2492" s="13" customFormat="1">
      <c r="A2492" s="13"/>
      <c r="B2492" s="243"/>
      <c r="C2492" s="244"/>
      <c r="D2492" s="245" t="s">
        <v>186</v>
      </c>
      <c r="E2492" s="246" t="s">
        <v>1</v>
      </c>
      <c r="F2492" s="247" t="s">
        <v>2648</v>
      </c>
      <c r="G2492" s="244"/>
      <c r="H2492" s="246" t="s">
        <v>1</v>
      </c>
      <c r="I2492" s="248"/>
      <c r="J2492" s="244"/>
      <c r="K2492" s="244"/>
      <c r="L2492" s="249"/>
      <c r="M2492" s="250"/>
      <c r="N2492" s="251"/>
      <c r="O2492" s="251"/>
      <c r="P2492" s="251"/>
      <c r="Q2492" s="251"/>
      <c r="R2492" s="251"/>
      <c r="S2492" s="251"/>
      <c r="T2492" s="252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53" t="s">
        <v>186</v>
      </c>
      <c r="AU2492" s="253" t="s">
        <v>92</v>
      </c>
      <c r="AV2492" s="13" t="s">
        <v>90</v>
      </c>
      <c r="AW2492" s="13" t="s">
        <v>36</v>
      </c>
      <c r="AX2492" s="13" t="s">
        <v>83</v>
      </c>
      <c r="AY2492" s="253" t="s">
        <v>177</v>
      </c>
    </row>
    <row r="2493" s="14" customFormat="1">
      <c r="A2493" s="14"/>
      <c r="B2493" s="254"/>
      <c r="C2493" s="255"/>
      <c r="D2493" s="245" t="s">
        <v>186</v>
      </c>
      <c r="E2493" s="256" t="s">
        <v>1</v>
      </c>
      <c r="F2493" s="257" t="s">
        <v>2657</v>
      </c>
      <c r="G2493" s="255"/>
      <c r="H2493" s="258">
        <v>13.18</v>
      </c>
      <c r="I2493" s="259"/>
      <c r="J2493" s="255"/>
      <c r="K2493" s="255"/>
      <c r="L2493" s="260"/>
      <c r="M2493" s="261"/>
      <c r="N2493" s="262"/>
      <c r="O2493" s="262"/>
      <c r="P2493" s="262"/>
      <c r="Q2493" s="262"/>
      <c r="R2493" s="262"/>
      <c r="S2493" s="262"/>
      <c r="T2493" s="263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64" t="s">
        <v>186</v>
      </c>
      <c r="AU2493" s="264" t="s">
        <v>92</v>
      </c>
      <c r="AV2493" s="14" t="s">
        <v>92</v>
      </c>
      <c r="AW2493" s="14" t="s">
        <v>36</v>
      </c>
      <c r="AX2493" s="14" t="s">
        <v>83</v>
      </c>
      <c r="AY2493" s="264" t="s">
        <v>177</v>
      </c>
    </row>
    <row r="2494" s="15" customFormat="1">
      <c r="A2494" s="15"/>
      <c r="B2494" s="265"/>
      <c r="C2494" s="266"/>
      <c r="D2494" s="245" t="s">
        <v>186</v>
      </c>
      <c r="E2494" s="267" t="s">
        <v>711</v>
      </c>
      <c r="F2494" s="268" t="s">
        <v>190</v>
      </c>
      <c r="G2494" s="266"/>
      <c r="H2494" s="269">
        <v>144.69999999999999</v>
      </c>
      <c r="I2494" s="270"/>
      <c r="J2494" s="266"/>
      <c r="K2494" s="266"/>
      <c r="L2494" s="271"/>
      <c r="M2494" s="272"/>
      <c r="N2494" s="273"/>
      <c r="O2494" s="273"/>
      <c r="P2494" s="273"/>
      <c r="Q2494" s="273"/>
      <c r="R2494" s="273"/>
      <c r="S2494" s="273"/>
      <c r="T2494" s="274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75" t="s">
        <v>186</v>
      </c>
      <c r="AU2494" s="275" t="s">
        <v>92</v>
      </c>
      <c r="AV2494" s="15" t="s">
        <v>184</v>
      </c>
      <c r="AW2494" s="15" t="s">
        <v>36</v>
      </c>
      <c r="AX2494" s="15" t="s">
        <v>90</v>
      </c>
      <c r="AY2494" s="275" t="s">
        <v>177</v>
      </c>
    </row>
    <row r="2495" s="2" customFormat="1" ht="37.8" customHeight="1">
      <c r="A2495" s="39"/>
      <c r="B2495" s="40"/>
      <c r="C2495" s="230" t="s">
        <v>2658</v>
      </c>
      <c r="D2495" s="230" t="s">
        <v>179</v>
      </c>
      <c r="E2495" s="231" t="s">
        <v>2659</v>
      </c>
      <c r="F2495" s="232" t="s">
        <v>2660</v>
      </c>
      <c r="G2495" s="233" t="s">
        <v>200</v>
      </c>
      <c r="H2495" s="234">
        <v>144.69999999999999</v>
      </c>
      <c r="I2495" s="235"/>
      <c r="J2495" s="236">
        <f>ROUND(I2495*H2495,2)</f>
        <v>0</v>
      </c>
      <c r="K2495" s="232" t="s">
        <v>183</v>
      </c>
      <c r="L2495" s="45"/>
      <c r="M2495" s="237" t="s">
        <v>1</v>
      </c>
      <c r="N2495" s="238" t="s">
        <v>48</v>
      </c>
      <c r="O2495" s="92"/>
      <c r="P2495" s="239">
        <f>O2495*H2495</f>
        <v>0</v>
      </c>
      <c r="Q2495" s="239">
        <v>1.0000000000000001E-05</v>
      </c>
      <c r="R2495" s="239">
        <f>Q2495*H2495</f>
        <v>0.0014469999999999999</v>
      </c>
      <c r="S2495" s="239">
        <v>0</v>
      </c>
      <c r="T2495" s="240">
        <f>S2495*H2495</f>
        <v>0</v>
      </c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R2495" s="241" t="s">
        <v>295</v>
      </c>
      <c r="AT2495" s="241" t="s">
        <v>179</v>
      </c>
      <c r="AU2495" s="241" t="s">
        <v>92</v>
      </c>
      <c r="AY2495" s="18" t="s">
        <v>177</v>
      </c>
      <c r="BE2495" s="242">
        <f>IF(N2495="základní",J2495,0)</f>
        <v>0</v>
      </c>
      <c r="BF2495" s="242">
        <f>IF(N2495="snížená",J2495,0)</f>
        <v>0</v>
      </c>
      <c r="BG2495" s="242">
        <f>IF(N2495="zákl. přenesená",J2495,0)</f>
        <v>0</v>
      </c>
      <c r="BH2495" s="242">
        <f>IF(N2495="sníž. přenesená",J2495,0)</f>
        <v>0</v>
      </c>
      <c r="BI2495" s="242">
        <f>IF(N2495="nulová",J2495,0)</f>
        <v>0</v>
      </c>
      <c r="BJ2495" s="18" t="s">
        <v>90</v>
      </c>
      <c r="BK2495" s="242">
        <f>ROUND(I2495*H2495,2)</f>
        <v>0</v>
      </c>
      <c r="BL2495" s="18" t="s">
        <v>295</v>
      </c>
      <c r="BM2495" s="241" t="s">
        <v>2661</v>
      </c>
    </row>
    <row r="2496" s="13" customFormat="1">
      <c r="A2496" s="13"/>
      <c r="B2496" s="243"/>
      <c r="C2496" s="244"/>
      <c r="D2496" s="245" t="s">
        <v>186</v>
      </c>
      <c r="E2496" s="246" t="s">
        <v>1</v>
      </c>
      <c r="F2496" s="247" t="s">
        <v>2662</v>
      </c>
      <c r="G2496" s="244"/>
      <c r="H2496" s="246" t="s">
        <v>1</v>
      </c>
      <c r="I2496" s="248"/>
      <c r="J2496" s="244"/>
      <c r="K2496" s="244"/>
      <c r="L2496" s="249"/>
      <c r="M2496" s="250"/>
      <c r="N2496" s="251"/>
      <c r="O2496" s="251"/>
      <c r="P2496" s="251"/>
      <c r="Q2496" s="251"/>
      <c r="R2496" s="251"/>
      <c r="S2496" s="251"/>
      <c r="T2496" s="25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3" t="s">
        <v>186</v>
      </c>
      <c r="AU2496" s="253" t="s">
        <v>92</v>
      </c>
      <c r="AV2496" s="13" t="s">
        <v>90</v>
      </c>
      <c r="AW2496" s="13" t="s">
        <v>36</v>
      </c>
      <c r="AX2496" s="13" t="s">
        <v>83</v>
      </c>
      <c r="AY2496" s="253" t="s">
        <v>177</v>
      </c>
    </row>
    <row r="2497" s="13" customFormat="1">
      <c r="A2497" s="13"/>
      <c r="B2497" s="243"/>
      <c r="C2497" s="244"/>
      <c r="D2497" s="245" t="s">
        <v>186</v>
      </c>
      <c r="E2497" s="246" t="s">
        <v>1</v>
      </c>
      <c r="F2497" s="247" t="s">
        <v>784</v>
      </c>
      <c r="G2497" s="244"/>
      <c r="H2497" s="246" t="s">
        <v>1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53" t="s">
        <v>186</v>
      </c>
      <c r="AU2497" s="253" t="s">
        <v>92</v>
      </c>
      <c r="AV2497" s="13" t="s">
        <v>90</v>
      </c>
      <c r="AW2497" s="13" t="s">
        <v>36</v>
      </c>
      <c r="AX2497" s="13" t="s">
        <v>83</v>
      </c>
      <c r="AY2497" s="253" t="s">
        <v>177</v>
      </c>
    </row>
    <row r="2498" s="13" customFormat="1">
      <c r="A2498" s="13"/>
      <c r="B2498" s="243"/>
      <c r="C2498" s="244"/>
      <c r="D2498" s="245" t="s">
        <v>186</v>
      </c>
      <c r="E2498" s="246" t="s">
        <v>1</v>
      </c>
      <c r="F2498" s="247" t="s">
        <v>2262</v>
      </c>
      <c r="G2498" s="244"/>
      <c r="H2498" s="246" t="s">
        <v>1</v>
      </c>
      <c r="I2498" s="248"/>
      <c r="J2498" s="244"/>
      <c r="K2498" s="244"/>
      <c r="L2498" s="249"/>
      <c r="M2498" s="250"/>
      <c r="N2498" s="251"/>
      <c r="O2498" s="251"/>
      <c r="P2498" s="251"/>
      <c r="Q2498" s="251"/>
      <c r="R2498" s="251"/>
      <c r="S2498" s="251"/>
      <c r="T2498" s="252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53" t="s">
        <v>186</v>
      </c>
      <c r="AU2498" s="253" t="s">
        <v>92</v>
      </c>
      <c r="AV2498" s="13" t="s">
        <v>90</v>
      </c>
      <c r="AW2498" s="13" t="s">
        <v>36</v>
      </c>
      <c r="AX2498" s="13" t="s">
        <v>83</v>
      </c>
      <c r="AY2498" s="253" t="s">
        <v>177</v>
      </c>
    </row>
    <row r="2499" s="13" customFormat="1">
      <c r="A2499" s="13"/>
      <c r="B2499" s="243"/>
      <c r="C2499" s="244"/>
      <c r="D2499" s="245" t="s">
        <v>186</v>
      </c>
      <c r="E2499" s="246" t="s">
        <v>1</v>
      </c>
      <c r="F2499" s="247" t="s">
        <v>2648</v>
      </c>
      <c r="G2499" s="244"/>
      <c r="H2499" s="246" t="s">
        <v>1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53" t="s">
        <v>186</v>
      </c>
      <c r="AU2499" s="253" t="s">
        <v>92</v>
      </c>
      <c r="AV2499" s="13" t="s">
        <v>90</v>
      </c>
      <c r="AW2499" s="13" t="s">
        <v>36</v>
      </c>
      <c r="AX2499" s="13" t="s">
        <v>83</v>
      </c>
      <c r="AY2499" s="253" t="s">
        <v>177</v>
      </c>
    </row>
    <row r="2500" s="14" customFormat="1">
      <c r="A2500" s="14"/>
      <c r="B2500" s="254"/>
      <c r="C2500" s="255"/>
      <c r="D2500" s="245" t="s">
        <v>186</v>
      </c>
      <c r="E2500" s="256" t="s">
        <v>1</v>
      </c>
      <c r="F2500" s="257" t="s">
        <v>2649</v>
      </c>
      <c r="G2500" s="255"/>
      <c r="H2500" s="258">
        <v>144.69999999999999</v>
      </c>
      <c r="I2500" s="259"/>
      <c r="J2500" s="255"/>
      <c r="K2500" s="255"/>
      <c r="L2500" s="260"/>
      <c r="M2500" s="261"/>
      <c r="N2500" s="262"/>
      <c r="O2500" s="262"/>
      <c r="P2500" s="262"/>
      <c r="Q2500" s="262"/>
      <c r="R2500" s="262"/>
      <c r="S2500" s="262"/>
      <c r="T2500" s="263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4" t="s">
        <v>186</v>
      </c>
      <c r="AU2500" s="264" t="s">
        <v>92</v>
      </c>
      <c r="AV2500" s="14" t="s">
        <v>92</v>
      </c>
      <c r="AW2500" s="14" t="s">
        <v>36</v>
      </c>
      <c r="AX2500" s="14" t="s">
        <v>83</v>
      </c>
      <c r="AY2500" s="264" t="s">
        <v>177</v>
      </c>
    </row>
    <row r="2501" s="15" customFormat="1">
      <c r="A2501" s="15"/>
      <c r="B2501" s="265"/>
      <c r="C2501" s="266"/>
      <c r="D2501" s="245" t="s">
        <v>186</v>
      </c>
      <c r="E2501" s="267" t="s">
        <v>1</v>
      </c>
      <c r="F2501" s="268" t="s">
        <v>190</v>
      </c>
      <c r="G2501" s="266"/>
      <c r="H2501" s="269">
        <v>144.69999999999999</v>
      </c>
      <c r="I2501" s="270"/>
      <c r="J2501" s="266"/>
      <c r="K2501" s="266"/>
      <c r="L2501" s="271"/>
      <c r="M2501" s="272"/>
      <c r="N2501" s="273"/>
      <c r="O2501" s="273"/>
      <c r="P2501" s="273"/>
      <c r="Q2501" s="273"/>
      <c r="R2501" s="273"/>
      <c r="S2501" s="273"/>
      <c r="T2501" s="274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75" t="s">
        <v>186</v>
      </c>
      <c r="AU2501" s="275" t="s">
        <v>92</v>
      </c>
      <c r="AV2501" s="15" t="s">
        <v>184</v>
      </c>
      <c r="AW2501" s="15" t="s">
        <v>36</v>
      </c>
      <c r="AX2501" s="15" t="s">
        <v>90</v>
      </c>
      <c r="AY2501" s="275" t="s">
        <v>177</v>
      </c>
    </row>
    <row r="2502" s="12" customFormat="1" ht="22.8" customHeight="1">
      <c r="A2502" s="12"/>
      <c r="B2502" s="214"/>
      <c r="C2502" s="215"/>
      <c r="D2502" s="216" t="s">
        <v>82</v>
      </c>
      <c r="E2502" s="228" t="s">
        <v>2663</v>
      </c>
      <c r="F2502" s="228" t="s">
        <v>2664</v>
      </c>
      <c r="G2502" s="215"/>
      <c r="H2502" s="215"/>
      <c r="I2502" s="218"/>
      <c r="J2502" s="229">
        <f>BK2502</f>
        <v>0</v>
      </c>
      <c r="K2502" s="215"/>
      <c r="L2502" s="220"/>
      <c r="M2502" s="221"/>
      <c r="N2502" s="222"/>
      <c r="O2502" s="222"/>
      <c r="P2502" s="223">
        <f>SUM(P2503:P2510)</f>
        <v>0</v>
      </c>
      <c r="Q2502" s="222"/>
      <c r="R2502" s="223">
        <f>SUM(R2503:R2510)</f>
        <v>1.3083</v>
      </c>
      <c r="S2502" s="222"/>
      <c r="T2502" s="224">
        <f>SUM(T2503:T2510)</f>
        <v>0</v>
      </c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R2502" s="225" t="s">
        <v>92</v>
      </c>
      <c r="AT2502" s="226" t="s">
        <v>82</v>
      </c>
      <c r="AU2502" s="226" t="s">
        <v>90</v>
      </c>
      <c r="AY2502" s="225" t="s">
        <v>177</v>
      </c>
      <c r="BK2502" s="227">
        <f>SUM(BK2503:BK2510)</f>
        <v>0</v>
      </c>
    </row>
    <row r="2503" s="2" customFormat="1" ht="24.15" customHeight="1">
      <c r="A2503" s="39"/>
      <c r="B2503" s="40"/>
      <c r="C2503" s="230" t="s">
        <v>2665</v>
      </c>
      <c r="D2503" s="230" t="s">
        <v>179</v>
      </c>
      <c r="E2503" s="231" t="s">
        <v>2666</v>
      </c>
      <c r="F2503" s="232" t="s">
        <v>2667</v>
      </c>
      <c r="G2503" s="233" t="s">
        <v>200</v>
      </c>
      <c r="H2503" s="234">
        <v>2670</v>
      </c>
      <c r="I2503" s="235"/>
      <c r="J2503" s="236">
        <f>ROUND(I2503*H2503,2)</f>
        <v>0</v>
      </c>
      <c r="K2503" s="232" t="s">
        <v>183</v>
      </c>
      <c r="L2503" s="45"/>
      <c r="M2503" s="237" t="s">
        <v>1</v>
      </c>
      <c r="N2503" s="238" t="s">
        <v>48</v>
      </c>
      <c r="O2503" s="92"/>
      <c r="P2503" s="239">
        <f>O2503*H2503</f>
        <v>0</v>
      </c>
      <c r="Q2503" s="239">
        <v>0</v>
      </c>
      <c r="R2503" s="239">
        <f>Q2503*H2503</f>
        <v>0</v>
      </c>
      <c r="S2503" s="239">
        <v>0</v>
      </c>
      <c r="T2503" s="240">
        <f>S2503*H2503</f>
        <v>0</v>
      </c>
      <c r="U2503" s="39"/>
      <c r="V2503" s="39"/>
      <c r="W2503" s="39"/>
      <c r="X2503" s="39"/>
      <c r="Y2503" s="39"/>
      <c r="Z2503" s="39"/>
      <c r="AA2503" s="39"/>
      <c r="AB2503" s="39"/>
      <c r="AC2503" s="39"/>
      <c r="AD2503" s="39"/>
      <c r="AE2503" s="39"/>
      <c r="AR2503" s="241" t="s">
        <v>295</v>
      </c>
      <c r="AT2503" s="241" t="s">
        <v>179</v>
      </c>
      <c r="AU2503" s="241" t="s">
        <v>92</v>
      </c>
      <c r="AY2503" s="18" t="s">
        <v>177</v>
      </c>
      <c r="BE2503" s="242">
        <f>IF(N2503="základní",J2503,0)</f>
        <v>0</v>
      </c>
      <c r="BF2503" s="242">
        <f>IF(N2503="snížená",J2503,0)</f>
        <v>0</v>
      </c>
      <c r="BG2503" s="242">
        <f>IF(N2503="zákl. přenesená",J2503,0)</f>
        <v>0</v>
      </c>
      <c r="BH2503" s="242">
        <f>IF(N2503="sníž. přenesená",J2503,0)</f>
        <v>0</v>
      </c>
      <c r="BI2503" s="242">
        <f>IF(N2503="nulová",J2503,0)</f>
        <v>0</v>
      </c>
      <c r="BJ2503" s="18" t="s">
        <v>90</v>
      </c>
      <c r="BK2503" s="242">
        <f>ROUND(I2503*H2503,2)</f>
        <v>0</v>
      </c>
      <c r="BL2503" s="18" t="s">
        <v>295</v>
      </c>
      <c r="BM2503" s="241" t="s">
        <v>2668</v>
      </c>
    </row>
    <row r="2504" s="2" customFormat="1" ht="33" customHeight="1">
      <c r="A2504" s="39"/>
      <c r="B2504" s="40"/>
      <c r="C2504" s="230" t="s">
        <v>2669</v>
      </c>
      <c r="D2504" s="230" t="s">
        <v>179</v>
      </c>
      <c r="E2504" s="231" t="s">
        <v>2670</v>
      </c>
      <c r="F2504" s="232" t="s">
        <v>2671</v>
      </c>
      <c r="G2504" s="233" t="s">
        <v>200</v>
      </c>
      <c r="H2504" s="234">
        <v>2670</v>
      </c>
      <c r="I2504" s="235"/>
      <c r="J2504" s="236">
        <f>ROUND(I2504*H2504,2)</f>
        <v>0</v>
      </c>
      <c r="K2504" s="232" t="s">
        <v>183</v>
      </c>
      <c r="L2504" s="45"/>
      <c r="M2504" s="237" t="s">
        <v>1</v>
      </c>
      <c r="N2504" s="238" t="s">
        <v>48</v>
      </c>
      <c r="O2504" s="92"/>
      <c r="P2504" s="239">
        <f>O2504*H2504</f>
        <v>0</v>
      </c>
      <c r="Q2504" s="239">
        <v>0.00020000000000000001</v>
      </c>
      <c r="R2504" s="239">
        <f>Q2504*H2504</f>
        <v>0.53400000000000003</v>
      </c>
      <c r="S2504" s="239">
        <v>0</v>
      </c>
      <c r="T2504" s="240">
        <f>S2504*H2504</f>
        <v>0</v>
      </c>
      <c r="U2504" s="39"/>
      <c r="V2504" s="39"/>
      <c r="W2504" s="39"/>
      <c r="X2504" s="39"/>
      <c r="Y2504" s="39"/>
      <c r="Z2504" s="39"/>
      <c r="AA2504" s="39"/>
      <c r="AB2504" s="39"/>
      <c r="AC2504" s="39"/>
      <c r="AD2504" s="39"/>
      <c r="AE2504" s="39"/>
      <c r="AR2504" s="241" t="s">
        <v>295</v>
      </c>
      <c r="AT2504" s="241" t="s">
        <v>179</v>
      </c>
      <c r="AU2504" s="241" t="s">
        <v>92</v>
      </c>
      <c r="AY2504" s="18" t="s">
        <v>177</v>
      </c>
      <c r="BE2504" s="242">
        <f>IF(N2504="základní",J2504,0)</f>
        <v>0</v>
      </c>
      <c r="BF2504" s="242">
        <f>IF(N2504="snížená",J2504,0)</f>
        <v>0</v>
      </c>
      <c r="BG2504" s="242">
        <f>IF(N2504="zákl. přenesená",J2504,0)</f>
        <v>0</v>
      </c>
      <c r="BH2504" s="242">
        <f>IF(N2504="sníž. přenesená",J2504,0)</f>
        <v>0</v>
      </c>
      <c r="BI2504" s="242">
        <f>IF(N2504="nulová",J2504,0)</f>
        <v>0</v>
      </c>
      <c r="BJ2504" s="18" t="s">
        <v>90</v>
      </c>
      <c r="BK2504" s="242">
        <f>ROUND(I2504*H2504,2)</f>
        <v>0</v>
      </c>
      <c r="BL2504" s="18" t="s">
        <v>295</v>
      </c>
      <c r="BM2504" s="241" t="s">
        <v>2672</v>
      </c>
    </row>
    <row r="2505" s="2" customFormat="1" ht="37.8" customHeight="1">
      <c r="A2505" s="39"/>
      <c r="B2505" s="40"/>
      <c r="C2505" s="230" t="s">
        <v>2673</v>
      </c>
      <c r="D2505" s="230" t="s">
        <v>179</v>
      </c>
      <c r="E2505" s="231" t="s">
        <v>2674</v>
      </c>
      <c r="F2505" s="232" t="s">
        <v>2675</v>
      </c>
      <c r="G2505" s="233" t="s">
        <v>200</v>
      </c>
      <c r="H2505" s="234">
        <v>2670</v>
      </c>
      <c r="I2505" s="235"/>
      <c r="J2505" s="236">
        <f>ROUND(I2505*H2505,2)</f>
        <v>0</v>
      </c>
      <c r="K2505" s="232" t="s">
        <v>183</v>
      </c>
      <c r="L2505" s="45"/>
      <c r="M2505" s="237" t="s">
        <v>1</v>
      </c>
      <c r="N2505" s="238" t="s">
        <v>48</v>
      </c>
      <c r="O2505" s="92"/>
      <c r="P2505" s="239">
        <f>O2505*H2505</f>
        <v>0</v>
      </c>
      <c r="Q2505" s="239">
        <v>0.00029</v>
      </c>
      <c r="R2505" s="239">
        <f>Q2505*H2505</f>
        <v>0.77429999999999999</v>
      </c>
      <c r="S2505" s="239">
        <v>0</v>
      </c>
      <c r="T2505" s="240">
        <f>S2505*H2505</f>
        <v>0</v>
      </c>
      <c r="U2505" s="39"/>
      <c r="V2505" s="39"/>
      <c r="W2505" s="39"/>
      <c r="X2505" s="39"/>
      <c r="Y2505" s="39"/>
      <c r="Z2505" s="39"/>
      <c r="AA2505" s="39"/>
      <c r="AB2505" s="39"/>
      <c r="AC2505" s="39"/>
      <c r="AD2505" s="39"/>
      <c r="AE2505" s="39"/>
      <c r="AR2505" s="241" t="s">
        <v>295</v>
      </c>
      <c r="AT2505" s="241" t="s">
        <v>179</v>
      </c>
      <c r="AU2505" s="241" t="s">
        <v>92</v>
      </c>
      <c r="AY2505" s="18" t="s">
        <v>177</v>
      </c>
      <c r="BE2505" s="242">
        <f>IF(N2505="základní",J2505,0)</f>
        <v>0</v>
      </c>
      <c r="BF2505" s="242">
        <f>IF(N2505="snížená",J2505,0)</f>
        <v>0</v>
      </c>
      <c r="BG2505" s="242">
        <f>IF(N2505="zákl. přenesená",J2505,0)</f>
        <v>0</v>
      </c>
      <c r="BH2505" s="242">
        <f>IF(N2505="sníž. přenesená",J2505,0)</f>
        <v>0</v>
      </c>
      <c r="BI2505" s="242">
        <f>IF(N2505="nulová",J2505,0)</f>
        <v>0</v>
      </c>
      <c r="BJ2505" s="18" t="s">
        <v>90</v>
      </c>
      <c r="BK2505" s="242">
        <f>ROUND(I2505*H2505,2)</f>
        <v>0</v>
      </c>
      <c r="BL2505" s="18" t="s">
        <v>295</v>
      </c>
      <c r="BM2505" s="241" t="s">
        <v>2676</v>
      </c>
    </row>
    <row r="2506" s="13" customFormat="1">
      <c r="A2506" s="13"/>
      <c r="B2506" s="243"/>
      <c r="C2506" s="244"/>
      <c r="D2506" s="245" t="s">
        <v>186</v>
      </c>
      <c r="E2506" s="246" t="s">
        <v>1</v>
      </c>
      <c r="F2506" s="247" t="s">
        <v>2677</v>
      </c>
      <c r="G2506" s="244"/>
      <c r="H2506" s="246" t="s">
        <v>1</v>
      </c>
      <c r="I2506" s="248"/>
      <c r="J2506" s="244"/>
      <c r="K2506" s="244"/>
      <c r="L2506" s="249"/>
      <c r="M2506" s="250"/>
      <c r="N2506" s="251"/>
      <c r="O2506" s="251"/>
      <c r="P2506" s="251"/>
      <c r="Q2506" s="251"/>
      <c r="R2506" s="251"/>
      <c r="S2506" s="251"/>
      <c r="T2506" s="25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53" t="s">
        <v>186</v>
      </c>
      <c r="AU2506" s="253" t="s">
        <v>92</v>
      </c>
      <c r="AV2506" s="13" t="s">
        <v>90</v>
      </c>
      <c r="AW2506" s="13" t="s">
        <v>36</v>
      </c>
      <c r="AX2506" s="13" t="s">
        <v>83</v>
      </c>
      <c r="AY2506" s="253" t="s">
        <v>177</v>
      </c>
    </row>
    <row r="2507" s="14" customFormat="1">
      <c r="A2507" s="14"/>
      <c r="B2507" s="254"/>
      <c r="C2507" s="255"/>
      <c r="D2507" s="245" t="s">
        <v>186</v>
      </c>
      <c r="E2507" s="256" t="s">
        <v>1</v>
      </c>
      <c r="F2507" s="257" t="s">
        <v>2678</v>
      </c>
      <c r="G2507" s="255"/>
      <c r="H2507" s="258">
        <v>480</v>
      </c>
      <c r="I2507" s="259"/>
      <c r="J2507" s="255"/>
      <c r="K2507" s="255"/>
      <c r="L2507" s="260"/>
      <c r="M2507" s="261"/>
      <c r="N2507" s="262"/>
      <c r="O2507" s="262"/>
      <c r="P2507" s="262"/>
      <c r="Q2507" s="262"/>
      <c r="R2507" s="262"/>
      <c r="S2507" s="262"/>
      <c r="T2507" s="26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64" t="s">
        <v>186</v>
      </c>
      <c r="AU2507" s="264" t="s">
        <v>92</v>
      </c>
      <c r="AV2507" s="14" t="s">
        <v>92</v>
      </c>
      <c r="AW2507" s="14" t="s">
        <v>36</v>
      </c>
      <c r="AX2507" s="14" t="s">
        <v>83</v>
      </c>
      <c r="AY2507" s="264" t="s">
        <v>177</v>
      </c>
    </row>
    <row r="2508" s="13" customFormat="1">
      <c r="A2508" s="13"/>
      <c r="B2508" s="243"/>
      <c r="C2508" s="244"/>
      <c r="D2508" s="245" t="s">
        <v>186</v>
      </c>
      <c r="E2508" s="246" t="s">
        <v>1</v>
      </c>
      <c r="F2508" s="247" t="s">
        <v>2679</v>
      </c>
      <c r="G2508" s="244"/>
      <c r="H2508" s="246" t="s">
        <v>1</v>
      </c>
      <c r="I2508" s="248"/>
      <c r="J2508" s="244"/>
      <c r="K2508" s="244"/>
      <c r="L2508" s="249"/>
      <c r="M2508" s="250"/>
      <c r="N2508" s="251"/>
      <c r="O2508" s="251"/>
      <c r="P2508" s="251"/>
      <c r="Q2508" s="251"/>
      <c r="R2508" s="251"/>
      <c r="S2508" s="251"/>
      <c r="T2508" s="25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53" t="s">
        <v>186</v>
      </c>
      <c r="AU2508" s="253" t="s">
        <v>92</v>
      </c>
      <c r="AV2508" s="13" t="s">
        <v>90</v>
      </c>
      <c r="AW2508" s="13" t="s">
        <v>36</v>
      </c>
      <c r="AX2508" s="13" t="s">
        <v>83</v>
      </c>
      <c r="AY2508" s="253" t="s">
        <v>177</v>
      </c>
    </row>
    <row r="2509" s="14" customFormat="1">
      <c r="A2509" s="14"/>
      <c r="B2509" s="254"/>
      <c r="C2509" s="255"/>
      <c r="D2509" s="245" t="s">
        <v>186</v>
      </c>
      <c r="E2509" s="256" t="s">
        <v>1</v>
      </c>
      <c r="F2509" s="257" t="s">
        <v>2680</v>
      </c>
      <c r="G2509" s="255"/>
      <c r="H2509" s="258">
        <v>2190</v>
      </c>
      <c r="I2509" s="259"/>
      <c r="J2509" s="255"/>
      <c r="K2509" s="255"/>
      <c r="L2509" s="260"/>
      <c r="M2509" s="261"/>
      <c r="N2509" s="262"/>
      <c r="O2509" s="262"/>
      <c r="P2509" s="262"/>
      <c r="Q2509" s="262"/>
      <c r="R2509" s="262"/>
      <c r="S2509" s="262"/>
      <c r="T2509" s="26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64" t="s">
        <v>186</v>
      </c>
      <c r="AU2509" s="264" t="s">
        <v>92</v>
      </c>
      <c r="AV2509" s="14" t="s">
        <v>92</v>
      </c>
      <c r="AW2509" s="14" t="s">
        <v>36</v>
      </c>
      <c r="AX2509" s="14" t="s">
        <v>83</v>
      </c>
      <c r="AY2509" s="264" t="s">
        <v>177</v>
      </c>
    </row>
    <row r="2510" s="15" customFormat="1">
      <c r="A2510" s="15"/>
      <c r="B2510" s="265"/>
      <c r="C2510" s="266"/>
      <c r="D2510" s="245" t="s">
        <v>186</v>
      </c>
      <c r="E2510" s="267" t="s">
        <v>1</v>
      </c>
      <c r="F2510" s="268" t="s">
        <v>190</v>
      </c>
      <c r="G2510" s="266"/>
      <c r="H2510" s="269">
        <v>2670</v>
      </c>
      <c r="I2510" s="270"/>
      <c r="J2510" s="266"/>
      <c r="K2510" s="266"/>
      <c r="L2510" s="271"/>
      <c r="M2510" s="272"/>
      <c r="N2510" s="273"/>
      <c r="O2510" s="273"/>
      <c r="P2510" s="273"/>
      <c r="Q2510" s="273"/>
      <c r="R2510" s="273"/>
      <c r="S2510" s="273"/>
      <c r="T2510" s="274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T2510" s="275" t="s">
        <v>186</v>
      </c>
      <c r="AU2510" s="275" t="s">
        <v>92</v>
      </c>
      <c r="AV2510" s="15" t="s">
        <v>184</v>
      </c>
      <c r="AW2510" s="15" t="s">
        <v>36</v>
      </c>
      <c r="AX2510" s="15" t="s">
        <v>90</v>
      </c>
      <c r="AY2510" s="275" t="s">
        <v>177</v>
      </c>
    </row>
    <row r="2511" s="12" customFormat="1" ht="25.92" customHeight="1">
      <c r="A2511" s="12"/>
      <c r="B2511" s="214"/>
      <c r="C2511" s="215"/>
      <c r="D2511" s="216" t="s">
        <v>82</v>
      </c>
      <c r="E2511" s="217" t="s">
        <v>613</v>
      </c>
      <c r="F2511" s="217" t="s">
        <v>614</v>
      </c>
      <c r="G2511" s="215"/>
      <c r="H2511" s="215"/>
      <c r="I2511" s="218"/>
      <c r="J2511" s="219">
        <f>BK2511</f>
        <v>0</v>
      </c>
      <c r="K2511" s="215"/>
      <c r="L2511" s="220"/>
      <c r="M2511" s="221"/>
      <c r="N2511" s="222"/>
      <c r="O2511" s="222"/>
      <c r="P2511" s="223">
        <f>SUM(P2512:P2513)</f>
        <v>0</v>
      </c>
      <c r="Q2511" s="222"/>
      <c r="R2511" s="223">
        <f>SUM(R2512:R2513)</f>
        <v>0</v>
      </c>
      <c r="S2511" s="222"/>
      <c r="T2511" s="224">
        <f>SUM(T2512:T2513)</f>
        <v>0</v>
      </c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R2511" s="225" t="s">
        <v>184</v>
      </c>
      <c r="AT2511" s="226" t="s">
        <v>82</v>
      </c>
      <c r="AU2511" s="226" t="s">
        <v>83</v>
      </c>
      <c r="AY2511" s="225" t="s">
        <v>177</v>
      </c>
      <c r="BK2511" s="227">
        <f>SUM(BK2512:BK2513)</f>
        <v>0</v>
      </c>
    </row>
    <row r="2512" s="2" customFormat="1" ht="21.75" customHeight="1">
      <c r="A2512" s="39"/>
      <c r="B2512" s="40"/>
      <c r="C2512" s="230" t="s">
        <v>2681</v>
      </c>
      <c r="D2512" s="230" t="s">
        <v>179</v>
      </c>
      <c r="E2512" s="231" t="s">
        <v>616</v>
      </c>
      <c r="F2512" s="232" t="s">
        <v>2682</v>
      </c>
      <c r="G2512" s="233" t="s">
        <v>774</v>
      </c>
      <c r="H2512" s="234">
        <v>1</v>
      </c>
      <c r="I2512" s="235"/>
      <c r="J2512" s="236">
        <f>ROUND(I2512*H2512,2)</f>
        <v>0</v>
      </c>
      <c r="K2512" s="232" t="s">
        <v>1</v>
      </c>
      <c r="L2512" s="45"/>
      <c r="M2512" s="237" t="s">
        <v>1</v>
      </c>
      <c r="N2512" s="238" t="s">
        <v>48</v>
      </c>
      <c r="O2512" s="92"/>
      <c r="P2512" s="239">
        <f>O2512*H2512</f>
        <v>0</v>
      </c>
      <c r="Q2512" s="239">
        <v>0</v>
      </c>
      <c r="R2512" s="239">
        <f>Q2512*H2512</f>
        <v>0</v>
      </c>
      <c r="S2512" s="239">
        <v>0</v>
      </c>
      <c r="T2512" s="240">
        <f>S2512*H2512</f>
        <v>0</v>
      </c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39"/>
      <c r="AE2512" s="39"/>
      <c r="AR2512" s="241" t="s">
        <v>618</v>
      </c>
      <c r="AT2512" s="241" t="s">
        <v>179</v>
      </c>
      <c r="AU2512" s="241" t="s">
        <v>90</v>
      </c>
      <c r="AY2512" s="18" t="s">
        <v>177</v>
      </c>
      <c r="BE2512" s="242">
        <f>IF(N2512="základní",J2512,0)</f>
        <v>0</v>
      </c>
      <c r="BF2512" s="242">
        <f>IF(N2512="snížená",J2512,0)</f>
        <v>0</v>
      </c>
      <c r="BG2512" s="242">
        <f>IF(N2512="zákl. přenesená",J2512,0)</f>
        <v>0</v>
      </c>
      <c r="BH2512" s="242">
        <f>IF(N2512="sníž. přenesená",J2512,0)</f>
        <v>0</v>
      </c>
      <c r="BI2512" s="242">
        <f>IF(N2512="nulová",J2512,0)</f>
        <v>0</v>
      </c>
      <c r="BJ2512" s="18" t="s">
        <v>90</v>
      </c>
      <c r="BK2512" s="242">
        <f>ROUND(I2512*H2512,2)</f>
        <v>0</v>
      </c>
      <c r="BL2512" s="18" t="s">
        <v>618</v>
      </c>
      <c r="BM2512" s="241" t="s">
        <v>2683</v>
      </c>
    </row>
    <row r="2513" s="2" customFormat="1">
      <c r="A2513" s="39"/>
      <c r="B2513" s="40"/>
      <c r="C2513" s="41"/>
      <c r="D2513" s="245" t="s">
        <v>2684</v>
      </c>
      <c r="E2513" s="41"/>
      <c r="F2513" s="301" t="s">
        <v>2685</v>
      </c>
      <c r="G2513" s="41"/>
      <c r="H2513" s="41"/>
      <c r="I2513" s="302"/>
      <c r="J2513" s="41"/>
      <c r="K2513" s="41"/>
      <c r="L2513" s="45"/>
      <c r="M2513" s="303"/>
      <c r="N2513" s="304"/>
      <c r="O2513" s="305"/>
      <c r="P2513" s="305"/>
      <c r="Q2513" s="305"/>
      <c r="R2513" s="305"/>
      <c r="S2513" s="305"/>
      <c r="T2513" s="306"/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T2513" s="18" t="s">
        <v>2684</v>
      </c>
      <c r="AU2513" s="18" t="s">
        <v>90</v>
      </c>
    </row>
    <row r="2514" s="2" customFormat="1" ht="6.96" customHeight="1">
      <c r="A2514" s="39"/>
      <c r="B2514" s="67"/>
      <c r="C2514" s="68"/>
      <c r="D2514" s="68"/>
      <c r="E2514" s="68"/>
      <c r="F2514" s="68"/>
      <c r="G2514" s="68"/>
      <c r="H2514" s="68"/>
      <c r="I2514" s="68"/>
      <c r="J2514" s="68"/>
      <c r="K2514" s="68"/>
      <c r="L2514" s="45"/>
      <c r="M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  <c r="AA2514" s="39"/>
      <c r="AB2514" s="39"/>
      <c r="AC2514" s="39"/>
      <c r="AD2514" s="39"/>
      <c r="AE2514" s="39"/>
    </row>
  </sheetData>
  <sheetProtection sheet="1" autoFilter="0" formatColumns="0" formatRows="0" objects="1" scenarios="1" spinCount="100000" saltValue="AhWihZjrx2LMPBHnZQZBIPTmrY0YdknkTfId5/ePfBd394hW2yE3GvAIe++7WCawpYAihtrucfEODVWY9xsihg==" hashValue="vD8HV1CL/dZiJBvUD9lO423JrZ6wYgM8DoYrjT/eskUALdzX95WmumfYqZ0SI9ivqpHZ3Y2EBuGr/g0OKyG2EQ==" algorithmName="SHA-512" password="CC35"/>
  <autoFilter ref="C146:K25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3:H133"/>
    <mergeCell ref="E137:H137"/>
    <mergeCell ref="E135:H135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6" t="s">
        <v>2686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ROUND((SUM(BE130:BE304)),  2)</f>
        <v>0</v>
      </c>
      <c r="G37" s="39"/>
      <c r="H37" s="39"/>
      <c r="I37" s="167">
        <v>0.20999999999999999</v>
      </c>
      <c r="J37" s="166">
        <f>ROUND(((SUM(BE130:BE304))*I37),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ROUND((SUM(BF130:BF304)),  2)</f>
        <v>0</v>
      </c>
      <c r="G38" s="39"/>
      <c r="H38" s="39"/>
      <c r="I38" s="167">
        <v>0.12</v>
      </c>
      <c r="J38" s="166">
        <f>ROUND(((SUM(BF130:BF304))*I38),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ROUND((SUM(BG130:BG304)),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ROUND((SUM(BH130:BH304)),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ROUND((SUM(BI130:BI304)),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141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01.3 - Výrobky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153</v>
      </c>
      <c r="E101" s="195"/>
      <c r="F101" s="195"/>
      <c r="G101" s="195"/>
      <c r="H101" s="195"/>
      <c r="I101" s="195"/>
      <c r="J101" s="196">
        <f>J131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3"/>
      <c r="D102" s="199" t="s">
        <v>2687</v>
      </c>
      <c r="E102" s="200"/>
      <c r="F102" s="200"/>
      <c r="G102" s="200"/>
      <c r="H102" s="200"/>
      <c r="I102" s="200"/>
      <c r="J102" s="201">
        <f>J132</f>
        <v>0</v>
      </c>
      <c r="K102" s="133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3"/>
      <c r="D103" s="199" t="s">
        <v>157</v>
      </c>
      <c r="E103" s="200"/>
      <c r="F103" s="200"/>
      <c r="G103" s="200"/>
      <c r="H103" s="200"/>
      <c r="I103" s="200"/>
      <c r="J103" s="201">
        <f>J150</f>
        <v>0</v>
      </c>
      <c r="K103" s="133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3"/>
      <c r="D104" s="199" t="s">
        <v>722</v>
      </c>
      <c r="E104" s="200"/>
      <c r="F104" s="200"/>
      <c r="G104" s="200"/>
      <c r="H104" s="200"/>
      <c r="I104" s="200"/>
      <c r="J104" s="201">
        <f>J195</f>
        <v>0</v>
      </c>
      <c r="K104" s="133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3"/>
      <c r="D105" s="199" t="s">
        <v>2688</v>
      </c>
      <c r="E105" s="200"/>
      <c r="F105" s="200"/>
      <c r="G105" s="200"/>
      <c r="H105" s="200"/>
      <c r="I105" s="200"/>
      <c r="J105" s="201">
        <f>J237</f>
        <v>0</v>
      </c>
      <c r="K105" s="133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161</v>
      </c>
      <c r="E106" s="195"/>
      <c r="F106" s="195"/>
      <c r="G106" s="195"/>
      <c r="H106" s="195"/>
      <c r="I106" s="195"/>
      <c r="J106" s="196">
        <f>J257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6" t="str">
        <f>E7</f>
        <v>Rekonstrukce domu U Rytířů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6" t="s">
        <v>139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140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7" t="s">
        <v>141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142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01.3 - Výrobky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Smetanovo náměstí 110, Litomyšl, 570 01</v>
      </c>
      <c r="G124" s="41"/>
      <c r="H124" s="41"/>
      <c r="I124" s="33" t="s">
        <v>22</v>
      </c>
      <c r="J124" s="80" t="str">
        <f>IF(J16="","",J16)</f>
        <v>17. 6. 2024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Město Litomyšl</v>
      </c>
      <c r="G126" s="41"/>
      <c r="H126" s="41"/>
      <c r="I126" s="33" t="s">
        <v>32</v>
      </c>
      <c r="J126" s="37" t="str">
        <f>E25</f>
        <v>Kuba &amp; Pilař architekti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30</v>
      </c>
      <c r="D127" s="41"/>
      <c r="E127" s="41"/>
      <c r="F127" s="28" t="str">
        <f>IF(E22="","",E22)</f>
        <v>Vyplň údaj</v>
      </c>
      <c r="G127" s="41"/>
      <c r="H127" s="41"/>
      <c r="I127" s="33" t="s">
        <v>37</v>
      </c>
      <c r="J127" s="37" t="str">
        <f>E28</f>
        <v>STAGA stavební agentura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3"/>
      <c r="B129" s="204"/>
      <c r="C129" s="205" t="s">
        <v>163</v>
      </c>
      <c r="D129" s="206" t="s">
        <v>68</v>
      </c>
      <c r="E129" s="206" t="s">
        <v>64</v>
      </c>
      <c r="F129" s="206" t="s">
        <v>65</v>
      </c>
      <c r="G129" s="206" t="s">
        <v>164</v>
      </c>
      <c r="H129" s="206" t="s">
        <v>165</v>
      </c>
      <c r="I129" s="206" t="s">
        <v>166</v>
      </c>
      <c r="J129" s="206" t="s">
        <v>146</v>
      </c>
      <c r="K129" s="207" t="s">
        <v>167</v>
      </c>
      <c r="L129" s="208"/>
      <c r="M129" s="101" t="s">
        <v>1</v>
      </c>
      <c r="N129" s="102" t="s">
        <v>47</v>
      </c>
      <c r="O129" s="102" t="s">
        <v>168</v>
      </c>
      <c r="P129" s="102" t="s">
        <v>169</v>
      </c>
      <c r="Q129" s="102" t="s">
        <v>170</v>
      </c>
      <c r="R129" s="102" t="s">
        <v>171</v>
      </c>
      <c r="S129" s="102" t="s">
        <v>172</v>
      </c>
      <c r="T129" s="103" t="s">
        <v>173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9"/>
      <c r="B130" s="40"/>
      <c r="C130" s="108" t="s">
        <v>174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P131+P257</f>
        <v>0</v>
      </c>
      <c r="Q130" s="105"/>
      <c r="R130" s="211">
        <f>R131+R257</f>
        <v>0</v>
      </c>
      <c r="S130" s="105"/>
      <c r="T130" s="212">
        <f>T131+T257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82</v>
      </c>
      <c r="AU130" s="18" t="s">
        <v>148</v>
      </c>
      <c r="BK130" s="213">
        <f>BK131+BK257</f>
        <v>0</v>
      </c>
    </row>
    <row r="131" s="12" customFormat="1" ht="25.92" customHeight="1">
      <c r="A131" s="12"/>
      <c r="B131" s="214"/>
      <c r="C131" s="215"/>
      <c r="D131" s="216" t="s">
        <v>82</v>
      </c>
      <c r="E131" s="217" t="s">
        <v>536</v>
      </c>
      <c r="F131" s="217" t="s">
        <v>537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P132+P150+P195+P237</f>
        <v>0</v>
      </c>
      <c r="Q131" s="222"/>
      <c r="R131" s="223">
        <f>R132+R150+R195+R237</f>
        <v>0</v>
      </c>
      <c r="S131" s="222"/>
      <c r="T131" s="224">
        <f>T132+T150+T195+T237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92</v>
      </c>
      <c r="AT131" s="226" t="s">
        <v>82</v>
      </c>
      <c r="AU131" s="226" t="s">
        <v>83</v>
      </c>
      <c r="AY131" s="225" t="s">
        <v>177</v>
      </c>
      <c r="BK131" s="227">
        <f>BK132+BK150+BK195+BK237</f>
        <v>0</v>
      </c>
    </row>
    <row r="132" s="12" customFormat="1" ht="22.8" customHeight="1">
      <c r="A132" s="12"/>
      <c r="B132" s="214"/>
      <c r="C132" s="215"/>
      <c r="D132" s="216" t="s">
        <v>82</v>
      </c>
      <c r="E132" s="228" t="s">
        <v>2689</v>
      </c>
      <c r="F132" s="228" t="s">
        <v>2690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SUM(P133:P149)</f>
        <v>0</v>
      </c>
      <c r="Q132" s="222"/>
      <c r="R132" s="223">
        <f>SUM(R133:R149)</f>
        <v>0</v>
      </c>
      <c r="S132" s="222"/>
      <c r="T132" s="224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92</v>
      </c>
      <c r="AT132" s="226" t="s">
        <v>82</v>
      </c>
      <c r="AU132" s="226" t="s">
        <v>90</v>
      </c>
      <c r="AY132" s="225" t="s">
        <v>177</v>
      </c>
      <c r="BK132" s="227">
        <f>SUM(BK133:BK149)</f>
        <v>0</v>
      </c>
    </row>
    <row r="133" s="2" customFormat="1" ht="37.8" customHeight="1">
      <c r="A133" s="39"/>
      <c r="B133" s="40"/>
      <c r="C133" s="230" t="s">
        <v>90</v>
      </c>
      <c r="D133" s="230" t="s">
        <v>179</v>
      </c>
      <c r="E133" s="231" t="s">
        <v>2691</v>
      </c>
      <c r="F133" s="232" t="s">
        <v>2692</v>
      </c>
      <c r="G133" s="233" t="s">
        <v>398</v>
      </c>
      <c r="H133" s="234">
        <v>9.7200000000000006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295</v>
      </c>
      <c r="AT133" s="241" t="s">
        <v>179</v>
      </c>
      <c r="AU133" s="241" t="s">
        <v>92</v>
      </c>
      <c r="AY133" s="18" t="s">
        <v>177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295</v>
      </c>
      <c r="BM133" s="241" t="s">
        <v>2693</v>
      </c>
    </row>
    <row r="134" s="2" customFormat="1" ht="37.8" customHeight="1">
      <c r="A134" s="39"/>
      <c r="B134" s="40"/>
      <c r="C134" s="230" t="s">
        <v>92</v>
      </c>
      <c r="D134" s="230" t="s">
        <v>179</v>
      </c>
      <c r="E134" s="231" t="s">
        <v>2694</v>
      </c>
      <c r="F134" s="232" t="s">
        <v>2695</v>
      </c>
      <c r="G134" s="233" t="s">
        <v>398</v>
      </c>
      <c r="H134" s="234">
        <v>6.25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295</v>
      </c>
      <c r="AT134" s="241" t="s">
        <v>179</v>
      </c>
      <c r="AU134" s="241" t="s">
        <v>92</v>
      </c>
      <c r="AY134" s="18" t="s">
        <v>177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295</v>
      </c>
      <c r="BM134" s="241" t="s">
        <v>2696</v>
      </c>
    </row>
    <row r="135" s="2" customFormat="1" ht="37.8" customHeight="1">
      <c r="A135" s="39"/>
      <c r="B135" s="40"/>
      <c r="C135" s="230" t="s">
        <v>100</v>
      </c>
      <c r="D135" s="230" t="s">
        <v>179</v>
      </c>
      <c r="E135" s="231" t="s">
        <v>2697</v>
      </c>
      <c r="F135" s="232" t="s">
        <v>2698</v>
      </c>
      <c r="G135" s="233" t="s">
        <v>398</v>
      </c>
      <c r="H135" s="234">
        <v>6.3799999999999999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295</v>
      </c>
      <c r="AT135" s="241" t="s">
        <v>179</v>
      </c>
      <c r="AU135" s="241" t="s">
        <v>92</v>
      </c>
      <c r="AY135" s="18" t="s">
        <v>177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295</v>
      </c>
      <c r="BM135" s="241" t="s">
        <v>2699</v>
      </c>
    </row>
    <row r="136" s="2" customFormat="1" ht="33" customHeight="1">
      <c r="A136" s="39"/>
      <c r="B136" s="40"/>
      <c r="C136" s="230" t="s">
        <v>184</v>
      </c>
      <c r="D136" s="230" t="s">
        <v>179</v>
      </c>
      <c r="E136" s="231" t="s">
        <v>2700</v>
      </c>
      <c r="F136" s="232" t="s">
        <v>2701</v>
      </c>
      <c r="G136" s="233" t="s">
        <v>774</v>
      </c>
      <c r="H136" s="234">
        <v>3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295</v>
      </c>
      <c r="AT136" s="241" t="s">
        <v>179</v>
      </c>
      <c r="AU136" s="241" t="s">
        <v>92</v>
      </c>
      <c r="AY136" s="18" t="s">
        <v>177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295</v>
      </c>
      <c r="BM136" s="241" t="s">
        <v>2702</v>
      </c>
    </row>
    <row r="137" s="2" customFormat="1" ht="33" customHeight="1">
      <c r="A137" s="39"/>
      <c r="B137" s="40"/>
      <c r="C137" s="230" t="s">
        <v>214</v>
      </c>
      <c r="D137" s="230" t="s">
        <v>179</v>
      </c>
      <c r="E137" s="231" t="s">
        <v>2703</v>
      </c>
      <c r="F137" s="232" t="s">
        <v>2704</v>
      </c>
      <c r="G137" s="233" t="s">
        <v>774</v>
      </c>
      <c r="H137" s="234">
        <v>3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295</v>
      </c>
      <c r="AT137" s="241" t="s">
        <v>179</v>
      </c>
      <c r="AU137" s="241" t="s">
        <v>92</v>
      </c>
      <c r="AY137" s="18" t="s">
        <v>177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295</v>
      </c>
      <c r="BM137" s="241" t="s">
        <v>2705</v>
      </c>
    </row>
    <row r="138" s="2" customFormat="1" ht="33" customHeight="1">
      <c r="A138" s="39"/>
      <c r="B138" s="40"/>
      <c r="C138" s="230" t="s">
        <v>223</v>
      </c>
      <c r="D138" s="230" t="s">
        <v>179</v>
      </c>
      <c r="E138" s="231" t="s">
        <v>2706</v>
      </c>
      <c r="F138" s="232" t="s">
        <v>2707</v>
      </c>
      <c r="G138" s="233" t="s">
        <v>200</v>
      </c>
      <c r="H138" s="234">
        <v>176.09999999999999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295</v>
      </c>
      <c r="AT138" s="241" t="s">
        <v>179</v>
      </c>
      <c r="AU138" s="241" t="s">
        <v>92</v>
      </c>
      <c r="AY138" s="18" t="s">
        <v>177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295</v>
      </c>
      <c r="BM138" s="241" t="s">
        <v>2708</v>
      </c>
    </row>
    <row r="139" s="2" customFormat="1" ht="33" customHeight="1">
      <c r="A139" s="39"/>
      <c r="B139" s="40"/>
      <c r="C139" s="230" t="s">
        <v>229</v>
      </c>
      <c r="D139" s="230" t="s">
        <v>179</v>
      </c>
      <c r="E139" s="231" t="s">
        <v>2709</v>
      </c>
      <c r="F139" s="232" t="s">
        <v>2710</v>
      </c>
      <c r="G139" s="233" t="s">
        <v>200</v>
      </c>
      <c r="H139" s="234">
        <v>4.7999999999999998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295</v>
      </c>
      <c r="AT139" s="241" t="s">
        <v>179</v>
      </c>
      <c r="AU139" s="241" t="s">
        <v>92</v>
      </c>
      <c r="AY139" s="18" t="s">
        <v>177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295</v>
      </c>
      <c r="BM139" s="241" t="s">
        <v>2711</v>
      </c>
    </row>
    <row r="140" s="2" customFormat="1" ht="37.8" customHeight="1">
      <c r="A140" s="39"/>
      <c r="B140" s="40"/>
      <c r="C140" s="230" t="s">
        <v>236</v>
      </c>
      <c r="D140" s="230" t="s">
        <v>179</v>
      </c>
      <c r="E140" s="231" t="s">
        <v>2712</v>
      </c>
      <c r="F140" s="232" t="s">
        <v>2713</v>
      </c>
      <c r="G140" s="233" t="s">
        <v>2714</v>
      </c>
      <c r="H140" s="234">
        <v>7.1500000000000004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295</v>
      </c>
      <c r="AT140" s="241" t="s">
        <v>179</v>
      </c>
      <c r="AU140" s="241" t="s">
        <v>92</v>
      </c>
      <c r="AY140" s="18" t="s">
        <v>177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295</v>
      </c>
      <c r="BM140" s="241" t="s">
        <v>2715</v>
      </c>
    </row>
    <row r="141" s="2" customFormat="1" ht="33" customHeight="1">
      <c r="A141" s="39"/>
      <c r="B141" s="40"/>
      <c r="C141" s="230" t="s">
        <v>191</v>
      </c>
      <c r="D141" s="230" t="s">
        <v>179</v>
      </c>
      <c r="E141" s="231" t="s">
        <v>2716</v>
      </c>
      <c r="F141" s="232" t="s">
        <v>2717</v>
      </c>
      <c r="G141" s="233" t="s">
        <v>2714</v>
      </c>
      <c r="H141" s="234">
        <v>7.1500000000000004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295</v>
      </c>
      <c r="AT141" s="241" t="s">
        <v>179</v>
      </c>
      <c r="AU141" s="241" t="s">
        <v>92</v>
      </c>
      <c r="AY141" s="18" t="s">
        <v>177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295</v>
      </c>
      <c r="BM141" s="241" t="s">
        <v>2718</v>
      </c>
    </row>
    <row r="142" s="2" customFormat="1" ht="37.8" customHeight="1">
      <c r="A142" s="39"/>
      <c r="B142" s="40"/>
      <c r="C142" s="230" t="s">
        <v>248</v>
      </c>
      <c r="D142" s="230" t="s">
        <v>179</v>
      </c>
      <c r="E142" s="231" t="s">
        <v>2719</v>
      </c>
      <c r="F142" s="232" t="s">
        <v>2720</v>
      </c>
      <c r="G142" s="233" t="s">
        <v>398</v>
      </c>
      <c r="H142" s="234">
        <v>7.1500000000000004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295</v>
      </c>
      <c r="AT142" s="241" t="s">
        <v>179</v>
      </c>
      <c r="AU142" s="241" t="s">
        <v>92</v>
      </c>
      <c r="AY142" s="18" t="s">
        <v>177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295</v>
      </c>
      <c r="BM142" s="241" t="s">
        <v>2721</v>
      </c>
    </row>
    <row r="143" s="2" customFormat="1" ht="37.8" customHeight="1">
      <c r="A143" s="39"/>
      <c r="B143" s="40"/>
      <c r="C143" s="230" t="s">
        <v>257</v>
      </c>
      <c r="D143" s="230" t="s">
        <v>179</v>
      </c>
      <c r="E143" s="231" t="s">
        <v>2722</v>
      </c>
      <c r="F143" s="232" t="s">
        <v>2723</v>
      </c>
      <c r="G143" s="233" t="s">
        <v>398</v>
      </c>
      <c r="H143" s="234">
        <v>6.54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295</v>
      </c>
      <c r="AT143" s="241" t="s">
        <v>179</v>
      </c>
      <c r="AU143" s="241" t="s">
        <v>92</v>
      </c>
      <c r="AY143" s="18" t="s">
        <v>177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295</v>
      </c>
      <c r="BM143" s="241" t="s">
        <v>2724</v>
      </c>
    </row>
    <row r="144" s="2" customFormat="1" ht="37.8" customHeight="1">
      <c r="A144" s="39"/>
      <c r="B144" s="40"/>
      <c r="C144" s="230" t="s">
        <v>8</v>
      </c>
      <c r="D144" s="230" t="s">
        <v>179</v>
      </c>
      <c r="E144" s="231" t="s">
        <v>2725</v>
      </c>
      <c r="F144" s="232" t="s">
        <v>2726</v>
      </c>
      <c r="G144" s="233" t="s">
        <v>398</v>
      </c>
      <c r="H144" s="234">
        <v>6.54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295</v>
      </c>
      <c r="AT144" s="241" t="s">
        <v>179</v>
      </c>
      <c r="AU144" s="241" t="s">
        <v>92</v>
      </c>
      <c r="AY144" s="18" t="s">
        <v>177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295</v>
      </c>
      <c r="BM144" s="241" t="s">
        <v>2727</v>
      </c>
    </row>
    <row r="145" s="2" customFormat="1" ht="37.8" customHeight="1">
      <c r="A145" s="39"/>
      <c r="B145" s="40"/>
      <c r="C145" s="230" t="s">
        <v>275</v>
      </c>
      <c r="D145" s="230" t="s">
        <v>179</v>
      </c>
      <c r="E145" s="231" t="s">
        <v>2728</v>
      </c>
      <c r="F145" s="232" t="s">
        <v>2729</v>
      </c>
      <c r="G145" s="233" t="s">
        <v>398</v>
      </c>
      <c r="H145" s="234">
        <v>13.66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295</v>
      </c>
      <c r="AT145" s="241" t="s">
        <v>179</v>
      </c>
      <c r="AU145" s="241" t="s">
        <v>92</v>
      </c>
      <c r="AY145" s="18" t="s">
        <v>177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295</v>
      </c>
      <c r="BM145" s="241" t="s">
        <v>2730</v>
      </c>
    </row>
    <row r="146" s="2" customFormat="1" ht="37.8" customHeight="1">
      <c r="A146" s="39"/>
      <c r="B146" s="40"/>
      <c r="C146" s="230" t="s">
        <v>282</v>
      </c>
      <c r="D146" s="230" t="s">
        <v>179</v>
      </c>
      <c r="E146" s="231" t="s">
        <v>2731</v>
      </c>
      <c r="F146" s="232" t="s">
        <v>2732</v>
      </c>
      <c r="G146" s="233" t="s">
        <v>398</v>
      </c>
      <c r="H146" s="234">
        <v>4.0899999999999999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295</v>
      </c>
      <c r="AT146" s="241" t="s">
        <v>179</v>
      </c>
      <c r="AU146" s="241" t="s">
        <v>92</v>
      </c>
      <c r="AY146" s="18" t="s">
        <v>177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295</v>
      </c>
      <c r="BM146" s="241" t="s">
        <v>2733</v>
      </c>
    </row>
    <row r="147" s="2" customFormat="1" ht="37.8" customHeight="1">
      <c r="A147" s="39"/>
      <c r="B147" s="40"/>
      <c r="C147" s="230" t="s">
        <v>290</v>
      </c>
      <c r="D147" s="230" t="s">
        <v>179</v>
      </c>
      <c r="E147" s="231" t="s">
        <v>2734</v>
      </c>
      <c r="F147" s="232" t="s">
        <v>2735</v>
      </c>
      <c r="G147" s="233" t="s">
        <v>398</v>
      </c>
      <c r="H147" s="234">
        <v>13.869999999999999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295</v>
      </c>
      <c r="AT147" s="241" t="s">
        <v>179</v>
      </c>
      <c r="AU147" s="241" t="s">
        <v>92</v>
      </c>
      <c r="AY147" s="18" t="s">
        <v>177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295</v>
      </c>
      <c r="BM147" s="241" t="s">
        <v>2736</v>
      </c>
    </row>
    <row r="148" s="2" customFormat="1" ht="37.8" customHeight="1">
      <c r="A148" s="39"/>
      <c r="B148" s="40"/>
      <c r="C148" s="230" t="s">
        <v>295</v>
      </c>
      <c r="D148" s="230" t="s">
        <v>179</v>
      </c>
      <c r="E148" s="231" t="s">
        <v>2737</v>
      </c>
      <c r="F148" s="232" t="s">
        <v>2738</v>
      </c>
      <c r="G148" s="233" t="s">
        <v>398</v>
      </c>
      <c r="H148" s="234">
        <v>53.229999999999997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295</v>
      </c>
      <c r="AT148" s="241" t="s">
        <v>179</v>
      </c>
      <c r="AU148" s="241" t="s">
        <v>92</v>
      </c>
      <c r="AY148" s="18" t="s">
        <v>177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295</v>
      </c>
      <c r="BM148" s="241" t="s">
        <v>2739</v>
      </c>
    </row>
    <row r="149" s="2" customFormat="1" ht="37.8" customHeight="1">
      <c r="A149" s="39"/>
      <c r="B149" s="40"/>
      <c r="C149" s="230" t="s">
        <v>302</v>
      </c>
      <c r="D149" s="230" t="s">
        <v>179</v>
      </c>
      <c r="E149" s="231" t="s">
        <v>2740</v>
      </c>
      <c r="F149" s="232" t="s">
        <v>2741</v>
      </c>
      <c r="G149" s="233" t="s">
        <v>398</v>
      </c>
      <c r="H149" s="234">
        <v>53.229999999999997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295</v>
      </c>
      <c r="AT149" s="241" t="s">
        <v>179</v>
      </c>
      <c r="AU149" s="241" t="s">
        <v>92</v>
      </c>
      <c r="AY149" s="18" t="s">
        <v>177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295</v>
      </c>
      <c r="BM149" s="241" t="s">
        <v>2742</v>
      </c>
    </row>
    <row r="150" s="12" customFormat="1" ht="22.8" customHeight="1">
      <c r="A150" s="12"/>
      <c r="B150" s="214"/>
      <c r="C150" s="215"/>
      <c r="D150" s="216" t="s">
        <v>82</v>
      </c>
      <c r="E150" s="228" t="s">
        <v>577</v>
      </c>
      <c r="F150" s="228" t="s">
        <v>578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SUM(P151:P194)</f>
        <v>0</v>
      </c>
      <c r="Q150" s="222"/>
      <c r="R150" s="223">
        <f>SUM(R151:R194)</f>
        <v>0</v>
      </c>
      <c r="S150" s="222"/>
      <c r="T150" s="224">
        <f>SUM(T151:T194)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92</v>
      </c>
      <c r="AT150" s="226" t="s">
        <v>82</v>
      </c>
      <c r="AU150" s="226" t="s">
        <v>90</v>
      </c>
      <c r="AY150" s="225" t="s">
        <v>177</v>
      </c>
      <c r="BK150" s="227">
        <f>SUM(BK151:BK194)</f>
        <v>0</v>
      </c>
    </row>
    <row r="151" s="2" customFormat="1" ht="33" customHeight="1">
      <c r="A151" s="39"/>
      <c r="B151" s="40"/>
      <c r="C151" s="230" t="s">
        <v>308</v>
      </c>
      <c r="D151" s="230" t="s">
        <v>179</v>
      </c>
      <c r="E151" s="231" t="s">
        <v>2743</v>
      </c>
      <c r="F151" s="232" t="s">
        <v>2744</v>
      </c>
      <c r="G151" s="233" t="s">
        <v>888</v>
      </c>
      <c r="H151" s="234">
        <v>2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295</v>
      </c>
      <c r="AT151" s="241" t="s">
        <v>179</v>
      </c>
      <c r="AU151" s="241" t="s">
        <v>92</v>
      </c>
      <c r="AY151" s="18" t="s">
        <v>177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295</v>
      </c>
      <c r="BM151" s="241" t="s">
        <v>2745</v>
      </c>
    </row>
    <row r="152" s="2" customFormat="1" ht="44.25" customHeight="1">
      <c r="A152" s="39"/>
      <c r="B152" s="40"/>
      <c r="C152" s="230" t="s">
        <v>314</v>
      </c>
      <c r="D152" s="230" t="s">
        <v>179</v>
      </c>
      <c r="E152" s="231" t="s">
        <v>2746</v>
      </c>
      <c r="F152" s="232" t="s">
        <v>2747</v>
      </c>
      <c r="G152" s="233" t="s">
        <v>888</v>
      </c>
      <c r="H152" s="234">
        <v>3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295</v>
      </c>
      <c r="AT152" s="241" t="s">
        <v>179</v>
      </c>
      <c r="AU152" s="241" t="s">
        <v>92</v>
      </c>
      <c r="AY152" s="18" t="s">
        <v>177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295</v>
      </c>
      <c r="BM152" s="241" t="s">
        <v>2748</v>
      </c>
    </row>
    <row r="153" s="2" customFormat="1" ht="33" customHeight="1">
      <c r="A153" s="39"/>
      <c r="B153" s="40"/>
      <c r="C153" s="230" t="s">
        <v>319</v>
      </c>
      <c r="D153" s="230" t="s">
        <v>179</v>
      </c>
      <c r="E153" s="231" t="s">
        <v>2749</v>
      </c>
      <c r="F153" s="232" t="s">
        <v>2750</v>
      </c>
      <c r="G153" s="233" t="s">
        <v>888</v>
      </c>
      <c r="H153" s="234">
        <v>2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295</v>
      </c>
      <c r="AT153" s="241" t="s">
        <v>179</v>
      </c>
      <c r="AU153" s="241" t="s">
        <v>92</v>
      </c>
      <c r="AY153" s="18" t="s">
        <v>177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295</v>
      </c>
      <c r="BM153" s="241" t="s">
        <v>2751</v>
      </c>
    </row>
    <row r="154" s="2" customFormat="1" ht="33" customHeight="1">
      <c r="A154" s="39"/>
      <c r="B154" s="40"/>
      <c r="C154" s="230" t="s">
        <v>7</v>
      </c>
      <c r="D154" s="230" t="s">
        <v>179</v>
      </c>
      <c r="E154" s="231" t="s">
        <v>2752</v>
      </c>
      <c r="F154" s="232" t="s">
        <v>2753</v>
      </c>
      <c r="G154" s="233" t="s">
        <v>888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295</v>
      </c>
      <c r="AT154" s="241" t="s">
        <v>179</v>
      </c>
      <c r="AU154" s="241" t="s">
        <v>92</v>
      </c>
      <c r="AY154" s="18" t="s">
        <v>177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295</v>
      </c>
      <c r="BM154" s="241" t="s">
        <v>2754</v>
      </c>
    </row>
    <row r="155" s="2" customFormat="1" ht="33" customHeight="1">
      <c r="A155" s="39"/>
      <c r="B155" s="40"/>
      <c r="C155" s="230" t="s">
        <v>329</v>
      </c>
      <c r="D155" s="230" t="s">
        <v>179</v>
      </c>
      <c r="E155" s="231" t="s">
        <v>2755</v>
      </c>
      <c r="F155" s="232" t="s">
        <v>2756</v>
      </c>
      <c r="G155" s="233" t="s">
        <v>888</v>
      </c>
      <c r="H155" s="234">
        <v>3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295</v>
      </c>
      <c r="AT155" s="241" t="s">
        <v>179</v>
      </c>
      <c r="AU155" s="241" t="s">
        <v>92</v>
      </c>
      <c r="AY155" s="18" t="s">
        <v>177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295</v>
      </c>
      <c r="BM155" s="241" t="s">
        <v>2757</v>
      </c>
    </row>
    <row r="156" s="2" customFormat="1" ht="33" customHeight="1">
      <c r="A156" s="39"/>
      <c r="B156" s="40"/>
      <c r="C156" s="230" t="s">
        <v>337</v>
      </c>
      <c r="D156" s="230" t="s">
        <v>179</v>
      </c>
      <c r="E156" s="231" t="s">
        <v>2758</v>
      </c>
      <c r="F156" s="232" t="s">
        <v>2759</v>
      </c>
      <c r="G156" s="233" t="s">
        <v>888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295</v>
      </c>
      <c r="AT156" s="241" t="s">
        <v>179</v>
      </c>
      <c r="AU156" s="241" t="s">
        <v>92</v>
      </c>
      <c r="AY156" s="18" t="s">
        <v>177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295</v>
      </c>
      <c r="BM156" s="241" t="s">
        <v>2760</v>
      </c>
    </row>
    <row r="157" s="2" customFormat="1" ht="33" customHeight="1">
      <c r="A157" s="39"/>
      <c r="B157" s="40"/>
      <c r="C157" s="230" t="s">
        <v>342</v>
      </c>
      <c r="D157" s="230" t="s">
        <v>179</v>
      </c>
      <c r="E157" s="231" t="s">
        <v>2761</v>
      </c>
      <c r="F157" s="232" t="s">
        <v>2762</v>
      </c>
      <c r="G157" s="233" t="s">
        <v>888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295</v>
      </c>
      <c r="AT157" s="241" t="s">
        <v>179</v>
      </c>
      <c r="AU157" s="241" t="s">
        <v>92</v>
      </c>
      <c r="AY157" s="18" t="s">
        <v>177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295</v>
      </c>
      <c r="BM157" s="241" t="s">
        <v>2763</v>
      </c>
    </row>
    <row r="158" s="2" customFormat="1" ht="33" customHeight="1">
      <c r="A158" s="39"/>
      <c r="B158" s="40"/>
      <c r="C158" s="230" t="s">
        <v>348</v>
      </c>
      <c r="D158" s="230" t="s">
        <v>179</v>
      </c>
      <c r="E158" s="231" t="s">
        <v>2764</v>
      </c>
      <c r="F158" s="232" t="s">
        <v>2765</v>
      </c>
      <c r="G158" s="233" t="s">
        <v>888</v>
      </c>
      <c r="H158" s="234">
        <v>3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295</v>
      </c>
      <c r="AT158" s="241" t="s">
        <v>179</v>
      </c>
      <c r="AU158" s="241" t="s">
        <v>92</v>
      </c>
      <c r="AY158" s="18" t="s">
        <v>177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295</v>
      </c>
      <c r="BM158" s="241" t="s">
        <v>2766</v>
      </c>
    </row>
    <row r="159" s="2" customFormat="1" ht="33" customHeight="1">
      <c r="A159" s="39"/>
      <c r="B159" s="40"/>
      <c r="C159" s="230" t="s">
        <v>361</v>
      </c>
      <c r="D159" s="230" t="s">
        <v>179</v>
      </c>
      <c r="E159" s="231" t="s">
        <v>2767</v>
      </c>
      <c r="F159" s="232" t="s">
        <v>2768</v>
      </c>
      <c r="G159" s="233" t="s">
        <v>888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295</v>
      </c>
      <c r="AT159" s="241" t="s">
        <v>179</v>
      </c>
      <c r="AU159" s="241" t="s">
        <v>92</v>
      </c>
      <c r="AY159" s="18" t="s">
        <v>177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295</v>
      </c>
      <c r="BM159" s="241" t="s">
        <v>2769</v>
      </c>
    </row>
    <row r="160" s="2" customFormat="1" ht="33" customHeight="1">
      <c r="A160" s="39"/>
      <c r="B160" s="40"/>
      <c r="C160" s="230" t="s">
        <v>369</v>
      </c>
      <c r="D160" s="230" t="s">
        <v>179</v>
      </c>
      <c r="E160" s="231" t="s">
        <v>2770</v>
      </c>
      <c r="F160" s="232" t="s">
        <v>2771</v>
      </c>
      <c r="G160" s="233" t="s">
        <v>774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295</v>
      </c>
      <c r="AT160" s="241" t="s">
        <v>179</v>
      </c>
      <c r="AU160" s="241" t="s">
        <v>92</v>
      </c>
      <c r="AY160" s="18" t="s">
        <v>177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295</v>
      </c>
      <c r="BM160" s="241" t="s">
        <v>2772</v>
      </c>
    </row>
    <row r="161" s="2" customFormat="1" ht="37.8" customHeight="1">
      <c r="A161" s="39"/>
      <c r="B161" s="40"/>
      <c r="C161" s="230" t="s">
        <v>375</v>
      </c>
      <c r="D161" s="230" t="s">
        <v>179</v>
      </c>
      <c r="E161" s="231" t="s">
        <v>2773</v>
      </c>
      <c r="F161" s="232" t="s">
        <v>2774</v>
      </c>
      <c r="G161" s="233" t="s">
        <v>774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295</v>
      </c>
      <c r="AT161" s="241" t="s">
        <v>179</v>
      </c>
      <c r="AU161" s="241" t="s">
        <v>92</v>
      </c>
      <c r="AY161" s="18" t="s">
        <v>177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295</v>
      </c>
      <c r="BM161" s="241" t="s">
        <v>2775</v>
      </c>
    </row>
    <row r="162" s="2" customFormat="1" ht="33" customHeight="1">
      <c r="A162" s="39"/>
      <c r="B162" s="40"/>
      <c r="C162" s="230" t="s">
        <v>382</v>
      </c>
      <c r="D162" s="230" t="s">
        <v>179</v>
      </c>
      <c r="E162" s="231" t="s">
        <v>2776</v>
      </c>
      <c r="F162" s="232" t="s">
        <v>2777</v>
      </c>
      <c r="G162" s="233" t="s">
        <v>774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295</v>
      </c>
      <c r="AT162" s="241" t="s">
        <v>179</v>
      </c>
      <c r="AU162" s="241" t="s">
        <v>92</v>
      </c>
      <c r="AY162" s="18" t="s">
        <v>177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295</v>
      </c>
      <c r="BM162" s="241" t="s">
        <v>2778</v>
      </c>
    </row>
    <row r="163" s="2" customFormat="1" ht="33" customHeight="1">
      <c r="A163" s="39"/>
      <c r="B163" s="40"/>
      <c r="C163" s="230" t="s">
        <v>389</v>
      </c>
      <c r="D163" s="230" t="s">
        <v>179</v>
      </c>
      <c r="E163" s="231" t="s">
        <v>2779</v>
      </c>
      <c r="F163" s="232" t="s">
        <v>2780</v>
      </c>
      <c r="G163" s="233" t="s">
        <v>774</v>
      </c>
      <c r="H163" s="234">
        <v>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295</v>
      </c>
      <c r="AT163" s="241" t="s">
        <v>179</v>
      </c>
      <c r="AU163" s="241" t="s">
        <v>92</v>
      </c>
      <c r="AY163" s="18" t="s">
        <v>177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295</v>
      </c>
      <c r="BM163" s="241" t="s">
        <v>2781</v>
      </c>
    </row>
    <row r="164" s="2" customFormat="1" ht="37.8" customHeight="1">
      <c r="A164" s="39"/>
      <c r="B164" s="40"/>
      <c r="C164" s="230" t="s">
        <v>395</v>
      </c>
      <c r="D164" s="230" t="s">
        <v>179</v>
      </c>
      <c r="E164" s="231" t="s">
        <v>2782</v>
      </c>
      <c r="F164" s="232" t="s">
        <v>2783</v>
      </c>
      <c r="G164" s="233" t="s">
        <v>774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295</v>
      </c>
      <c r="AT164" s="241" t="s">
        <v>179</v>
      </c>
      <c r="AU164" s="241" t="s">
        <v>92</v>
      </c>
      <c r="AY164" s="18" t="s">
        <v>177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295</v>
      </c>
      <c r="BM164" s="241" t="s">
        <v>2784</v>
      </c>
    </row>
    <row r="165" s="2" customFormat="1" ht="33" customHeight="1">
      <c r="A165" s="39"/>
      <c r="B165" s="40"/>
      <c r="C165" s="230" t="s">
        <v>402</v>
      </c>
      <c r="D165" s="230" t="s">
        <v>179</v>
      </c>
      <c r="E165" s="231" t="s">
        <v>2785</v>
      </c>
      <c r="F165" s="232" t="s">
        <v>2786</v>
      </c>
      <c r="G165" s="233" t="s">
        <v>774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295</v>
      </c>
      <c r="AT165" s="241" t="s">
        <v>179</v>
      </c>
      <c r="AU165" s="241" t="s">
        <v>92</v>
      </c>
      <c r="AY165" s="18" t="s">
        <v>177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295</v>
      </c>
      <c r="BM165" s="241" t="s">
        <v>2787</v>
      </c>
    </row>
    <row r="166" s="2" customFormat="1" ht="37.8" customHeight="1">
      <c r="A166" s="39"/>
      <c r="B166" s="40"/>
      <c r="C166" s="230" t="s">
        <v>408</v>
      </c>
      <c r="D166" s="230" t="s">
        <v>179</v>
      </c>
      <c r="E166" s="231" t="s">
        <v>2788</v>
      </c>
      <c r="F166" s="232" t="s">
        <v>2789</v>
      </c>
      <c r="G166" s="233" t="s">
        <v>774</v>
      </c>
      <c r="H166" s="234">
        <v>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295</v>
      </c>
      <c r="AT166" s="241" t="s">
        <v>179</v>
      </c>
      <c r="AU166" s="241" t="s">
        <v>92</v>
      </c>
      <c r="AY166" s="18" t="s">
        <v>177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295</v>
      </c>
      <c r="BM166" s="241" t="s">
        <v>2790</v>
      </c>
    </row>
    <row r="167" s="2" customFormat="1" ht="37.8" customHeight="1">
      <c r="A167" s="39"/>
      <c r="B167" s="40"/>
      <c r="C167" s="230" t="s">
        <v>413</v>
      </c>
      <c r="D167" s="230" t="s">
        <v>179</v>
      </c>
      <c r="E167" s="231" t="s">
        <v>2791</v>
      </c>
      <c r="F167" s="232" t="s">
        <v>2792</v>
      </c>
      <c r="G167" s="233" t="s">
        <v>774</v>
      </c>
      <c r="H167" s="234">
        <v>1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295</v>
      </c>
      <c r="AT167" s="241" t="s">
        <v>179</v>
      </c>
      <c r="AU167" s="241" t="s">
        <v>92</v>
      </c>
      <c r="AY167" s="18" t="s">
        <v>177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295</v>
      </c>
      <c r="BM167" s="241" t="s">
        <v>2793</v>
      </c>
    </row>
    <row r="168" s="2" customFormat="1" ht="33" customHeight="1">
      <c r="A168" s="39"/>
      <c r="B168" s="40"/>
      <c r="C168" s="230" t="s">
        <v>422</v>
      </c>
      <c r="D168" s="230" t="s">
        <v>179</v>
      </c>
      <c r="E168" s="231" t="s">
        <v>2794</v>
      </c>
      <c r="F168" s="232" t="s">
        <v>2795</v>
      </c>
      <c r="G168" s="233" t="s">
        <v>774</v>
      </c>
      <c r="H168" s="234">
        <v>1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295</v>
      </c>
      <c r="AT168" s="241" t="s">
        <v>179</v>
      </c>
      <c r="AU168" s="241" t="s">
        <v>92</v>
      </c>
      <c r="AY168" s="18" t="s">
        <v>177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295</v>
      </c>
      <c r="BM168" s="241" t="s">
        <v>2796</v>
      </c>
    </row>
    <row r="169" s="2" customFormat="1" ht="33" customHeight="1">
      <c r="A169" s="39"/>
      <c r="B169" s="40"/>
      <c r="C169" s="230" t="s">
        <v>427</v>
      </c>
      <c r="D169" s="230" t="s">
        <v>179</v>
      </c>
      <c r="E169" s="231" t="s">
        <v>2797</v>
      </c>
      <c r="F169" s="232" t="s">
        <v>2798</v>
      </c>
      <c r="G169" s="233" t="s">
        <v>774</v>
      </c>
      <c r="H169" s="234">
        <v>1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295</v>
      </c>
      <c r="AT169" s="241" t="s">
        <v>179</v>
      </c>
      <c r="AU169" s="241" t="s">
        <v>92</v>
      </c>
      <c r="AY169" s="18" t="s">
        <v>177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295</v>
      </c>
      <c r="BM169" s="241" t="s">
        <v>2799</v>
      </c>
    </row>
    <row r="170" s="2" customFormat="1" ht="37.8" customHeight="1">
      <c r="A170" s="39"/>
      <c r="B170" s="40"/>
      <c r="C170" s="230" t="s">
        <v>440</v>
      </c>
      <c r="D170" s="230" t="s">
        <v>179</v>
      </c>
      <c r="E170" s="231" t="s">
        <v>2800</v>
      </c>
      <c r="F170" s="232" t="s">
        <v>2801</v>
      </c>
      <c r="G170" s="233" t="s">
        <v>774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295</v>
      </c>
      <c r="AT170" s="241" t="s">
        <v>179</v>
      </c>
      <c r="AU170" s="241" t="s">
        <v>92</v>
      </c>
      <c r="AY170" s="18" t="s">
        <v>177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295</v>
      </c>
      <c r="BM170" s="241" t="s">
        <v>2802</v>
      </c>
    </row>
    <row r="171" s="2" customFormat="1" ht="33" customHeight="1">
      <c r="A171" s="39"/>
      <c r="B171" s="40"/>
      <c r="C171" s="230" t="s">
        <v>454</v>
      </c>
      <c r="D171" s="230" t="s">
        <v>179</v>
      </c>
      <c r="E171" s="231" t="s">
        <v>2803</v>
      </c>
      <c r="F171" s="232" t="s">
        <v>2804</v>
      </c>
      <c r="G171" s="233" t="s">
        <v>888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295</v>
      </c>
      <c r="AT171" s="241" t="s">
        <v>179</v>
      </c>
      <c r="AU171" s="241" t="s">
        <v>92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295</v>
      </c>
      <c r="BM171" s="241" t="s">
        <v>2805</v>
      </c>
    </row>
    <row r="172" s="2" customFormat="1" ht="33" customHeight="1">
      <c r="A172" s="39"/>
      <c r="B172" s="40"/>
      <c r="C172" s="230" t="s">
        <v>461</v>
      </c>
      <c r="D172" s="230" t="s">
        <v>179</v>
      </c>
      <c r="E172" s="231" t="s">
        <v>2806</v>
      </c>
      <c r="F172" s="232" t="s">
        <v>2807</v>
      </c>
      <c r="G172" s="233" t="s">
        <v>888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295</v>
      </c>
      <c r="AT172" s="241" t="s">
        <v>179</v>
      </c>
      <c r="AU172" s="241" t="s">
        <v>92</v>
      </c>
      <c r="AY172" s="18" t="s">
        <v>177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295</v>
      </c>
      <c r="BM172" s="241" t="s">
        <v>2808</v>
      </c>
    </row>
    <row r="173" s="2" customFormat="1" ht="33" customHeight="1">
      <c r="A173" s="39"/>
      <c r="B173" s="40"/>
      <c r="C173" s="230" t="s">
        <v>465</v>
      </c>
      <c r="D173" s="230" t="s">
        <v>179</v>
      </c>
      <c r="E173" s="231" t="s">
        <v>2809</v>
      </c>
      <c r="F173" s="232" t="s">
        <v>2810</v>
      </c>
      <c r="G173" s="233" t="s">
        <v>888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295</v>
      </c>
      <c r="AT173" s="241" t="s">
        <v>179</v>
      </c>
      <c r="AU173" s="241" t="s">
        <v>92</v>
      </c>
      <c r="AY173" s="18" t="s">
        <v>177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295</v>
      </c>
      <c r="BM173" s="241" t="s">
        <v>2811</v>
      </c>
    </row>
    <row r="174" s="2" customFormat="1" ht="33" customHeight="1">
      <c r="A174" s="39"/>
      <c r="B174" s="40"/>
      <c r="C174" s="230" t="s">
        <v>469</v>
      </c>
      <c r="D174" s="230" t="s">
        <v>179</v>
      </c>
      <c r="E174" s="231" t="s">
        <v>2812</v>
      </c>
      <c r="F174" s="232" t="s">
        <v>2813</v>
      </c>
      <c r="G174" s="233" t="s">
        <v>888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295</v>
      </c>
      <c r="AT174" s="241" t="s">
        <v>179</v>
      </c>
      <c r="AU174" s="241" t="s">
        <v>92</v>
      </c>
      <c r="AY174" s="18" t="s">
        <v>177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295</v>
      </c>
      <c r="BM174" s="241" t="s">
        <v>2814</v>
      </c>
    </row>
    <row r="175" s="2" customFormat="1" ht="33" customHeight="1">
      <c r="A175" s="39"/>
      <c r="B175" s="40"/>
      <c r="C175" s="230" t="s">
        <v>473</v>
      </c>
      <c r="D175" s="230" t="s">
        <v>179</v>
      </c>
      <c r="E175" s="231" t="s">
        <v>2815</v>
      </c>
      <c r="F175" s="232" t="s">
        <v>2816</v>
      </c>
      <c r="G175" s="233" t="s">
        <v>888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295</v>
      </c>
      <c r="AT175" s="241" t="s">
        <v>179</v>
      </c>
      <c r="AU175" s="241" t="s">
        <v>92</v>
      </c>
      <c r="AY175" s="18" t="s">
        <v>177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295</v>
      </c>
      <c r="BM175" s="241" t="s">
        <v>2817</v>
      </c>
    </row>
    <row r="176" s="2" customFormat="1" ht="33" customHeight="1">
      <c r="A176" s="39"/>
      <c r="B176" s="40"/>
      <c r="C176" s="230" t="s">
        <v>484</v>
      </c>
      <c r="D176" s="230" t="s">
        <v>179</v>
      </c>
      <c r="E176" s="231" t="s">
        <v>2818</v>
      </c>
      <c r="F176" s="232" t="s">
        <v>2819</v>
      </c>
      <c r="G176" s="233" t="s">
        <v>888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295</v>
      </c>
      <c r="AT176" s="241" t="s">
        <v>179</v>
      </c>
      <c r="AU176" s="241" t="s">
        <v>92</v>
      </c>
      <c r="AY176" s="18" t="s">
        <v>177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295</v>
      </c>
      <c r="BM176" s="241" t="s">
        <v>2820</v>
      </c>
    </row>
    <row r="177" s="2" customFormat="1" ht="33" customHeight="1">
      <c r="A177" s="39"/>
      <c r="B177" s="40"/>
      <c r="C177" s="230" t="s">
        <v>506</v>
      </c>
      <c r="D177" s="230" t="s">
        <v>179</v>
      </c>
      <c r="E177" s="231" t="s">
        <v>2821</v>
      </c>
      <c r="F177" s="232" t="s">
        <v>2822</v>
      </c>
      <c r="G177" s="233" t="s">
        <v>888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295</v>
      </c>
      <c r="AT177" s="241" t="s">
        <v>179</v>
      </c>
      <c r="AU177" s="241" t="s">
        <v>92</v>
      </c>
      <c r="AY177" s="18" t="s">
        <v>177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295</v>
      </c>
      <c r="BM177" s="241" t="s">
        <v>2823</v>
      </c>
    </row>
    <row r="178" s="2" customFormat="1" ht="33" customHeight="1">
      <c r="A178" s="39"/>
      <c r="B178" s="40"/>
      <c r="C178" s="230" t="s">
        <v>511</v>
      </c>
      <c r="D178" s="230" t="s">
        <v>179</v>
      </c>
      <c r="E178" s="231" t="s">
        <v>2824</v>
      </c>
      <c r="F178" s="232" t="s">
        <v>2825</v>
      </c>
      <c r="G178" s="233" t="s">
        <v>888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295</v>
      </c>
      <c r="AT178" s="241" t="s">
        <v>179</v>
      </c>
      <c r="AU178" s="241" t="s">
        <v>92</v>
      </c>
      <c r="AY178" s="18" t="s">
        <v>177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295</v>
      </c>
      <c r="BM178" s="241" t="s">
        <v>2826</v>
      </c>
    </row>
    <row r="179" s="2" customFormat="1" ht="33" customHeight="1">
      <c r="A179" s="39"/>
      <c r="B179" s="40"/>
      <c r="C179" s="230" t="s">
        <v>515</v>
      </c>
      <c r="D179" s="230" t="s">
        <v>179</v>
      </c>
      <c r="E179" s="231" t="s">
        <v>2827</v>
      </c>
      <c r="F179" s="232" t="s">
        <v>2828</v>
      </c>
      <c r="G179" s="233" t="s">
        <v>888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295</v>
      </c>
      <c r="AT179" s="241" t="s">
        <v>179</v>
      </c>
      <c r="AU179" s="241" t="s">
        <v>92</v>
      </c>
      <c r="AY179" s="18" t="s">
        <v>177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295</v>
      </c>
      <c r="BM179" s="241" t="s">
        <v>2829</v>
      </c>
    </row>
    <row r="180" s="2" customFormat="1" ht="33" customHeight="1">
      <c r="A180" s="39"/>
      <c r="B180" s="40"/>
      <c r="C180" s="230" t="s">
        <v>519</v>
      </c>
      <c r="D180" s="230" t="s">
        <v>179</v>
      </c>
      <c r="E180" s="231" t="s">
        <v>2830</v>
      </c>
      <c r="F180" s="232" t="s">
        <v>2831</v>
      </c>
      <c r="G180" s="233" t="s">
        <v>888</v>
      </c>
      <c r="H180" s="234">
        <v>1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295</v>
      </c>
      <c r="AT180" s="241" t="s">
        <v>179</v>
      </c>
      <c r="AU180" s="241" t="s">
        <v>92</v>
      </c>
      <c r="AY180" s="18" t="s">
        <v>177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295</v>
      </c>
      <c r="BM180" s="241" t="s">
        <v>2832</v>
      </c>
    </row>
    <row r="181" s="2" customFormat="1" ht="33" customHeight="1">
      <c r="A181" s="39"/>
      <c r="B181" s="40"/>
      <c r="C181" s="230" t="s">
        <v>523</v>
      </c>
      <c r="D181" s="230" t="s">
        <v>179</v>
      </c>
      <c r="E181" s="231" t="s">
        <v>2833</v>
      </c>
      <c r="F181" s="232" t="s">
        <v>2834</v>
      </c>
      <c r="G181" s="233" t="s">
        <v>888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295</v>
      </c>
      <c r="AT181" s="241" t="s">
        <v>179</v>
      </c>
      <c r="AU181" s="241" t="s">
        <v>92</v>
      </c>
      <c r="AY181" s="18" t="s">
        <v>177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295</v>
      </c>
      <c r="BM181" s="241" t="s">
        <v>2835</v>
      </c>
    </row>
    <row r="182" s="2" customFormat="1" ht="33" customHeight="1">
      <c r="A182" s="39"/>
      <c r="B182" s="40"/>
      <c r="C182" s="230" t="s">
        <v>527</v>
      </c>
      <c r="D182" s="230" t="s">
        <v>179</v>
      </c>
      <c r="E182" s="231" t="s">
        <v>2836</v>
      </c>
      <c r="F182" s="232" t="s">
        <v>2837</v>
      </c>
      <c r="G182" s="233" t="s">
        <v>888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295</v>
      </c>
      <c r="AT182" s="241" t="s">
        <v>179</v>
      </c>
      <c r="AU182" s="241" t="s">
        <v>92</v>
      </c>
      <c r="AY182" s="18" t="s">
        <v>177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295</v>
      </c>
      <c r="BM182" s="241" t="s">
        <v>2838</v>
      </c>
    </row>
    <row r="183" s="2" customFormat="1" ht="33" customHeight="1">
      <c r="A183" s="39"/>
      <c r="B183" s="40"/>
      <c r="C183" s="230" t="s">
        <v>532</v>
      </c>
      <c r="D183" s="230" t="s">
        <v>179</v>
      </c>
      <c r="E183" s="231" t="s">
        <v>2839</v>
      </c>
      <c r="F183" s="232" t="s">
        <v>2840</v>
      </c>
      <c r="G183" s="233" t="s">
        <v>888</v>
      </c>
      <c r="H183" s="234">
        <v>1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295</v>
      </c>
      <c r="AT183" s="241" t="s">
        <v>179</v>
      </c>
      <c r="AU183" s="241" t="s">
        <v>92</v>
      </c>
      <c r="AY183" s="18" t="s">
        <v>177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295</v>
      </c>
      <c r="BM183" s="241" t="s">
        <v>2841</v>
      </c>
    </row>
    <row r="184" s="2" customFormat="1" ht="33" customHeight="1">
      <c r="A184" s="39"/>
      <c r="B184" s="40"/>
      <c r="C184" s="230" t="s">
        <v>540</v>
      </c>
      <c r="D184" s="230" t="s">
        <v>179</v>
      </c>
      <c r="E184" s="231" t="s">
        <v>2842</v>
      </c>
      <c r="F184" s="232" t="s">
        <v>2843</v>
      </c>
      <c r="G184" s="233" t="s">
        <v>888</v>
      </c>
      <c r="H184" s="234">
        <v>1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295</v>
      </c>
      <c r="AT184" s="241" t="s">
        <v>179</v>
      </c>
      <c r="AU184" s="241" t="s">
        <v>92</v>
      </c>
      <c r="AY184" s="18" t="s">
        <v>177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295</v>
      </c>
      <c r="BM184" s="241" t="s">
        <v>2844</v>
      </c>
    </row>
    <row r="185" s="2" customFormat="1" ht="33" customHeight="1">
      <c r="A185" s="39"/>
      <c r="B185" s="40"/>
      <c r="C185" s="230" t="s">
        <v>547</v>
      </c>
      <c r="D185" s="230" t="s">
        <v>179</v>
      </c>
      <c r="E185" s="231" t="s">
        <v>2845</v>
      </c>
      <c r="F185" s="232" t="s">
        <v>2846</v>
      </c>
      <c r="G185" s="233" t="s">
        <v>888</v>
      </c>
      <c r="H185" s="234">
        <v>1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295</v>
      </c>
      <c r="AT185" s="241" t="s">
        <v>179</v>
      </c>
      <c r="AU185" s="241" t="s">
        <v>92</v>
      </c>
      <c r="AY185" s="18" t="s">
        <v>177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295</v>
      </c>
      <c r="BM185" s="241" t="s">
        <v>2847</v>
      </c>
    </row>
    <row r="186" s="2" customFormat="1" ht="33" customHeight="1">
      <c r="A186" s="39"/>
      <c r="B186" s="40"/>
      <c r="C186" s="230" t="s">
        <v>556</v>
      </c>
      <c r="D186" s="230" t="s">
        <v>179</v>
      </c>
      <c r="E186" s="231" t="s">
        <v>2848</v>
      </c>
      <c r="F186" s="232" t="s">
        <v>2849</v>
      </c>
      <c r="G186" s="233" t="s">
        <v>888</v>
      </c>
      <c r="H186" s="234">
        <v>1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295</v>
      </c>
      <c r="AT186" s="241" t="s">
        <v>179</v>
      </c>
      <c r="AU186" s="241" t="s">
        <v>92</v>
      </c>
      <c r="AY186" s="18" t="s">
        <v>177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295</v>
      </c>
      <c r="BM186" s="241" t="s">
        <v>2850</v>
      </c>
    </row>
    <row r="187" s="2" customFormat="1" ht="33" customHeight="1">
      <c r="A187" s="39"/>
      <c r="B187" s="40"/>
      <c r="C187" s="230" t="s">
        <v>563</v>
      </c>
      <c r="D187" s="230" t="s">
        <v>179</v>
      </c>
      <c r="E187" s="231" t="s">
        <v>2851</v>
      </c>
      <c r="F187" s="232" t="s">
        <v>2852</v>
      </c>
      <c r="G187" s="233" t="s">
        <v>888</v>
      </c>
      <c r="H187" s="234">
        <v>1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295</v>
      </c>
      <c r="AT187" s="241" t="s">
        <v>179</v>
      </c>
      <c r="AU187" s="241" t="s">
        <v>92</v>
      </c>
      <c r="AY187" s="18" t="s">
        <v>177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295</v>
      </c>
      <c r="BM187" s="241" t="s">
        <v>2853</v>
      </c>
    </row>
    <row r="188" s="2" customFormat="1" ht="33" customHeight="1">
      <c r="A188" s="39"/>
      <c r="B188" s="40"/>
      <c r="C188" s="230" t="s">
        <v>571</v>
      </c>
      <c r="D188" s="230" t="s">
        <v>179</v>
      </c>
      <c r="E188" s="231" t="s">
        <v>2854</v>
      </c>
      <c r="F188" s="232" t="s">
        <v>2855</v>
      </c>
      <c r="G188" s="233" t="s">
        <v>888</v>
      </c>
      <c r="H188" s="234">
        <v>1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295</v>
      </c>
      <c r="AT188" s="241" t="s">
        <v>179</v>
      </c>
      <c r="AU188" s="241" t="s">
        <v>92</v>
      </c>
      <c r="AY188" s="18" t="s">
        <v>177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295</v>
      </c>
      <c r="BM188" s="241" t="s">
        <v>2856</v>
      </c>
    </row>
    <row r="189" s="2" customFormat="1" ht="33" customHeight="1">
      <c r="A189" s="39"/>
      <c r="B189" s="40"/>
      <c r="C189" s="230" t="s">
        <v>394</v>
      </c>
      <c r="D189" s="230" t="s">
        <v>179</v>
      </c>
      <c r="E189" s="231" t="s">
        <v>2857</v>
      </c>
      <c r="F189" s="232" t="s">
        <v>2858</v>
      </c>
      <c r="G189" s="233" t="s">
        <v>888</v>
      </c>
      <c r="H189" s="234">
        <v>1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295</v>
      </c>
      <c r="AT189" s="241" t="s">
        <v>179</v>
      </c>
      <c r="AU189" s="241" t="s">
        <v>92</v>
      </c>
      <c r="AY189" s="18" t="s">
        <v>177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295</v>
      </c>
      <c r="BM189" s="241" t="s">
        <v>2859</v>
      </c>
    </row>
    <row r="190" s="2" customFormat="1" ht="33" customHeight="1">
      <c r="A190" s="39"/>
      <c r="B190" s="40"/>
      <c r="C190" s="230" t="s">
        <v>587</v>
      </c>
      <c r="D190" s="230" t="s">
        <v>179</v>
      </c>
      <c r="E190" s="231" t="s">
        <v>2860</v>
      </c>
      <c r="F190" s="232" t="s">
        <v>2861</v>
      </c>
      <c r="G190" s="233" t="s">
        <v>888</v>
      </c>
      <c r="H190" s="234">
        <v>1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295</v>
      </c>
      <c r="AT190" s="241" t="s">
        <v>179</v>
      </c>
      <c r="AU190" s="241" t="s">
        <v>92</v>
      </c>
      <c r="AY190" s="18" t="s">
        <v>177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295</v>
      </c>
      <c r="BM190" s="241" t="s">
        <v>2862</v>
      </c>
    </row>
    <row r="191" s="2" customFormat="1" ht="37.8" customHeight="1">
      <c r="A191" s="39"/>
      <c r="B191" s="40"/>
      <c r="C191" s="230" t="s">
        <v>598</v>
      </c>
      <c r="D191" s="230" t="s">
        <v>179</v>
      </c>
      <c r="E191" s="231" t="s">
        <v>2863</v>
      </c>
      <c r="F191" s="232" t="s">
        <v>2864</v>
      </c>
      <c r="G191" s="233" t="s">
        <v>888</v>
      </c>
      <c r="H191" s="234">
        <v>1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295</v>
      </c>
      <c r="AT191" s="241" t="s">
        <v>179</v>
      </c>
      <c r="AU191" s="241" t="s">
        <v>92</v>
      </c>
      <c r="AY191" s="18" t="s">
        <v>177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295</v>
      </c>
      <c r="BM191" s="241" t="s">
        <v>2865</v>
      </c>
    </row>
    <row r="192" s="2" customFormat="1" ht="37.8" customHeight="1">
      <c r="A192" s="39"/>
      <c r="B192" s="40"/>
      <c r="C192" s="230" t="s">
        <v>606</v>
      </c>
      <c r="D192" s="230" t="s">
        <v>179</v>
      </c>
      <c r="E192" s="231" t="s">
        <v>2866</v>
      </c>
      <c r="F192" s="232" t="s">
        <v>2867</v>
      </c>
      <c r="G192" s="233" t="s">
        <v>888</v>
      </c>
      <c r="H192" s="234">
        <v>1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295</v>
      </c>
      <c r="AT192" s="241" t="s">
        <v>179</v>
      </c>
      <c r="AU192" s="241" t="s">
        <v>92</v>
      </c>
      <c r="AY192" s="18" t="s">
        <v>177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295</v>
      </c>
      <c r="BM192" s="241" t="s">
        <v>2868</v>
      </c>
    </row>
    <row r="193" s="2" customFormat="1" ht="37.8" customHeight="1">
      <c r="A193" s="39"/>
      <c r="B193" s="40"/>
      <c r="C193" s="230" t="s">
        <v>615</v>
      </c>
      <c r="D193" s="230" t="s">
        <v>179</v>
      </c>
      <c r="E193" s="231" t="s">
        <v>2869</v>
      </c>
      <c r="F193" s="232" t="s">
        <v>2870</v>
      </c>
      <c r="G193" s="233" t="s">
        <v>888</v>
      </c>
      <c r="H193" s="234">
        <v>1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295</v>
      </c>
      <c r="AT193" s="241" t="s">
        <v>179</v>
      </c>
      <c r="AU193" s="241" t="s">
        <v>92</v>
      </c>
      <c r="AY193" s="18" t="s">
        <v>177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295</v>
      </c>
      <c r="BM193" s="241" t="s">
        <v>2871</v>
      </c>
    </row>
    <row r="194" s="2" customFormat="1" ht="37.8" customHeight="1">
      <c r="A194" s="39"/>
      <c r="B194" s="40"/>
      <c r="C194" s="230" t="s">
        <v>1090</v>
      </c>
      <c r="D194" s="230" t="s">
        <v>179</v>
      </c>
      <c r="E194" s="231" t="s">
        <v>2872</v>
      </c>
      <c r="F194" s="232" t="s">
        <v>2873</v>
      </c>
      <c r="G194" s="233" t="s">
        <v>888</v>
      </c>
      <c r="H194" s="234">
        <v>1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295</v>
      </c>
      <c r="AT194" s="241" t="s">
        <v>179</v>
      </c>
      <c r="AU194" s="241" t="s">
        <v>92</v>
      </c>
      <c r="AY194" s="18" t="s">
        <v>177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295</v>
      </c>
      <c r="BM194" s="241" t="s">
        <v>2874</v>
      </c>
    </row>
    <row r="195" s="12" customFormat="1" ht="22.8" customHeight="1">
      <c r="A195" s="12"/>
      <c r="B195" s="214"/>
      <c r="C195" s="215"/>
      <c r="D195" s="216" t="s">
        <v>82</v>
      </c>
      <c r="E195" s="228" t="s">
        <v>2376</v>
      </c>
      <c r="F195" s="228" t="s">
        <v>2377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SUM(P196:P236)</f>
        <v>0</v>
      </c>
      <c r="Q195" s="222"/>
      <c r="R195" s="223">
        <f>SUM(R196:R236)</f>
        <v>0</v>
      </c>
      <c r="S195" s="222"/>
      <c r="T195" s="224">
        <f>SUM(T196:T236)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92</v>
      </c>
      <c r="AT195" s="226" t="s">
        <v>82</v>
      </c>
      <c r="AU195" s="226" t="s">
        <v>90</v>
      </c>
      <c r="AY195" s="225" t="s">
        <v>177</v>
      </c>
      <c r="BK195" s="227">
        <f>SUM(BK196:BK236)</f>
        <v>0</v>
      </c>
    </row>
    <row r="196" s="2" customFormat="1" ht="37.8" customHeight="1">
      <c r="A196" s="39"/>
      <c r="B196" s="40"/>
      <c r="C196" s="230" t="s">
        <v>1095</v>
      </c>
      <c r="D196" s="230" t="s">
        <v>179</v>
      </c>
      <c r="E196" s="231" t="s">
        <v>2875</v>
      </c>
      <c r="F196" s="232" t="s">
        <v>2876</v>
      </c>
      <c r="G196" s="233" t="s">
        <v>888</v>
      </c>
      <c r="H196" s="234">
        <v>1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295</v>
      </c>
      <c r="AT196" s="241" t="s">
        <v>179</v>
      </c>
      <c r="AU196" s="241" t="s">
        <v>92</v>
      </c>
      <c r="AY196" s="18" t="s">
        <v>177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295</v>
      </c>
      <c r="BM196" s="241" t="s">
        <v>2877</v>
      </c>
    </row>
    <row r="197" s="2" customFormat="1" ht="37.8" customHeight="1">
      <c r="A197" s="39"/>
      <c r="B197" s="40"/>
      <c r="C197" s="230" t="s">
        <v>1099</v>
      </c>
      <c r="D197" s="230" t="s">
        <v>179</v>
      </c>
      <c r="E197" s="231" t="s">
        <v>2878</v>
      </c>
      <c r="F197" s="232" t="s">
        <v>2879</v>
      </c>
      <c r="G197" s="233" t="s">
        <v>888</v>
      </c>
      <c r="H197" s="234">
        <v>1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295</v>
      </c>
      <c r="AT197" s="241" t="s">
        <v>179</v>
      </c>
      <c r="AU197" s="241" t="s">
        <v>92</v>
      </c>
      <c r="AY197" s="18" t="s">
        <v>177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295</v>
      </c>
      <c r="BM197" s="241" t="s">
        <v>2880</v>
      </c>
    </row>
    <row r="198" s="2" customFormat="1" ht="37.8" customHeight="1">
      <c r="A198" s="39"/>
      <c r="B198" s="40"/>
      <c r="C198" s="230" t="s">
        <v>1103</v>
      </c>
      <c r="D198" s="230" t="s">
        <v>179</v>
      </c>
      <c r="E198" s="231" t="s">
        <v>2881</v>
      </c>
      <c r="F198" s="232" t="s">
        <v>2882</v>
      </c>
      <c r="G198" s="233" t="s">
        <v>888</v>
      </c>
      <c r="H198" s="234">
        <v>1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295</v>
      </c>
      <c r="AT198" s="241" t="s">
        <v>179</v>
      </c>
      <c r="AU198" s="241" t="s">
        <v>92</v>
      </c>
      <c r="AY198" s="18" t="s">
        <v>177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295</v>
      </c>
      <c r="BM198" s="241" t="s">
        <v>2883</v>
      </c>
    </row>
    <row r="199" s="2" customFormat="1" ht="44.25" customHeight="1">
      <c r="A199" s="39"/>
      <c r="B199" s="40"/>
      <c r="C199" s="230" t="s">
        <v>1108</v>
      </c>
      <c r="D199" s="230" t="s">
        <v>179</v>
      </c>
      <c r="E199" s="231" t="s">
        <v>2884</v>
      </c>
      <c r="F199" s="232" t="s">
        <v>2885</v>
      </c>
      <c r="G199" s="233" t="s">
        <v>888</v>
      </c>
      <c r="H199" s="234">
        <v>1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295</v>
      </c>
      <c r="AT199" s="241" t="s">
        <v>179</v>
      </c>
      <c r="AU199" s="241" t="s">
        <v>92</v>
      </c>
      <c r="AY199" s="18" t="s">
        <v>177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295</v>
      </c>
      <c r="BM199" s="241" t="s">
        <v>2886</v>
      </c>
    </row>
    <row r="200" s="2" customFormat="1" ht="33" customHeight="1">
      <c r="A200" s="39"/>
      <c r="B200" s="40"/>
      <c r="C200" s="230" t="s">
        <v>1113</v>
      </c>
      <c r="D200" s="230" t="s">
        <v>179</v>
      </c>
      <c r="E200" s="231" t="s">
        <v>2887</v>
      </c>
      <c r="F200" s="232" t="s">
        <v>2888</v>
      </c>
      <c r="G200" s="233" t="s">
        <v>888</v>
      </c>
      <c r="H200" s="234">
        <v>1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295</v>
      </c>
      <c r="AT200" s="241" t="s">
        <v>179</v>
      </c>
      <c r="AU200" s="241" t="s">
        <v>92</v>
      </c>
      <c r="AY200" s="18" t="s">
        <v>177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295</v>
      </c>
      <c r="BM200" s="241" t="s">
        <v>2889</v>
      </c>
    </row>
    <row r="201" s="2" customFormat="1" ht="37.8" customHeight="1">
      <c r="A201" s="39"/>
      <c r="B201" s="40"/>
      <c r="C201" s="230" t="s">
        <v>1122</v>
      </c>
      <c r="D201" s="230" t="s">
        <v>179</v>
      </c>
      <c r="E201" s="231" t="s">
        <v>2890</v>
      </c>
      <c r="F201" s="232" t="s">
        <v>2891</v>
      </c>
      <c r="G201" s="233" t="s">
        <v>888</v>
      </c>
      <c r="H201" s="234">
        <v>1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295</v>
      </c>
      <c r="AT201" s="241" t="s">
        <v>179</v>
      </c>
      <c r="AU201" s="241" t="s">
        <v>92</v>
      </c>
      <c r="AY201" s="18" t="s">
        <v>177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295</v>
      </c>
      <c r="BM201" s="241" t="s">
        <v>2892</v>
      </c>
    </row>
    <row r="202" s="2" customFormat="1" ht="37.8" customHeight="1">
      <c r="A202" s="39"/>
      <c r="B202" s="40"/>
      <c r="C202" s="230" t="s">
        <v>1127</v>
      </c>
      <c r="D202" s="230" t="s">
        <v>179</v>
      </c>
      <c r="E202" s="231" t="s">
        <v>2893</v>
      </c>
      <c r="F202" s="232" t="s">
        <v>2894</v>
      </c>
      <c r="G202" s="233" t="s">
        <v>888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295</v>
      </c>
      <c r="AT202" s="241" t="s">
        <v>179</v>
      </c>
      <c r="AU202" s="241" t="s">
        <v>92</v>
      </c>
      <c r="AY202" s="18" t="s">
        <v>177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295</v>
      </c>
      <c r="BM202" s="241" t="s">
        <v>2895</v>
      </c>
    </row>
    <row r="203" s="2" customFormat="1" ht="37.8" customHeight="1">
      <c r="A203" s="39"/>
      <c r="B203" s="40"/>
      <c r="C203" s="230" t="s">
        <v>1134</v>
      </c>
      <c r="D203" s="230" t="s">
        <v>179</v>
      </c>
      <c r="E203" s="231" t="s">
        <v>2896</v>
      </c>
      <c r="F203" s="232" t="s">
        <v>2897</v>
      </c>
      <c r="G203" s="233" t="s">
        <v>888</v>
      </c>
      <c r="H203" s="234">
        <v>1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295</v>
      </c>
      <c r="AT203" s="241" t="s">
        <v>179</v>
      </c>
      <c r="AU203" s="241" t="s">
        <v>92</v>
      </c>
      <c r="AY203" s="18" t="s">
        <v>177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295</v>
      </c>
      <c r="BM203" s="241" t="s">
        <v>2898</v>
      </c>
    </row>
    <row r="204" s="2" customFormat="1" ht="33" customHeight="1">
      <c r="A204" s="39"/>
      <c r="B204" s="40"/>
      <c r="C204" s="230" t="s">
        <v>1153</v>
      </c>
      <c r="D204" s="230" t="s">
        <v>179</v>
      </c>
      <c r="E204" s="231" t="s">
        <v>2899</v>
      </c>
      <c r="F204" s="232" t="s">
        <v>2900</v>
      </c>
      <c r="G204" s="233" t="s">
        <v>888</v>
      </c>
      <c r="H204" s="234">
        <v>1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295</v>
      </c>
      <c r="AT204" s="241" t="s">
        <v>179</v>
      </c>
      <c r="AU204" s="241" t="s">
        <v>92</v>
      </c>
      <c r="AY204" s="18" t="s">
        <v>177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295</v>
      </c>
      <c r="BM204" s="241" t="s">
        <v>2901</v>
      </c>
    </row>
    <row r="205" s="2" customFormat="1" ht="33" customHeight="1">
      <c r="A205" s="39"/>
      <c r="B205" s="40"/>
      <c r="C205" s="230" t="s">
        <v>1165</v>
      </c>
      <c r="D205" s="230" t="s">
        <v>179</v>
      </c>
      <c r="E205" s="231" t="s">
        <v>2902</v>
      </c>
      <c r="F205" s="232" t="s">
        <v>2903</v>
      </c>
      <c r="G205" s="233" t="s">
        <v>888</v>
      </c>
      <c r="H205" s="234">
        <v>1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295</v>
      </c>
      <c r="AT205" s="241" t="s">
        <v>179</v>
      </c>
      <c r="AU205" s="241" t="s">
        <v>92</v>
      </c>
      <c r="AY205" s="18" t="s">
        <v>177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295</v>
      </c>
      <c r="BM205" s="241" t="s">
        <v>2904</v>
      </c>
    </row>
    <row r="206" s="2" customFormat="1" ht="33" customHeight="1">
      <c r="A206" s="39"/>
      <c r="B206" s="40"/>
      <c r="C206" s="230" t="s">
        <v>1169</v>
      </c>
      <c r="D206" s="230" t="s">
        <v>179</v>
      </c>
      <c r="E206" s="231" t="s">
        <v>2905</v>
      </c>
      <c r="F206" s="232" t="s">
        <v>2906</v>
      </c>
      <c r="G206" s="233" t="s">
        <v>888</v>
      </c>
      <c r="H206" s="234">
        <v>1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295</v>
      </c>
      <c r="AT206" s="241" t="s">
        <v>179</v>
      </c>
      <c r="AU206" s="241" t="s">
        <v>92</v>
      </c>
      <c r="AY206" s="18" t="s">
        <v>177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295</v>
      </c>
      <c r="BM206" s="241" t="s">
        <v>2907</v>
      </c>
    </row>
    <row r="207" s="2" customFormat="1" ht="33" customHeight="1">
      <c r="A207" s="39"/>
      <c r="B207" s="40"/>
      <c r="C207" s="230" t="s">
        <v>1174</v>
      </c>
      <c r="D207" s="230" t="s">
        <v>179</v>
      </c>
      <c r="E207" s="231" t="s">
        <v>2908</v>
      </c>
      <c r="F207" s="232" t="s">
        <v>2909</v>
      </c>
      <c r="G207" s="233" t="s">
        <v>888</v>
      </c>
      <c r="H207" s="234">
        <v>1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295</v>
      </c>
      <c r="AT207" s="241" t="s">
        <v>179</v>
      </c>
      <c r="AU207" s="241" t="s">
        <v>92</v>
      </c>
      <c r="AY207" s="18" t="s">
        <v>177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295</v>
      </c>
      <c r="BM207" s="241" t="s">
        <v>2910</v>
      </c>
    </row>
    <row r="208" s="2" customFormat="1" ht="33" customHeight="1">
      <c r="A208" s="39"/>
      <c r="B208" s="40"/>
      <c r="C208" s="230" t="s">
        <v>1178</v>
      </c>
      <c r="D208" s="230" t="s">
        <v>179</v>
      </c>
      <c r="E208" s="231" t="s">
        <v>2911</v>
      </c>
      <c r="F208" s="232" t="s">
        <v>2912</v>
      </c>
      <c r="G208" s="233" t="s">
        <v>888</v>
      </c>
      <c r="H208" s="234">
        <v>1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295</v>
      </c>
      <c r="AT208" s="241" t="s">
        <v>179</v>
      </c>
      <c r="AU208" s="241" t="s">
        <v>92</v>
      </c>
      <c r="AY208" s="18" t="s">
        <v>177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295</v>
      </c>
      <c r="BM208" s="241" t="s">
        <v>2913</v>
      </c>
    </row>
    <row r="209" s="2" customFormat="1" ht="33" customHeight="1">
      <c r="A209" s="39"/>
      <c r="B209" s="40"/>
      <c r="C209" s="230" t="s">
        <v>1184</v>
      </c>
      <c r="D209" s="230" t="s">
        <v>179</v>
      </c>
      <c r="E209" s="231" t="s">
        <v>2914</v>
      </c>
      <c r="F209" s="232" t="s">
        <v>2915</v>
      </c>
      <c r="G209" s="233" t="s">
        <v>888</v>
      </c>
      <c r="H209" s="234">
        <v>1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295</v>
      </c>
      <c r="AT209" s="241" t="s">
        <v>179</v>
      </c>
      <c r="AU209" s="241" t="s">
        <v>92</v>
      </c>
      <c r="AY209" s="18" t="s">
        <v>177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295</v>
      </c>
      <c r="BM209" s="241" t="s">
        <v>2916</v>
      </c>
    </row>
    <row r="210" s="2" customFormat="1" ht="33" customHeight="1">
      <c r="A210" s="39"/>
      <c r="B210" s="40"/>
      <c r="C210" s="230" t="s">
        <v>1191</v>
      </c>
      <c r="D210" s="230" t="s">
        <v>179</v>
      </c>
      <c r="E210" s="231" t="s">
        <v>2917</v>
      </c>
      <c r="F210" s="232" t="s">
        <v>2918</v>
      </c>
      <c r="G210" s="233" t="s">
        <v>1111</v>
      </c>
      <c r="H210" s="234">
        <v>58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295</v>
      </c>
      <c r="AT210" s="241" t="s">
        <v>179</v>
      </c>
      <c r="AU210" s="241" t="s">
        <v>92</v>
      </c>
      <c r="AY210" s="18" t="s">
        <v>177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295</v>
      </c>
      <c r="BM210" s="241" t="s">
        <v>2919</v>
      </c>
    </row>
    <row r="211" s="2" customFormat="1" ht="33" customHeight="1">
      <c r="A211" s="39"/>
      <c r="B211" s="40"/>
      <c r="C211" s="230" t="s">
        <v>1195</v>
      </c>
      <c r="D211" s="230" t="s">
        <v>179</v>
      </c>
      <c r="E211" s="231" t="s">
        <v>2920</v>
      </c>
      <c r="F211" s="232" t="s">
        <v>2921</v>
      </c>
      <c r="G211" s="233" t="s">
        <v>1111</v>
      </c>
      <c r="H211" s="234">
        <v>58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295</v>
      </c>
      <c r="AT211" s="241" t="s">
        <v>179</v>
      </c>
      <c r="AU211" s="241" t="s">
        <v>92</v>
      </c>
      <c r="AY211" s="18" t="s">
        <v>177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295</v>
      </c>
      <c r="BM211" s="241" t="s">
        <v>2922</v>
      </c>
    </row>
    <row r="212" s="2" customFormat="1" ht="24.15" customHeight="1">
      <c r="A212" s="39"/>
      <c r="B212" s="40"/>
      <c r="C212" s="230" t="s">
        <v>1202</v>
      </c>
      <c r="D212" s="230" t="s">
        <v>179</v>
      </c>
      <c r="E212" s="231" t="s">
        <v>2923</v>
      </c>
      <c r="F212" s="232" t="s">
        <v>2924</v>
      </c>
      <c r="G212" s="233" t="s">
        <v>398</v>
      </c>
      <c r="H212" s="234">
        <v>11.1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295</v>
      </c>
      <c r="AT212" s="241" t="s">
        <v>179</v>
      </c>
      <c r="AU212" s="241" t="s">
        <v>92</v>
      </c>
      <c r="AY212" s="18" t="s">
        <v>177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295</v>
      </c>
      <c r="BM212" s="241" t="s">
        <v>2925</v>
      </c>
    </row>
    <row r="213" s="2" customFormat="1" ht="37.8" customHeight="1">
      <c r="A213" s="39"/>
      <c r="B213" s="40"/>
      <c r="C213" s="230" t="s">
        <v>1209</v>
      </c>
      <c r="D213" s="230" t="s">
        <v>179</v>
      </c>
      <c r="E213" s="231" t="s">
        <v>2926</v>
      </c>
      <c r="F213" s="232" t="s">
        <v>2927</v>
      </c>
      <c r="G213" s="233" t="s">
        <v>1111</v>
      </c>
      <c r="H213" s="234">
        <v>1675.28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295</v>
      </c>
      <c r="AT213" s="241" t="s">
        <v>179</v>
      </c>
      <c r="AU213" s="241" t="s">
        <v>92</v>
      </c>
      <c r="AY213" s="18" t="s">
        <v>177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295</v>
      </c>
      <c r="BM213" s="241" t="s">
        <v>2928</v>
      </c>
    </row>
    <row r="214" s="2" customFormat="1" ht="33" customHeight="1">
      <c r="A214" s="39"/>
      <c r="B214" s="40"/>
      <c r="C214" s="230" t="s">
        <v>1216</v>
      </c>
      <c r="D214" s="230" t="s">
        <v>179</v>
      </c>
      <c r="E214" s="231" t="s">
        <v>2929</v>
      </c>
      <c r="F214" s="232" t="s">
        <v>2930</v>
      </c>
      <c r="G214" s="233" t="s">
        <v>774</v>
      </c>
      <c r="H214" s="234">
        <v>1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295</v>
      </c>
      <c r="AT214" s="241" t="s">
        <v>179</v>
      </c>
      <c r="AU214" s="241" t="s">
        <v>92</v>
      </c>
      <c r="AY214" s="18" t="s">
        <v>177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295</v>
      </c>
      <c r="BM214" s="241" t="s">
        <v>2931</v>
      </c>
    </row>
    <row r="215" s="2" customFormat="1" ht="33" customHeight="1">
      <c r="A215" s="39"/>
      <c r="B215" s="40"/>
      <c r="C215" s="230" t="s">
        <v>1223</v>
      </c>
      <c r="D215" s="230" t="s">
        <v>179</v>
      </c>
      <c r="E215" s="231" t="s">
        <v>2932</v>
      </c>
      <c r="F215" s="232" t="s">
        <v>2933</v>
      </c>
      <c r="G215" s="233" t="s">
        <v>774</v>
      </c>
      <c r="H215" s="234">
        <v>1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295</v>
      </c>
      <c r="AT215" s="241" t="s">
        <v>179</v>
      </c>
      <c r="AU215" s="241" t="s">
        <v>92</v>
      </c>
      <c r="AY215" s="18" t="s">
        <v>177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295</v>
      </c>
      <c r="BM215" s="241" t="s">
        <v>2934</v>
      </c>
    </row>
    <row r="216" s="2" customFormat="1" ht="33" customHeight="1">
      <c r="A216" s="39"/>
      <c r="B216" s="40"/>
      <c r="C216" s="230" t="s">
        <v>1230</v>
      </c>
      <c r="D216" s="230" t="s">
        <v>179</v>
      </c>
      <c r="E216" s="231" t="s">
        <v>2935</v>
      </c>
      <c r="F216" s="232" t="s">
        <v>2936</v>
      </c>
      <c r="G216" s="233" t="s">
        <v>774</v>
      </c>
      <c r="H216" s="234">
        <v>1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295</v>
      </c>
      <c r="AT216" s="241" t="s">
        <v>179</v>
      </c>
      <c r="AU216" s="241" t="s">
        <v>92</v>
      </c>
      <c r="AY216" s="18" t="s">
        <v>177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295</v>
      </c>
      <c r="BM216" s="241" t="s">
        <v>2937</v>
      </c>
    </row>
    <row r="217" s="2" customFormat="1" ht="33" customHeight="1">
      <c r="A217" s="39"/>
      <c r="B217" s="40"/>
      <c r="C217" s="230" t="s">
        <v>1234</v>
      </c>
      <c r="D217" s="230" t="s">
        <v>179</v>
      </c>
      <c r="E217" s="231" t="s">
        <v>2938</v>
      </c>
      <c r="F217" s="232" t="s">
        <v>2939</v>
      </c>
      <c r="G217" s="233" t="s">
        <v>888</v>
      </c>
      <c r="H217" s="234">
        <v>1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295</v>
      </c>
      <c r="AT217" s="241" t="s">
        <v>179</v>
      </c>
      <c r="AU217" s="241" t="s">
        <v>92</v>
      </c>
      <c r="AY217" s="18" t="s">
        <v>177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295</v>
      </c>
      <c r="BM217" s="241" t="s">
        <v>2940</v>
      </c>
    </row>
    <row r="218" s="2" customFormat="1" ht="24.15" customHeight="1">
      <c r="A218" s="39"/>
      <c r="B218" s="40"/>
      <c r="C218" s="230" t="s">
        <v>1241</v>
      </c>
      <c r="D218" s="230" t="s">
        <v>179</v>
      </c>
      <c r="E218" s="231" t="s">
        <v>2941</v>
      </c>
      <c r="F218" s="232" t="s">
        <v>2942</v>
      </c>
      <c r="G218" s="233" t="s">
        <v>1111</v>
      </c>
      <c r="H218" s="234">
        <v>208.59999999999999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295</v>
      </c>
      <c r="AT218" s="241" t="s">
        <v>179</v>
      </c>
      <c r="AU218" s="241" t="s">
        <v>92</v>
      </c>
      <c r="AY218" s="18" t="s">
        <v>177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295</v>
      </c>
      <c r="BM218" s="241" t="s">
        <v>2943</v>
      </c>
    </row>
    <row r="219" s="2" customFormat="1" ht="24.15" customHeight="1">
      <c r="A219" s="39"/>
      <c r="B219" s="40"/>
      <c r="C219" s="230" t="s">
        <v>1252</v>
      </c>
      <c r="D219" s="230" t="s">
        <v>179</v>
      </c>
      <c r="E219" s="231" t="s">
        <v>2944</v>
      </c>
      <c r="F219" s="232" t="s">
        <v>2945</v>
      </c>
      <c r="G219" s="233" t="s">
        <v>1111</v>
      </c>
      <c r="H219" s="234">
        <v>123.59999999999999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295</v>
      </c>
      <c r="AT219" s="241" t="s">
        <v>179</v>
      </c>
      <c r="AU219" s="241" t="s">
        <v>92</v>
      </c>
      <c r="AY219" s="18" t="s">
        <v>177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295</v>
      </c>
      <c r="BM219" s="241" t="s">
        <v>2946</v>
      </c>
    </row>
    <row r="220" s="2" customFormat="1" ht="24.15" customHeight="1">
      <c r="A220" s="39"/>
      <c r="B220" s="40"/>
      <c r="C220" s="230" t="s">
        <v>1259</v>
      </c>
      <c r="D220" s="230" t="s">
        <v>179</v>
      </c>
      <c r="E220" s="231" t="s">
        <v>2947</v>
      </c>
      <c r="F220" s="232" t="s">
        <v>2948</v>
      </c>
      <c r="G220" s="233" t="s">
        <v>398</v>
      </c>
      <c r="H220" s="234">
        <v>7.0999999999999996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295</v>
      </c>
      <c r="AT220" s="241" t="s">
        <v>179</v>
      </c>
      <c r="AU220" s="241" t="s">
        <v>92</v>
      </c>
      <c r="AY220" s="18" t="s">
        <v>177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295</v>
      </c>
      <c r="BM220" s="241" t="s">
        <v>2949</v>
      </c>
    </row>
    <row r="221" s="2" customFormat="1" ht="24.15" customHeight="1">
      <c r="A221" s="39"/>
      <c r="B221" s="40"/>
      <c r="C221" s="230" t="s">
        <v>1265</v>
      </c>
      <c r="D221" s="230" t="s">
        <v>179</v>
      </c>
      <c r="E221" s="231" t="s">
        <v>2950</v>
      </c>
      <c r="F221" s="232" t="s">
        <v>2951</v>
      </c>
      <c r="G221" s="233" t="s">
        <v>1111</v>
      </c>
      <c r="H221" s="234">
        <v>429.89999999999998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295</v>
      </c>
      <c r="AT221" s="241" t="s">
        <v>179</v>
      </c>
      <c r="AU221" s="241" t="s">
        <v>92</v>
      </c>
      <c r="AY221" s="18" t="s">
        <v>177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295</v>
      </c>
      <c r="BM221" s="241" t="s">
        <v>2952</v>
      </c>
    </row>
    <row r="222" s="2" customFormat="1" ht="24.15" customHeight="1">
      <c r="A222" s="39"/>
      <c r="B222" s="40"/>
      <c r="C222" s="230" t="s">
        <v>1269</v>
      </c>
      <c r="D222" s="230" t="s">
        <v>179</v>
      </c>
      <c r="E222" s="231" t="s">
        <v>2953</v>
      </c>
      <c r="F222" s="232" t="s">
        <v>2954</v>
      </c>
      <c r="G222" s="233" t="s">
        <v>398</v>
      </c>
      <c r="H222" s="234">
        <v>7.0999999999999996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295</v>
      </c>
      <c r="AT222" s="241" t="s">
        <v>179</v>
      </c>
      <c r="AU222" s="241" t="s">
        <v>92</v>
      </c>
      <c r="AY222" s="18" t="s">
        <v>177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295</v>
      </c>
      <c r="BM222" s="241" t="s">
        <v>2955</v>
      </c>
    </row>
    <row r="223" s="2" customFormat="1" ht="33" customHeight="1">
      <c r="A223" s="39"/>
      <c r="B223" s="40"/>
      <c r="C223" s="230" t="s">
        <v>1274</v>
      </c>
      <c r="D223" s="230" t="s">
        <v>179</v>
      </c>
      <c r="E223" s="231" t="s">
        <v>2956</v>
      </c>
      <c r="F223" s="232" t="s">
        <v>2957</v>
      </c>
      <c r="G223" s="233" t="s">
        <v>1111</v>
      </c>
      <c r="H223" s="234">
        <v>26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295</v>
      </c>
      <c r="AT223" s="241" t="s">
        <v>179</v>
      </c>
      <c r="AU223" s="241" t="s">
        <v>92</v>
      </c>
      <c r="AY223" s="18" t="s">
        <v>177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295</v>
      </c>
      <c r="BM223" s="241" t="s">
        <v>2958</v>
      </c>
    </row>
    <row r="224" s="2" customFormat="1" ht="33" customHeight="1">
      <c r="A224" s="39"/>
      <c r="B224" s="40"/>
      <c r="C224" s="230" t="s">
        <v>1278</v>
      </c>
      <c r="D224" s="230" t="s">
        <v>179</v>
      </c>
      <c r="E224" s="231" t="s">
        <v>2959</v>
      </c>
      <c r="F224" s="232" t="s">
        <v>2960</v>
      </c>
      <c r="G224" s="233" t="s">
        <v>774</v>
      </c>
      <c r="H224" s="234">
        <v>1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295</v>
      </c>
      <c r="AT224" s="241" t="s">
        <v>179</v>
      </c>
      <c r="AU224" s="241" t="s">
        <v>92</v>
      </c>
      <c r="AY224" s="18" t="s">
        <v>177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295</v>
      </c>
      <c r="BM224" s="241" t="s">
        <v>2961</v>
      </c>
    </row>
    <row r="225" s="2" customFormat="1" ht="33" customHeight="1">
      <c r="A225" s="39"/>
      <c r="B225" s="40"/>
      <c r="C225" s="230" t="s">
        <v>1285</v>
      </c>
      <c r="D225" s="230" t="s">
        <v>179</v>
      </c>
      <c r="E225" s="231" t="s">
        <v>2962</v>
      </c>
      <c r="F225" s="232" t="s">
        <v>2963</v>
      </c>
      <c r="G225" s="233" t="s">
        <v>774</v>
      </c>
      <c r="H225" s="234">
        <v>1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295</v>
      </c>
      <c r="AT225" s="241" t="s">
        <v>179</v>
      </c>
      <c r="AU225" s="241" t="s">
        <v>92</v>
      </c>
      <c r="AY225" s="18" t="s">
        <v>177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295</v>
      </c>
      <c r="BM225" s="241" t="s">
        <v>2964</v>
      </c>
    </row>
    <row r="226" s="2" customFormat="1" ht="33" customHeight="1">
      <c r="A226" s="39"/>
      <c r="B226" s="40"/>
      <c r="C226" s="230" t="s">
        <v>1295</v>
      </c>
      <c r="D226" s="230" t="s">
        <v>179</v>
      </c>
      <c r="E226" s="231" t="s">
        <v>2965</v>
      </c>
      <c r="F226" s="232" t="s">
        <v>2966</v>
      </c>
      <c r="G226" s="233" t="s">
        <v>774</v>
      </c>
      <c r="H226" s="234">
        <v>1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295</v>
      </c>
      <c r="AT226" s="241" t="s">
        <v>179</v>
      </c>
      <c r="AU226" s="241" t="s">
        <v>92</v>
      </c>
      <c r="AY226" s="18" t="s">
        <v>177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295</v>
      </c>
      <c r="BM226" s="241" t="s">
        <v>2967</v>
      </c>
    </row>
    <row r="227" s="2" customFormat="1" ht="24.15" customHeight="1">
      <c r="A227" s="39"/>
      <c r="B227" s="40"/>
      <c r="C227" s="230" t="s">
        <v>1300</v>
      </c>
      <c r="D227" s="230" t="s">
        <v>179</v>
      </c>
      <c r="E227" s="231" t="s">
        <v>2968</v>
      </c>
      <c r="F227" s="232" t="s">
        <v>2969</v>
      </c>
      <c r="G227" s="233" t="s">
        <v>1111</v>
      </c>
      <c r="H227" s="234">
        <v>191.09999999999999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295</v>
      </c>
      <c r="AT227" s="241" t="s">
        <v>179</v>
      </c>
      <c r="AU227" s="241" t="s">
        <v>92</v>
      </c>
      <c r="AY227" s="18" t="s">
        <v>177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295</v>
      </c>
      <c r="BM227" s="241" t="s">
        <v>2970</v>
      </c>
    </row>
    <row r="228" s="2" customFormat="1" ht="33" customHeight="1">
      <c r="A228" s="39"/>
      <c r="B228" s="40"/>
      <c r="C228" s="230" t="s">
        <v>1309</v>
      </c>
      <c r="D228" s="230" t="s">
        <v>179</v>
      </c>
      <c r="E228" s="231" t="s">
        <v>2971</v>
      </c>
      <c r="F228" s="232" t="s">
        <v>2972</v>
      </c>
      <c r="G228" s="233" t="s">
        <v>1111</v>
      </c>
      <c r="H228" s="234">
        <v>40.600000000000001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295</v>
      </c>
      <c r="AT228" s="241" t="s">
        <v>179</v>
      </c>
      <c r="AU228" s="241" t="s">
        <v>92</v>
      </c>
      <c r="AY228" s="18" t="s">
        <v>177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295</v>
      </c>
      <c r="BM228" s="241" t="s">
        <v>2973</v>
      </c>
    </row>
    <row r="229" s="2" customFormat="1" ht="33" customHeight="1">
      <c r="A229" s="39"/>
      <c r="B229" s="40"/>
      <c r="C229" s="230" t="s">
        <v>1314</v>
      </c>
      <c r="D229" s="230" t="s">
        <v>179</v>
      </c>
      <c r="E229" s="231" t="s">
        <v>2974</v>
      </c>
      <c r="F229" s="232" t="s">
        <v>2975</v>
      </c>
      <c r="G229" s="233" t="s">
        <v>1111</v>
      </c>
      <c r="H229" s="234">
        <v>43.899999999999999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295</v>
      </c>
      <c r="AT229" s="241" t="s">
        <v>179</v>
      </c>
      <c r="AU229" s="241" t="s">
        <v>92</v>
      </c>
      <c r="AY229" s="18" t="s">
        <v>177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295</v>
      </c>
      <c r="BM229" s="241" t="s">
        <v>2976</v>
      </c>
    </row>
    <row r="230" s="2" customFormat="1" ht="33" customHeight="1">
      <c r="A230" s="39"/>
      <c r="B230" s="40"/>
      <c r="C230" s="230" t="s">
        <v>1319</v>
      </c>
      <c r="D230" s="230" t="s">
        <v>179</v>
      </c>
      <c r="E230" s="231" t="s">
        <v>2977</v>
      </c>
      <c r="F230" s="232" t="s">
        <v>2978</v>
      </c>
      <c r="G230" s="233" t="s">
        <v>1111</v>
      </c>
      <c r="H230" s="234">
        <v>34.899999999999999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295</v>
      </c>
      <c r="AT230" s="241" t="s">
        <v>179</v>
      </c>
      <c r="AU230" s="241" t="s">
        <v>92</v>
      </c>
      <c r="AY230" s="18" t="s">
        <v>177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295</v>
      </c>
      <c r="BM230" s="241" t="s">
        <v>2979</v>
      </c>
    </row>
    <row r="231" s="2" customFormat="1" ht="33" customHeight="1">
      <c r="A231" s="39"/>
      <c r="B231" s="40"/>
      <c r="C231" s="230" t="s">
        <v>1323</v>
      </c>
      <c r="D231" s="230" t="s">
        <v>179</v>
      </c>
      <c r="E231" s="231" t="s">
        <v>2980</v>
      </c>
      <c r="F231" s="232" t="s">
        <v>2981</v>
      </c>
      <c r="G231" s="233" t="s">
        <v>1111</v>
      </c>
      <c r="H231" s="234">
        <v>106.8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295</v>
      </c>
      <c r="AT231" s="241" t="s">
        <v>179</v>
      </c>
      <c r="AU231" s="241" t="s">
        <v>92</v>
      </c>
      <c r="AY231" s="18" t="s">
        <v>177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295</v>
      </c>
      <c r="BM231" s="241" t="s">
        <v>2982</v>
      </c>
    </row>
    <row r="232" s="2" customFormat="1" ht="33" customHeight="1">
      <c r="A232" s="39"/>
      <c r="B232" s="40"/>
      <c r="C232" s="230" t="s">
        <v>1328</v>
      </c>
      <c r="D232" s="230" t="s">
        <v>179</v>
      </c>
      <c r="E232" s="231" t="s">
        <v>2983</v>
      </c>
      <c r="F232" s="232" t="s">
        <v>2984</v>
      </c>
      <c r="G232" s="233" t="s">
        <v>888</v>
      </c>
      <c r="H232" s="234">
        <v>1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295</v>
      </c>
      <c r="AT232" s="241" t="s">
        <v>179</v>
      </c>
      <c r="AU232" s="241" t="s">
        <v>92</v>
      </c>
      <c r="AY232" s="18" t="s">
        <v>177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295</v>
      </c>
      <c r="BM232" s="241" t="s">
        <v>2985</v>
      </c>
    </row>
    <row r="233" s="2" customFormat="1" ht="33" customHeight="1">
      <c r="A233" s="39"/>
      <c r="B233" s="40"/>
      <c r="C233" s="230" t="s">
        <v>1332</v>
      </c>
      <c r="D233" s="230" t="s">
        <v>179</v>
      </c>
      <c r="E233" s="231" t="s">
        <v>2986</v>
      </c>
      <c r="F233" s="232" t="s">
        <v>2987</v>
      </c>
      <c r="G233" s="233" t="s">
        <v>888</v>
      </c>
      <c r="H233" s="234">
        <v>1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295</v>
      </c>
      <c r="AT233" s="241" t="s">
        <v>179</v>
      </c>
      <c r="AU233" s="241" t="s">
        <v>92</v>
      </c>
      <c r="AY233" s="18" t="s">
        <v>177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295</v>
      </c>
      <c r="BM233" s="241" t="s">
        <v>2988</v>
      </c>
    </row>
    <row r="234" s="2" customFormat="1" ht="33" customHeight="1">
      <c r="A234" s="39"/>
      <c r="B234" s="40"/>
      <c r="C234" s="230" t="s">
        <v>1337</v>
      </c>
      <c r="D234" s="230" t="s">
        <v>179</v>
      </c>
      <c r="E234" s="231" t="s">
        <v>2989</v>
      </c>
      <c r="F234" s="232" t="s">
        <v>2990</v>
      </c>
      <c r="G234" s="233" t="s">
        <v>1111</v>
      </c>
      <c r="H234" s="234">
        <v>430.19999999999999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295</v>
      </c>
      <c r="AT234" s="241" t="s">
        <v>179</v>
      </c>
      <c r="AU234" s="241" t="s">
        <v>92</v>
      </c>
      <c r="AY234" s="18" t="s">
        <v>177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295</v>
      </c>
      <c r="BM234" s="241" t="s">
        <v>2991</v>
      </c>
    </row>
    <row r="235" s="2" customFormat="1" ht="33" customHeight="1">
      <c r="A235" s="39"/>
      <c r="B235" s="40"/>
      <c r="C235" s="230" t="s">
        <v>1343</v>
      </c>
      <c r="D235" s="230" t="s">
        <v>179</v>
      </c>
      <c r="E235" s="231" t="s">
        <v>2992</v>
      </c>
      <c r="F235" s="232" t="s">
        <v>2993</v>
      </c>
      <c r="G235" s="233" t="s">
        <v>1111</v>
      </c>
      <c r="H235" s="234">
        <v>86.5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295</v>
      </c>
      <c r="AT235" s="241" t="s">
        <v>179</v>
      </c>
      <c r="AU235" s="241" t="s">
        <v>92</v>
      </c>
      <c r="AY235" s="18" t="s">
        <v>177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295</v>
      </c>
      <c r="BM235" s="241" t="s">
        <v>2994</v>
      </c>
    </row>
    <row r="236" s="2" customFormat="1" ht="33" customHeight="1">
      <c r="A236" s="39"/>
      <c r="B236" s="40"/>
      <c r="C236" s="230" t="s">
        <v>1347</v>
      </c>
      <c r="D236" s="230" t="s">
        <v>179</v>
      </c>
      <c r="E236" s="231" t="s">
        <v>2995</v>
      </c>
      <c r="F236" s="232" t="s">
        <v>2996</v>
      </c>
      <c r="G236" s="233" t="s">
        <v>1111</v>
      </c>
      <c r="H236" s="234">
        <v>91.700000000000003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295</v>
      </c>
      <c r="AT236" s="241" t="s">
        <v>179</v>
      </c>
      <c r="AU236" s="241" t="s">
        <v>92</v>
      </c>
      <c r="AY236" s="18" t="s">
        <v>177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295</v>
      </c>
      <c r="BM236" s="241" t="s">
        <v>2997</v>
      </c>
    </row>
    <row r="237" s="12" customFormat="1" ht="22.8" customHeight="1">
      <c r="A237" s="12"/>
      <c r="B237" s="214"/>
      <c r="C237" s="215"/>
      <c r="D237" s="216" t="s">
        <v>82</v>
      </c>
      <c r="E237" s="228" t="s">
        <v>2998</v>
      </c>
      <c r="F237" s="228" t="s">
        <v>2999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SUM(P238:P256)</f>
        <v>0</v>
      </c>
      <c r="Q237" s="222"/>
      <c r="R237" s="223">
        <f>SUM(R238:R256)</f>
        <v>0</v>
      </c>
      <c r="S237" s="222"/>
      <c r="T237" s="224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92</v>
      </c>
      <c r="AT237" s="226" t="s">
        <v>82</v>
      </c>
      <c r="AU237" s="226" t="s">
        <v>90</v>
      </c>
      <c r="AY237" s="225" t="s">
        <v>177</v>
      </c>
      <c r="BK237" s="227">
        <f>SUM(BK238:BK256)</f>
        <v>0</v>
      </c>
    </row>
    <row r="238" s="2" customFormat="1" ht="24.15" customHeight="1">
      <c r="A238" s="39"/>
      <c r="B238" s="40"/>
      <c r="C238" s="230" t="s">
        <v>1351</v>
      </c>
      <c r="D238" s="230" t="s">
        <v>179</v>
      </c>
      <c r="E238" s="231" t="s">
        <v>3000</v>
      </c>
      <c r="F238" s="232" t="s">
        <v>3001</v>
      </c>
      <c r="G238" s="233" t="s">
        <v>774</v>
      </c>
      <c r="H238" s="234">
        <v>1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295</v>
      </c>
      <c r="AT238" s="241" t="s">
        <v>179</v>
      </c>
      <c r="AU238" s="241" t="s">
        <v>92</v>
      </c>
      <c r="AY238" s="18" t="s">
        <v>177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295</v>
      </c>
      <c r="BM238" s="241" t="s">
        <v>3002</v>
      </c>
    </row>
    <row r="239" s="2" customFormat="1" ht="33" customHeight="1">
      <c r="A239" s="39"/>
      <c r="B239" s="40"/>
      <c r="C239" s="230" t="s">
        <v>1355</v>
      </c>
      <c r="D239" s="230" t="s">
        <v>179</v>
      </c>
      <c r="E239" s="231" t="s">
        <v>3003</v>
      </c>
      <c r="F239" s="232" t="s">
        <v>3004</v>
      </c>
      <c r="G239" s="233" t="s">
        <v>774</v>
      </c>
      <c r="H239" s="234">
        <v>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295</v>
      </c>
      <c r="AT239" s="241" t="s">
        <v>179</v>
      </c>
      <c r="AU239" s="241" t="s">
        <v>92</v>
      </c>
      <c r="AY239" s="18" t="s">
        <v>177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295</v>
      </c>
      <c r="BM239" s="241" t="s">
        <v>3005</v>
      </c>
    </row>
    <row r="240" s="2" customFormat="1" ht="33" customHeight="1">
      <c r="A240" s="39"/>
      <c r="B240" s="40"/>
      <c r="C240" s="230" t="s">
        <v>1359</v>
      </c>
      <c r="D240" s="230" t="s">
        <v>179</v>
      </c>
      <c r="E240" s="231" t="s">
        <v>3006</v>
      </c>
      <c r="F240" s="232" t="s">
        <v>3007</v>
      </c>
      <c r="G240" s="233" t="s">
        <v>774</v>
      </c>
      <c r="H240" s="234">
        <v>1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295</v>
      </c>
      <c r="AT240" s="241" t="s">
        <v>179</v>
      </c>
      <c r="AU240" s="241" t="s">
        <v>92</v>
      </c>
      <c r="AY240" s="18" t="s">
        <v>177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295</v>
      </c>
      <c r="BM240" s="241" t="s">
        <v>3008</v>
      </c>
    </row>
    <row r="241" s="2" customFormat="1" ht="33" customHeight="1">
      <c r="A241" s="39"/>
      <c r="B241" s="40"/>
      <c r="C241" s="230" t="s">
        <v>1363</v>
      </c>
      <c r="D241" s="230" t="s">
        <v>179</v>
      </c>
      <c r="E241" s="231" t="s">
        <v>3009</v>
      </c>
      <c r="F241" s="232" t="s">
        <v>3010</v>
      </c>
      <c r="G241" s="233" t="s">
        <v>774</v>
      </c>
      <c r="H241" s="234">
        <v>1</v>
      </c>
      <c r="I241" s="235"/>
      <c r="J241" s="236">
        <f>ROUND(I241*H241,2)</f>
        <v>0</v>
      </c>
      <c r="K241" s="232" t="s">
        <v>1</v>
      </c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295</v>
      </c>
      <c r="AT241" s="241" t="s">
        <v>179</v>
      </c>
      <c r="AU241" s="241" t="s">
        <v>92</v>
      </c>
      <c r="AY241" s="18" t="s">
        <v>177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295</v>
      </c>
      <c r="BM241" s="241" t="s">
        <v>3011</v>
      </c>
    </row>
    <row r="242" s="2" customFormat="1" ht="33" customHeight="1">
      <c r="A242" s="39"/>
      <c r="B242" s="40"/>
      <c r="C242" s="230" t="s">
        <v>1370</v>
      </c>
      <c r="D242" s="230" t="s">
        <v>179</v>
      </c>
      <c r="E242" s="231" t="s">
        <v>3012</v>
      </c>
      <c r="F242" s="232" t="s">
        <v>3013</v>
      </c>
      <c r="G242" s="233" t="s">
        <v>774</v>
      </c>
      <c r="H242" s="234">
        <v>1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295</v>
      </c>
      <c r="AT242" s="241" t="s">
        <v>179</v>
      </c>
      <c r="AU242" s="241" t="s">
        <v>92</v>
      </c>
      <c r="AY242" s="18" t="s">
        <v>177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295</v>
      </c>
      <c r="BM242" s="241" t="s">
        <v>3014</v>
      </c>
    </row>
    <row r="243" s="2" customFormat="1" ht="33" customHeight="1">
      <c r="A243" s="39"/>
      <c r="B243" s="40"/>
      <c r="C243" s="230" t="s">
        <v>1376</v>
      </c>
      <c r="D243" s="230" t="s">
        <v>179</v>
      </c>
      <c r="E243" s="231" t="s">
        <v>3015</v>
      </c>
      <c r="F243" s="232" t="s">
        <v>3016</v>
      </c>
      <c r="G243" s="233" t="s">
        <v>774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295</v>
      </c>
      <c r="AT243" s="241" t="s">
        <v>179</v>
      </c>
      <c r="AU243" s="241" t="s">
        <v>92</v>
      </c>
      <c r="AY243" s="18" t="s">
        <v>177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295</v>
      </c>
      <c r="BM243" s="241" t="s">
        <v>3017</v>
      </c>
    </row>
    <row r="244" s="2" customFormat="1" ht="33" customHeight="1">
      <c r="A244" s="39"/>
      <c r="B244" s="40"/>
      <c r="C244" s="230" t="s">
        <v>1384</v>
      </c>
      <c r="D244" s="230" t="s">
        <v>179</v>
      </c>
      <c r="E244" s="231" t="s">
        <v>3018</v>
      </c>
      <c r="F244" s="232" t="s">
        <v>3019</v>
      </c>
      <c r="G244" s="233" t="s">
        <v>774</v>
      </c>
      <c r="H244" s="234">
        <v>1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295</v>
      </c>
      <c r="AT244" s="241" t="s">
        <v>179</v>
      </c>
      <c r="AU244" s="241" t="s">
        <v>92</v>
      </c>
      <c r="AY244" s="18" t="s">
        <v>177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295</v>
      </c>
      <c r="BM244" s="241" t="s">
        <v>3020</v>
      </c>
    </row>
    <row r="245" s="2" customFormat="1" ht="33" customHeight="1">
      <c r="A245" s="39"/>
      <c r="B245" s="40"/>
      <c r="C245" s="230" t="s">
        <v>1394</v>
      </c>
      <c r="D245" s="230" t="s">
        <v>179</v>
      </c>
      <c r="E245" s="231" t="s">
        <v>3021</v>
      </c>
      <c r="F245" s="232" t="s">
        <v>3022</v>
      </c>
      <c r="G245" s="233" t="s">
        <v>774</v>
      </c>
      <c r="H245" s="234">
        <v>1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295</v>
      </c>
      <c r="AT245" s="241" t="s">
        <v>179</v>
      </c>
      <c r="AU245" s="241" t="s">
        <v>92</v>
      </c>
      <c r="AY245" s="18" t="s">
        <v>177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295</v>
      </c>
      <c r="BM245" s="241" t="s">
        <v>3023</v>
      </c>
    </row>
    <row r="246" s="2" customFormat="1" ht="33" customHeight="1">
      <c r="A246" s="39"/>
      <c r="B246" s="40"/>
      <c r="C246" s="230" t="s">
        <v>1403</v>
      </c>
      <c r="D246" s="230" t="s">
        <v>179</v>
      </c>
      <c r="E246" s="231" t="s">
        <v>3024</v>
      </c>
      <c r="F246" s="232" t="s">
        <v>3025</v>
      </c>
      <c r="G246" s="233" t="s">
        <v>774</v>
      </c>
      <c r="H246" s="234">
        <v>9</v>
      </c>
      <c r="I246" s="235"/>
      <c r="J246" s="236">
        <f>ROUND(I246*H246,2)</f>
        <v>0</v>
      </c>
      <c r="K246" s="232" t="s">
        <v>1</v>
      </c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295</v>
      </c>
      <c r="AT246" s="241" t="s">
        <v>179</v>
      </c>
      <c r="AU246" s="241" t="s">
        <v>92</v>
      </c>
      <c r="AY246" s="18" t="s">
        <v>177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295</v>
      </c>
      <c r="BM246" s="241" t="s">
        <v>3026</v>
      </c>
    </row>
    <row r="247" s="2" customFormat="1" ht="33" customHeight="1">
      <c r="A247" s="39"/>
      <c r="B247" s="40"/>
      <c r="C247" s="230" t="s">
        <v>1408</v>
      </c>
      <c r="D247" s="230" t="s">
        <v>179</v>
      </c>
      <c r="E247" s="231" t="s">
        <v>3027</v>
      </c>
      <c r="F247" s="232" t="s">
        <v>3028</v>
      </c>
      <c r="G247" s="233" t="s">
        <v>774</v>
      </c>
      <c r="H247" s="234">
        <v>1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295</v>
      </c>
      <c r="AT247" s="241" t="s">
        <v>179</v>
      </c>
      <c r="AU247" s="241" t="s">
        <v>92</v>
      </c>
      <c r="AY247" s="18" t="s">
        <v>177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295</v>
      </c>
      <c r="BM247" s="241" t="s">
        <v>3029</v>
      </c>
    </row>
    <row r="248" s="2" customFormat="1" ht="24.15" customHeight="1">
      <c r="A248" s="39"/>
      <c r="B248" s="40"/>
      <c r="C248" s="230" t="s">
        <v>1413</v>
      </c>
      <c r="D248" s="230" t="s">
        <v>179</v>
      </c>
      <c r="E248" s="231" t="s">
        <v>3030</v>
      </c>
      <c r="F248" s="232" t="s">
        <v>3031</v>
      </c>
      <c r="G248" s="233" t="s">
        <v>774</v>
      </c>
      <c r="H248" s="234">
        <v>3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295</v>
      </c>
      <c r="AT248" s="241" t="s">
        <v>179</v>
      </c>
      <c r="AU248" s="241" t="s">
        <v>92</v>
      </c>
      <c r="AY248" s="18" t="s">
        <v>177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295</v>
      </c>
      <c r="BM248" s="241" t="s">
        <v>3032</v>
      </c>
    </row>
    <row r="249" s="2" customFormat="1" ht="33" customHeight="1">
      <c r="A249" s="39"/>
      <c r="B249" s="40"/>
      <c r="C249" s="230" t="s">
        <v>1418</v>
      </c>
      <c r="D249" s="230" t="s">
        <v>179</v>
      </c>
      <c r="E249" s="231" t="s">
        <v>3033</v>
      </c>
      <c r="F249" s="232" t="s">
        <v>3034</v>
      </c>
      <c r="G249" s="233" t="s">
        <v>774</v>
      </c>
      <c r="H249" s="234">
        <v>1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295</v>
      </c>
      <c r="AT249" s="241" t="s">
        <v>179</v>
      </c>
      <c r="AU249" s="241" t="s">
        <v>92</v>
      </c>
      <c r="AY249" s="18" t="s">
        <v>177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295</v>
      </c>
      <c r="BM249" s="241" t="s">
        <v>3035</v>
      </c>
    </row>
    <row r="250" s="2" customFormat="1" ht="33" customHeight="1">
      <c r="A250" s="39"/>
      <c r="B250" s="40"/>
      <c r="C250" s="230" t="s">
        <v>1427</v>
      </c>
      <c r="D250" s="230" t="s">
        <v>179</v>
      </c>
      <c r="E250" s="231" t="s">
        <v>3036</v>
      </c>
      <c r="F250" s="232" t="s">
        <v>3037</v>
      </c>
      <c r="G250" s="233" t="s">
        <v>774</v>
      </c>
      <c r="H250" s="234">
        <v>2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295</v>
      </c>
      <c r="AT250" s="241" t="s">
        <v>179</v>
      </c>
      <c r="AU250" s="241" t="s">
        <v>92</v>
      </c>
      <c r="AY250" s="18" t="s">
        <v>177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295</v>
      </c>
      <c r="BM250" s="241" t="s">
        <v>3038</v>
      </c>
    </row>
    <row r="251" s="2" customFormat="1" ht="33" customHeight="1">
      <c r="A251" s="39"/>
      <c r="B251" s="40"/>
      <c r="C251" s="230" t="s">
        <v>1435</v>
      </c>
      <c r="D251" s="230" t="s">
        <v>179</v>
      </c>
      <c r="E251" s="231" t="s">
        <v>3039</v>
      </c>
      <c r="F251" s="232" t="s">
        <v>3040</v>
      </c>
      <c r="G251" s="233" t="s">
        <v>774</v>
      </c>
      <c r="H251" s="234">
        <v>1</v>
      </c>
      <c r="I251" s="235"/>
      <c r="J251" s="236">
        <f>ROUND(I251*H251,2)</f>
        <v>0</v>
      </c>
      <c r="K251" s="232" t="s">
        <v>1</v>
      </c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295</v>
      </c>
      <c r="AT251" s="241" t="s">
        <v>179</v>
      </c>
      <c r="AU251" s="241" t="s">
        <v>92</v>
      </c>
      <c r="AY251" s="18" t="s">
        <v>177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295</v>
      </c>
      <c r="BM251" s="241" t="s">
        <v>3041</v>
      </c>
    </row>
    <row r="252" s="2" customFormat="1" ht="33" customHeight="1">
      <c r="A252" s="39"/>
      <c r="B252" s="40"/>
      <c r="C252" s="230" t="s">
        <v>1443</v>
      </c>
      <c r="D252" s="230" t="s">
        <v>179</v>
      </c>
      <c r="E252" s="231" t="s">
        <v>3042</v>
      </c>
      <c r="F252" s="232" t="s">
        <v>3043</v>
      </c>
      <c r="G252" s="233" t="s">
        <v>774</v>
      </c>
      <c r="H252" s="234">
        <v>10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295</v>
      </c>
      <c r="AT252" s="241" t="s">
        <v>179</v>
      </c>
      <c r="AU252" s="241" t="s">
        <v>92</v>
      </c>
      <c r="AY252" s="18" t="s">
        <v>177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295</v>
      </c>
      <c r="BM252" s="241" t="s">
        <v>3044</v>
      </c>
    </row>
    <row r="253" s="2" customFormat="1" ht="33" customHeight="1">
      <c r="A253" s="39"/>
      <c r="B253" s="40"/>
      <c r="C253" s="230" t="s">
        <v>1447</v>
      </c>
      <c r="D253" s="230" t="s">
        <v>179</v>
      </c>
      <c r="E253" s="231" t="s">
        <v>3045</v>
      </c>
      <c r="F253" s="232" t="s">
        <v>3046</v>
      </c>
      <c r="G253" s="233" t="s">
        <v>774</v>
      </c>
      <c r="H253" s="234">
        <v>2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295</v>
      </c>
      <c r="AT253" s="241" t="s">
        <v>179</v>
      </c>
      <c r="AU253" s="241" t="s">
        <v>92</v>
      </c>
      <c r="AY253" s="18" t="s">
        <v>177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295</v>
      </c>
      <c r="BM253" s="241" t="s">
        <v>3047</v>
      </c>
    </row>
    <row r="254" s="2" customFormat="1" ht="33" customHeight="1">
      <c r="A254" s="39"/>
      <c r="B254" s="40"/>
      <c r="C254" s="230" t="s">
        <v>1451</v>
      </c>
      <c r="D254" s="230" t="s">
        <v>179</v>
      </c>
      <c r="E254" s="231" t="s">
        <v>3048</v>
      </c>
      <c r="F254" s="232" t="s">
        <v>3049</v>
      </c>
      <c r="G254" s="233" t="s">
        <v>774</v>
      </c>
      <c r="H254" s="234">
        <v>1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295</v>
      </c>
      <c r="AT254" s="241" t="s">
        <v>179</v>
      </c>
      <c r="AU254" s="241" t="s">
        <v>92</v>
      </c>
      <c r="AY254" s="18" t="s">
        <v>177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295</v>
      </c>
      <c r="BM254" s="241" t="s">
        <v>3050</v>
      </c>
    </row>
    <row r="255" s="2" customFormat="1" ht="33" customHeight="1">
      <c r="A255" s="39"/>
      <c r="B255" s="40"/>
      <c r="C255" s="230" t="s">
        <v>1459</v>
      </c>
      <c r="D255" s="230" t="s">
        <v>179</v>
      </c>
      <c r="E255" s="231" t="s">
        <v>3051</v>
      </c>
      <c r="F255" s="232" t="s">
        <v>3052</v>
      </c>
      <c r="G255" s="233" t="s">
        <v>774</v>
      </c>
      <c r="H255" s="234">
        <v>3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295</v>
      </c>
      <c r="AT255" s="241" t="s">
        <v>179</v>
      </c>
      <c r="AU255" s="241" t="s">
        <v>92</v>
      </c>
      <c r="AY255" s="18" t="s">
        <v>177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295</v>
      </c>
      <c r="BM255" s="241" t="s">
        <v>3053</v>
      </c>
    </row>
    <row r="256" s="2" customFormat="1" ht="33" customHeight="1">
      <c r="A256" s="39"/>
      <c r="B256" s="40"/>
      <c r="C256" s="230" t="s">
        <v>1467</v>
      </c>
      <c r="D256" s="230" t="s">
        <v>179</v>
      </c>
      <c r="E256" s="231" t="s">
        <v>3054</v>
      </c>
      <c r="F256" s="232" t="s">
        <v>3055</v>
      </c>
      <c r="G256" s="233" t="s">
        <v>774</v>
      </c>
      <c r="H256" s="234">
        <v>3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295</v>
      </c>
      <c r="AT256" s="241" t="s">
        <v>179</v>
      </c>
      <c r="AU256" s="241" t="s">
        <v>92</v>
      </c>
      <c r="AY256" s="18" t="s">
        <v>177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295</v>
      </c>
      <c r="BM256" s="241" t="s">
        <v>3056</v>
      </c>
    </row>
    <row r="257" s="12" customFormat="1" ht="25.92" customHeight="1">
      <c r="A257" s="12"/>
      <c r="B257" s="214"/>
      <c r="C257" s="215"/>
      <c r="D257" s="216" t="s">
        <v>82</v>
      </c>
      <c r="E257" s="217" t="s">
        <v>613</v>
      </c>
      <c r="F257" s="217" t="s">
        <v>614</v>
      </c>
      <c r="G257" s="215"/>
      <c r="H257" s="215"/>
      <c r="I257" s="218"/>
      <c r="J257" s="219">
        <f>BK257</f>
        <v>0</v>
      </c>
      <c r="K257" s="215"/>
      <c r="L257" s="220"/>
      <c r="M257" s="221"/>
      <c r="N257" s="222"/>
      <c r="O257" s="222"/>
      <c r="P257" s="223">
        <f>SUM(P258:P304)</f>
        <v>0</v>
      </c>
      <c r="Q257" s="222"/>
      <c r="R257" s="223">
        <f>SUM(R258:R304)</f>
        <v>0</v>
      </c>
      <c r="S257" s="222"/>
      <c r="T257" s="224">
        <f>SUM(T258:T304)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5" t="s">
        <v>184</v>
      </c>
      <c r="AT257" s="226" t="s">
        <v>82</v>
      </c>
      <c r="AU257" s="226" t="s">
        <v>83</v>
      </c>
      <c r="AY257" s="225" t="s">
        <v>177</v>
      </c>
      <c r="BK257" s="227">
        <f>SUM(BK258:BK304)</f>
        <v>0</v>
      </c>
    </row>
    <row r="258" s="2" customFormat="1" ht="33" customHeight="1">
      <c r="A258" s="39"/>
      <c r="B258" s="40"/>
      <c r="C258" s="230" t="s">
        <v>1480</v>
      </c>
      <c r="D258" s="230" t="s">
        <v>179</v>
      </c>
      <c r="E258" s="231" t="s">
        <v>3057</v>
      </c>
      <c r="F258" s="232" t="s">
        <v>3058</v>
      </c>
      <c r="G258" s="233" t="s">
        <v>888</v>
      </c>
      <c r="H258" s="234">
        <v>1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184</v>
      </c>
      <c r="AT258" s="241" t="s">
        <v>179</v>
      </c>
      <c r="AU258" s="241" t="s">
        <v>90</v>
      </c>
      <c r="AY258" s="18" t="s">
        <v>177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184</v>
      </c>
      <c r="BM258" s="241" t="s">
        <v>3059</v>
      </c>
    </row>
    <row r="259" s="2" customFormat="1" ht="33" customHeight="1">
      <c r="A259" s="39"/>
      <c r="B259" s="40"/>
      <c r="C259" s="230" t="s">
        <v>1490</v>
      </c>
      <c r="D259" s="230" t="s">
        <v>179</v>
      </c>
      <c r="E259" s="231" t="s">
        <v>3060</v>
      </c>
      <c r="F259" s="232" t="s">
        <v>3061</v>
      </c>
      <c r="G259" s="233" t="s">
        <v>774</v>
      </c>
      <c r="H259" s="234">
        <v>1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184</v>
      </c>
      <c r="AT259" s="241" t="s">
        <v>179</v>
      </c>
      <c r="AU259" s="241" t="s">
        <v>90</v>
      </c>
      <c r="AY259" s="18" t="s">
        <v>177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184</v>
      </c>
      <c r="BM259" s="241" t="s">
        <v>3062</v>
      </c>
    </row>
    <row r="260" s="2" customFormat="1" ht="24.15" customHeight="1">
      <c r="A260" s="39"/>
      <c r="B260" s="40"/>
      <c r="C260" s="230" t="s">
        <v>1495</v>
      </c>
      <c r="D260" s="230" t="s">
        <v>179</v>
      </c>
      <c r="E260" s="231" t="s">
        <v>3063</v>
      </c>
      <c r="F260" s="232" t="s">
        <v>3064</v>
      </c>
      <c r="G260" s="233" t="s">
        <v>398</v>
      </c>
      <c r="H260" s="234">
        <v>5.7549999999999999</v>
      </c>
      <c r="I260" s="235"/>
      <c r="J260" s="236">
        <f>ROUND(I260*H260,2)</f>
        <v>0</v>
      </c>
      <c r="K260" s="232" t="s">
        <v>1</v>
      </c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184</v>
      </c>
      <c r="AT260" s="241" t="s">
        <v>179</v>
      </c>
      <c r="AU260" s="241" t="s">
        <v>90</v>
      </c>
      <c r="AY260" s="18" t="s">
        <v>177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184</v>
      </c>
      <c r="BM260" s="241" t="s">
        <v>3065</v>
      </c>
    </row>
    <row r="261" s="2" customFormat="1" ht="24.15" customHeight="1">
      <c r="A261" s="39"/>
      <c r="B261" s="40"/>
      <c r="C261" s="230" t="s">
        <v>1500</v>
      </c>
      <c r="D261" s="230" t="s">
        <v>179</v>
      </c>
      <c r="E261" s="231" t="s">
        <v>3066</v>
      </c>
      <c r="F261" s="232" t="s">
        <v>3067</v>
      </c>
      <c r="G261" s="233" t="s">
        <v>774</v>
      </c>
      <c r="H261" s="234">
        <v>1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184</v>
      </c>
      <c r="AT261" s="241" t="s">
        <v>179</v>
      </c>
      <c r="AU261" s="241" t="s">
        <v>90</v>
      </c>
      <c r="AY261" s="18" t="s">
        <v>177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184</v>
      </c>
      <c r="BM261" s="241" t="s">
        <v>3068</v>
      </c>
    </row>
    <row r="262" s="2" customFormat="1" ht="33" customHeight="1">
      <c r="A262" s="39"/>
      <c r="B262" s="40"/>
      <c r="C262" s="230" t="s">
        <v>1520</v>
      </c>
      <c r="D262" s="230" t="s">
        <v>179</v>
      </c>
      <c r="E262" s="231" t="s">
        <v>3069</v>
      </c>
      <c r="F262" s="232" t="s">
        <v>3070</v>
      </c>
      <c r="G262" s="233" t="s">
        <v>888</v>
      </c>
      <c r="H262" s="234">
        <v>2</v>
      </c>
      <c r="I262" s="235"/>
      <c r="J262" s="236">
        <f>ROUND(I262*H262,2)</f>
        <v>0</v>
      </c>
      <c r="K262" s="232" t="s">
        <v>1</v>
      </c>
      <c r="L262" s="45"/>
      <c r="M262" s="237" t="s">
        <v>1</v>
      </c>
      <c r="N262" s="238" t="s">
        <v>48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184</v>
      </c>
      <c r="AT262" s="241" t="s">
        <v>179</v>
      </c>
      <c r="AU262" s="241" t="s">
        <v>90</v>
      </c>
      <c r="AY262" s="18" t="s">
        <v>177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90</v>
      </c>
      <c r="BK262" s="242">
        <f>ROUND(I262*H262,2)</f>
        <v>0</v>
      </c>
      <c r="BL262" s="18" t="s">
        <v>184</v>
      </c>
      <c r="BM262" s="241" t="s">
        <v>3071</v>
      </c>
    </row>
    <row r="263" s="2" customFormat="1" ht="37.8" customHeight="1">
      <c r="A263" s="39"/>
      <c r="B263" s="40"/>
      <c r="C263" s="230" t="s">
        <v>1522</v>
      </c>
      <c r="D263" s="230" t="s">
        <v>179</v>
      </c>
      <c r="E263" s="231" t="s">
        <v>3072</v>
      </c>
      <c r="F263" s="232" t="s">
        <v>3073</v>
      </c>
      <c r="G263" s="233" t="s">
        <v>888</v>
      </c>
      <c r="H263" s="234">
        <v>2</v>
      </c>
      <c r="I263" s="235"/>
      <c r="J263" s="236">
        <f>ROUND(I263*H263,2)</f>
        <v>0</v>
      </c>
      <c r="K263" s="232" t="s">
        <v>1</v>
      </c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184</v>
      </c>
      <c r="AT263" s="241" t="s">
        <v>179</v>
      </c>
      <c r="AU263" s="241" t="s">
        <v>90</v>
      </c>
      <c r="AY263" s="18" t="s">
        <v>177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184</v>
      </c>
      <c r="BM263" s="241" t="s">
        <v>3074</v>
      </c>
    </row>
    <row r="264" s="2" customFormat="1" ht="33" customHeight="1">
      <c r="A264" s="39"/>
      <c r="B264" s="40"/>
      <c r="C264" s="230" t="s">
        <v>1527</v>
      </c>
      <c r="D264" s="230" t="s">
        <v>179</v>
      </c>
      <c r="E264" s="231" t="s">
        <v>3075</v>
      </c>
      <c r="F264" s="232" t="s">
        <v>3076</v>
      </c>
      <c r="G264" s="233" t="s">
        <v>888</v>
      </c>
      <c r="H264" s="234">
        <v>1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184</v>
      </c>
      <c r="AT264" s="241" t="s">
        <v>179</v>
      </c>
      <c r="AU264" s="241" t="s">
        <v>90</v>
      </c>
      <c r="AY264" s="18" t="s">
        <v>177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184</v>
      </c>
      <c r="BM264" s="241" t="s">
        <v>3077</v>
      </c>
    </row>
    <row r="265" s="2" customFormat="1" ht="33" customHeight="1">
      <c r="A265" s="39"/>
      <c r="B265" s="40"/>
      <c r="C265" s="230" t="s">
        <v>1529</v>
      </c>
      <c r="D265" s="230" t="s">
        <v>179</v>
      </c>
      <c r="E265" s="231" t="s">
        <v>3078</v>
      </c>
      <c r="F265" s="232" t="s">
        <v>3079</v>
      </c>
      <c r="G265" s="233" t="s">
        <v>774</v>
      </c>
      <c r="H265" s="234">
        <v>1</v>
      </c>
      <c r="I265" s="235"/>
      <c r="J265" s="236">
        <f>ROUND(I265*H265,2)</f>
        <v>0</v>
      </c>
      <c r="K265" s="232" t="s">
        <v>1</v>
      </c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184</v>
      </c>
      <c r="AT265" s="241" t="s">
        <v>179</v>
      </c>
      <c r="AU265" s="241" t="s">
        <v>90</v>
      </c>
      <c r="AY265" s="18" t="s">
        <v>177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184</v>
      </c>
      <c r="BM265" s="241" t="s">
        <v>3080</v>
      </c>
    </row>
    <row r="266" s="2" customFormat="1" ht="33" customHeight="1">
      <c r="A266" s="39"/>
      <c r="B266" s="40"/>
      <c r="C266" s="230" t="s">
        <v>1535</v>
      </c>
      <c r="D266" s="230" t="s">
        <v>179</v>
      </c>
      <c r="E266" s="231" t="s">
        <v>3081</v>
      </c>
      <c r="F266" s="232" t="s">
        <v>3082</v>
      </c>
      <c r="G266" s="233" t="s">
        <v>774</v>
      </c>
      <c r="H266" s="234">
        <v>1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184</v>
      </c>
      <c r="AT266" s="241" t="s">
        <v>179</v>
      </c>
      <c r="AU266" s="241" t="s">
        <v>90</v>
      </c>
      <c r="AY266" s="18" t="s">
        <v>177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184</v>
      </c>
      <c r="BM266" s="241" t="s">
        <v>3083</v>
      </c>
    </row>
    <row r="267" s="2" customFormat="1" ht="33" customHeight="1">
      <c r="A267" s="39"/>
      <c r="B267" s="40"/>
      <c r="C267" s="230" t="s">
        <v>1552</v>
      </c>
      <c r="D267" s="230" t="s">
        <v>179</v>
      </c>
      <c r="E267" s="231" t="s">
        <v>3084</v>
      </c>
      <c r="F267" s="232" t="s">
        <v>3085</v>
      </c>
      <c r="G267" s="233" t="s">
        <v>774</v>
      </c>
      <c r="H267" s="234">
        <v>1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184</v>
      </c>
      <c r="AT267" s="241" t="s">
        <v>179</v>
      </c>
      <c r="AU267" s="241" t="s">
        <v>90</v>
      </c>
      <c r="AY267" s="18" t="s">
        <v>177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184</v>
      </c>
      <c r="BM267" s="241" t="s">
        <v>3086</v>
      </c>
    </row>
    <row r="268" s="2" customFormat="1" ht="33" customHeight="1">
      <c r="A268" s="39"/>
      <c r="B268" s="40"/>
      <c r="C268" s="230" t="s">
        <v>1557</v>
      </c>
      <c r="D268" s="230" t="s">
        <v>179</v>
      </c>
      <c r="E268" s="231" t="s">
        <v>3087</v>
      </c>
      <c r="F268" s="232" t="s">
        <v>3088</v>
      </c>
      <c r="G268" s="233" t="s">
        <v>774</v>
      </c>
      <c r="H268" s="234">
        <v>2</v>
      </c>
      <c r="I268" s="235"/>
      <c r="J268" s="236">
        <f>ROUND(I268*H268,2)</f>
        <v>0</v>
      </c>
      <c r="K268" s="232" t="s">
        <v>1</v>
      </c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184</v>
      </c>
      <c r="AT268" s="241" t="s">
        <v>179</v>
      </c>
      <c r="AU268" s="241" t="s">
        <v>90</v>
      </c>
      <c r="AY268" s="18" t="s">
        <v>177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184</v>
      </c>
      <c r="BM268" s="241" t="s">
        <v>3089</v>
      </c>
    </row>
    <row r="269" s="2" customFormat="1" ht="37.8" customHeight="1">
      <c r="A269" s="39"/>
      <c r="B269" s="40"/>
      <c r="C269" s="230" t="s">
        <v>1562</v>
      </c>
      <c r="D269" s="230" t="s">
        <v>179</v>
      </c>
      <c r="E269" s="231" t="s">
        <v>3090</v>
      </c>
      <c r="F269" s="232" t="s">
        <v>3091</v>
      </c>
      <c r="G269" s="233" t="s">
        <v>774</v>
      </c>
      <c r="H269" s="234">
        <v>1</v>
      </c>
      <c r="I269" s="235"/>
      <c r="J269" s="236">
        <f>ROUND(I269*H269,2)</f>
        <v>0</v>
      </c>
      <c r="K269" s="232" t="s">
        <v>1</v>
      </c>
      <c r="L269" s="45"/>
      <c r="M269" s="237" t="s">
        <v>1</v>
      </c>
      <c r="N269" s="238" t="s">
        <v>48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184</v>
      </c>
      <c r="AT269" s="241" t="s">
        <v>179</v>
      </c>
      <c r="AU269" s="241" t="s">
        <v>90</v>
      </c>
      <c r="AY269" s="18" t="s">
        <v>177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90</v>
      </c>
      <c r="BK269" s="242">
        <f>ROUND(I269*H269,2)</f>
        <v>0</v>
      </c>
      <c r="BL269" s="18" t="s">
        <v>184</v>
      </c>
      <c r="BM269" s="241" t="s">
        <v>3092</v>
      </c>
    </row>
    <row r="270" s="2" customFormat="1" ht="37.8" customHeight="1">
      <c r="A270" s="39"/>
      <c r="B270" s="40"/>
      <c r="C270" s="230" t="s">
        <v>1567</v>
      </c>
      <c r="D270" s="230" t="s">
        <v>179</v>
      </c>
      <c r="E270" s="231" t="s">
        <v>3093</v>
      </c>
      <c r="F270" s="232" t="s">
        <v>3094</v>
      </c>
      <c r="G270" s="233" t="s">
        <v>774</v>
      </c>
      <c r="H270" s="234">
        <v>1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184</v>
      </c>
      <c r="AT270" s="241" t="s">
        <v>179</v>
      </c>
      <c r="AU270" s="241" t="s">
        <v>90</v>
      </c>
      <c r="AY270" s="18" t="s">
        <v>177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184</v>
      </c>
      <c r="BM270" s="241" t="s">
        <v>3095</v>
      </c>
    </row>
    <row r="271" s="2" customFormat="1" ht="33" customHeight="1">
      <c r="A271" s="39"/>
      <c r="B271" s="40"/>
      <c r="C271" s="230" t="s">
        <v>1573</v>
      </c>
      <c r="D271" s="230" t="s">
        <v>179</v>
      </c>
      <c r="E271" s="231" t="s">
        <v>3096</v>
      </c>
      <c r="F271" s="232" t="s">
        <v>3097</v>
      </c>
      <c r="G271" s="233" t="s">
        <v>774</v>
      </c>
      <c r="H271" s="234">
        <v>1</v>
      </c>
      <c r="I271" s="235"/>
      <c r="J271" s="236">
        <f>ROUND(I271*H271,2)</f>
        <v>0</v>
      </c>
      <c r="K271" s="232" t="s">
        <v>1</v>
      </c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184</v>
      </c>
      <c r="AT271" s="241" t="s">
        <v>179</v>
      </c>
      <c r="AU271" s="241" t="s">
        <v>90</v>
      </c>
      <c r="AY271" s="18" t="s">
        <v>177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184</v>
      </c>
      <c r="BM271" s="241" t="s">
        <v>3098</v>
      </c>
    </row>
    <row r="272" s="2" customFormat="1" ht="24.15" customHeight="1">
      <c r="A272" s="39"/>
      <c r="B272" s="40"/>
      <c r="C272" s="230" t="s">
        <v>1578</v>
      </c>
      <c r="D272" s="230" t="s">
        <v>179</v>
      </c>
      <c r="E272" s="231" t="s">
        <v>3099</v>
      </c>
      <c r="F272" s="232" t="s">
        <v>3100</v>
      </c>
      <c r="G272" s="233" t="s">
        <v>774</v>
      </c>
      <c r="H272" s="234">
        <v>7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184</v>
      </c>
      <c r="AT272" s="241" t="s">
        <v>179</v>
      </c>
      <c r="AU272" s="241" t="s">
        <v>90</v>
      </c>
      <c r="AY272" s="18" t="s">
        <v>177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184</v>
      </c>
      <c r="BM272" s="241" t="s">
        <v>3101</v>
      </c>
    </row>
    <row r="273" s="2" customFormat="1" ht="33" customHeight="1">
      <c r="A273" s="39"/>
      <c r="B273" s="40"/>
      <c r="C273" s="230" t="s">
        <v>1582</v>
      </c>
      <c r="D273" s="230" t="s">
        <v>179</v>
      </c>
      <c r="E273" s="231" t="s">
        <v>3102</v>
      </c>
      <c r="F273" s="232" t="s">
        <v>3103</v>
      </c>
      <c r="G273" s="233" t="s">
        <v>774</v>
      </c>
      <c r="H273" s="234">
        <v>2</v>
      </c>
      <c r="I273" s="235"/>
      <c r="J273" s="236">
        <f>ROUND(I273*H273,2)</f>
        <v>0</v>
      </c>
      <c r="K273" s="232" t="s">
        <v>1</v>
      </c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184</v>
      </c>
      <c r="AT273" s="241" t="s">
        <v>179</v>
      </c>
      <c r="AU273" s="241" t="s">
        <v>90</v>
      </c>
      <c r="AY273" s="18" t="s">
        <v>177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184</v>
      </c>
      <c r="BM273" s="241" t="s">
        <v>3104</v>
      </c>
    </row>
    <row r="274" s="2" customFormat="1" ht="33" customHeight="1">
      <c r="A274" s="39"/>
      <c r="B274" s="40"/>
      <c r="C274" s="230" t="s">
        <v>1590</v>
      </c>
      <c r="D274" s="230" t="s">
        <v>179</v>
      </c>
      <c r="E274" s="231" t="s">
        <v>3105</v>
      </c>
      <c r="F274" s="232" t="s">
        <v>3106</v>
      </c>
      <c r="G274" s="233" t="s">
        <v>888</v>
      </c>
      <c r="H274" s="234">
        <v>1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184</v>
      </c>
      <c r="AT274" s="241" t="s">
        <v>179</v>
      </c>
      <c r="AU274" s="241" t="s">
        <v>90</v>
      </c>
      <c r="AY274" s="18" t="s">
        <v>177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184</v>
      </c>
      <c r="BM274" s="241" t="s">
        <v>3107</v>
      </c>
    </row>
    <row r="275" s="2" customFormat="1" ht="33" customHeight="1">
      <c r="A275" s="39"/>
      <c r="B275" s="40"/>
      <c r="C275" s="230" t="s">
        <v>1596</v>
      </c>
      <c r="D275" s="230" t="s">
        <v>179</v>
      </c>
      <c r="E275" s="231" t="s">
        <v>3108</v>
      </c>
      <c r="F275" s="232" t="s">
        <v>3109</v>
      </c>
      <c r="G275" s="233" t="s">
        <v>888</v>
      </c>
      <c r="H275" s="234">
        <v>1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184</v>
      </c>
      <c r="AT275" s="241" t="s">
        <v>179</v>
      </c>
      <c r="AU275" s="241" t="s">
        <v>90</v>
      </c>
      <c r="AY275" s="18" t="s">
        <v>177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184</v>
      </c>
      <c r="BM275" s="241" t="s">
        <v>3110</v>
      </c>
    </row>
    <row r="276" s="2" customFormat="1" ht="24.15" customHeight="1">
      <c r="A276" s="39"/>
      <c r="B276" s="40"/>
      <c r="C276" s="230" t="s">
        <v>1601</v>
      </c>
      <c r="D276" s="230" t="s">
        <v>179</v>
      </c>
      <c r="E276" s="231" t="s">
        <v>3111</v>
      </c>
      <c r="F276" s="232" t="s">
        <v>3112</v>
      </c>
      <c r="G276" s="233" t="s">
        <v>774</v>
      </c>
      <c r="H276" s="234">
        <v>1</v>
      </c>
      <c r="I276" s="235"/>
      <c r="J276" s="236">
        <f>ROUND(I276*H276,2)</f>
        <v>0</v>
      </c>
      <c r="K276" s="232" t="s">
        <v>1</v>
      </c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184</v>
      </c>
      <c r="AT276" s="241" t="s">
        <v>179</v>
      </c>
      <c r="AU276" s="241" t="s">
        <v>90</v>
      </c>
      <c r="AY276" s="18" t="s">
        <v>177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184</v>
      </c>
      <c r="BM276" s="241" t="s">
        <v>3113</v>
      </c>
    </row>
    <row r="277" s="2" customFormat="1" ht="37.8" customHeight="1">
      <c r="A277" s="39"/>
      <c r="B277" s="40"/>
      <c r="C277" s="230" t="s">
        <v>1608</v>
      </c>
      <c r="D277" s="230" t="s">
        <v>179</v>
      </c>
      <c r="E277" s="231" t="s">
        <v>3114</v>
      </c>
      <c r="F277" s="232" t="s">
        <v>3115</v>
      </c>
      <c r="G277" s="233" t="s">
        <v>774</v>
      </c>
      <c r="H277" s="234">
        <v>2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48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184</v>
      </c>
      <c r="AT277" s="241" t="s">
        <v>179</v>
      </c>
      <c r="AU277" s="241" t="s">
        <v>90</v>
      </c>
      <c r="AY277" s="18" t="s">
        <v>177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90</v>
      </c>
      <c r="BK277" s="242">
        <f>ROUND(I277*H277,2)</f>
        <v>0</v>
      </c>
      <c r="BL277" s="18" t="s">
        <v>184</v>
      </c>
      <c r="BM277" s="241" t="s">
        <v>3116</v>
      </c>
    </row>
    <row r="278" s="2" customFormat="1" ht="33" customHeight="1">
      <c r="A278" s="39"/>
      <c r="B278" s="40"/>
      <c r="C278" s="230" t="s">
        <v>1613</v>
      </c>
      <c r="D278" s="230" t="s">
        <v>179</v>
      </c>
      <c r="E278" s="231" t="s">
        <v>3117</v>
      </c>
      <c r="F278" s="232" t="s">
        <v>3118</v>
      </c>
      <c r="G278" s="233" t="s">
        <v>398</v>
      </c>
      <c r="H278" s="234">
        <v>9.4000000000000004</v>
      </c>
      <c r="I278" s="235"/>
      <c r="J278" s="236">
        <f>ROUND(I278*H278,2)</f>
        <v>0</v>
      </c>
      <c r="K278" s="232" t="s">
        <v>1</v>
      </c>
      <c r="L278" s="45"/>
      <c r="M278" s="237" t="s">
        <v>1</v>
      </c>
      <c r="N278" s="238" t="s">
        <v>48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184</v>
      </c>
      <c r="AT278" s="241" t="s">
        <v>179</v>
      </c>
      <c r="AU278" s="241" t="s">
        <v>90</v>
      </c>
      <c r="AY278" s="18" t="s">
        <v>177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90</v>
      </c>
      <c r="BK278" s="242">
        <f>ROUND(I278*H278,2)</f>
        <v>0</v>
      </c>
      <c r="BL278" s="18" t="s">
        <v>184</v>
      </c>
      <c r="BM278" s="241" t="s">
        <v>3119</v>
      </c>
    </row>
    <row r="279" s="2" customFormat="1" ht="33" customHeight="1">
      <c r="A279" s="39"/>
      <c r="B279" s="40"/>
      <c r="C279" s="230" t="s">
        <v>1617</v>
      </c>
      <c r="D279" s="230" t="s">
        <v>179</v>
      </c>
      <c r="E279" s="231" t="s">
        <v>3120</v>
      </c>
      <c r="F279" s="232" t="s">
        <v>3121</v>
      </c>
      <c r="G279" s="233" t="s">
        <v>774</v>
      </c>
      <c r="H279" s="234">
        <v>1</v>
      </c>
      <c r="I279" s="235"/>
      <c r="J279" s="236">
        <f>ROUND(I279*H279,2)</f>
        <v>0</v>
      </c>
      <c r="K279" s="232" t="s">
        <v>1</v>
      </c>
      <c r="L279" s="45"/>
      <c r="M279" s="237" t="s">
        <v>1</v>
      </c>
      <c r="N279" s="238" t="s">
        <v>48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184</v>
      </c>
      <c r="AT279" s="241" t="s">
        <v>179</v>
      </c>
      <c r="AU279" s="241" t="s">
        <v>90</v>
      </c>
      <c r="AY279" s="18" t="s">
        <v>177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90</v>
      </c>
      <c r="BK279" s="242">
        <f>ROUND(I279*H279,2)</f>
        <v>0</v>
      </c>
      <c r="BL279" s="18" t="s">
        <v>184</v>
      </c>
      <c r="BM279" s="241" t="s">
        <v>3122</v>
      </c>
    </row>
    <row r="280" s="2" customFormat="1" ht="33" customHeight="1">
      <c r="A280" s="39"/>
      <c r="B280" s="40"/>
      <c r="C280" s="230" t="s">
        <v>1621</v>
      </c>
      <c r="D280" s="230" t="s">
        <v>179</v>
      </c>
      <c r="E280" s="231" t="s">
        <v>3123</v>
      </c>
      <c r="F280" s="232" t="s">
        <v>3124</v>
      </c>
      <c r="G280" s="233" t="s">
        <v>774</v>
      </c>
      <c r="H280" s="234">
        <v>1</v>
      </c>
      <c r="I280" s="235"/>
      <c r="J280" s="236">
        <f>ROUND(I280*H280,2)</f>
        <v>0</v>
      </c>
      <c r="K280" s="232" t="s">
        <v>1</v>
      </c>
      <c r="L280" s="45"/>
      <c r="M280" s="237" t="s">
        <v>1</v>
      </c>
      <c r="N280" s="238" t="s">
        <v>48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184</v>
      </c>
      <c r="AT280" s="241" t="s">
        <v>179</v>
      </c>
      <c r="AU280" s="241" t="s">
        <v>90</v>
      </c>
      <c r="AY280" s="18" t="s">
        <v>177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90</v>
      </c>
      <c r="BK280" s="242">
        <f>ROUND(I280*H280,2)</f>
        <v>0</v>
      </c>
      <c r="BL280" s="18" t="s">
        <v>184</v>
      </c>
      <c r="BM280" s="241" t="s">
        <v>3125</v>
      </c>
    </row>
    <row r="281" s="2" customFormat="1" ht="33" customHeight="1">
      <c r="A281" s="39"/>
      <c r="B281" s="40"/>
      <c r="C281" s="230" t="s">
        <v>1626</v>
      </c>
      <c r="D281" s="230" t="s">
        <v>179</v>
      </c>
      <c r="E281" s="231" t="s">
        <v>3126</v>
      </c>
      <c r="F281" s="232" t="s">
        <v>3127</v>
      </c>
      <c r="G281" s="233" t="s">
        <v>774</v>
      </c>
      <c r="H281" s="234">
        <v>1</v>
      </c>
      <c r="I281" s="235"/>
      <c r="J281" s="236">
        <f>ROUND(I281*H281,2)</f>
        <v>0</v>
      </c>
      <c r="K281" s="232" t="s">
        <v>1</v>
      </c>
      <c r="L281" s="45"/>
      <c r="M281" s="237" t="s">
        <v>1</v>
      </c>
      <c r="N281" s="238" t="s">
        <v>48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184</v>
      </c>
      <c r="AT281" s="241" t="s">
        <v>179</v>
      </c>
      <c r="AU281" s="241" t="s">
        <v>90</v>
      </c>
      <c r="AY281" s="18" t="s">
        <v>177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90</v>
      </c>
      <c r="BK281" s="242">
        <f>ROUND(I281*H281,2)</f>
        <v>0</v>
      </c>
      <c r="BL281" s="18" t="s">
        <v>184</v>
      </c>
      <c r="BM281" s="241" t="s">
        <v>3128</v>
      </c>
    </row>
    <row r="282" s="2" customFormat="1" ht="33" customHeight="1">
      <c r="A282" s="39"/>
      <c r="B282" s="40"/>
      <c r="C282" s="230" t="s">
        <v>1630</v>
      </c>
      <c r="D282" s="230" t="s">
        <v>179</v>
      </c>
      <c r="E282" s="231" t="s">
        <v>3129</v>
      </c>
      <c r="F282" s="232" t="s">
        <v>3130</v>
      </c>
      <c r="G282" s="233" t="s">
        <v>774</v>
      </c>
      <c r="H282" s="234">
        <v>1</v>
      </c>
      <c r="I282" s="235"/>
      <c r="J282" s="236">
        <f>ROUND(I282*H282,2)</f>
        <v>0</v>
      </c>
      <c r="K282" s="232" t="s">
        <v>1</v>
      </c>
      <c r="L282" s="45"/>
      <c r="M282" s="237" t="s">
        <v>1</v>
      </c>
      <c r="N282" s="238" t="s">
        <v>48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184</v>
      </c>
      <c r="AT282" s="241" t="s">
        <v>179</v>
      </c>
      <c r="AU282" s="241" t="s">
        <v>90</v>
      </c>
      <c r="AY282" s="18" t="s">
        <v>177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90</v>
      </c>
      <c r="BK282" s="242">
        <f>ROUND(I282*H282,2)</f>
        <v>0</v>
      </c>
      <c r="BL282" s="18" t="s">
        <v>184</v>
      </c>
      <c r="BM282" s="241" t="s">
        <v>3131</v>
      </c>
    </row>
    <row r="283" s="2" customFormat="1" ht="33" customHeight="1">
      <c r="A283" s="39"/>
      <c r="B283" s="40"/>
      <c r="C283" s="230" t="s">
        <v>1634</v>
      </c>
      <c r="D283" s="230" t="s">
        <v>179</v>
      </c>
      <c r="E283" s="231" t="s">
        <v>3132</v>
      </c>
      <c r="F283" s="232" t="s">
        <v>3133</v>
      </c>
      <c r="G283" s="233" t="s">
        <v>774</v>
      </c>
      <c r="H283" s="234">
        <v>2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48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184</v>
      </c>
      <c r="AT283" s="241" t="s">
        <v>179</v>
      </c>
      <c r="AU283" s="241" t="s">
        <v>90</v>
      </c>
      <c r="AY283" s="18" t="s">
        <v>177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184</v>
      </c>
      <c r="BM283" s="241" t="s">
        <v>3134</v>
      </c>
    </row>
    <row r="284" s="2" customFormat="1" ht="33" customHeight="1">
      <c r="A284" s="39"/>
      <c r="B284" s="40"/>
      <c r="C284" s="230" t="s">
        <v>1640</v>
      </c>
      <c r="D284" s="230" t="s">
        <v>179</v>
      </c>
      <c r="E284" s="231" t="s">
        <v>3135</v>
      </c>
      <c r="F284" s="232" t="s">
        <v>3136</v>
      </c>
      <c r="G284" s="233" t="s">
        <v>774</v>
      </c>
      <c r="H284" s="234">
        <v>1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48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184</v>
      </c>
      <c r="AT284" s="241" t="s">
        <v>179</v>
      </c>
      <c r="AU284" s="241" t="s">
        <v>90</v>
      </c>
      <c r="AY284" s="18" t="s">
        <v>177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184</v>
      </c>
      <c r="BM284" s="241" t="s">
        <v>3137</v>
      </c>
    </row>
    <row r="285" s="2" customFormat="1" ht="33" customHeight="1">
      <c r="A285" s="39"/>
      <c r="B285" s="40"/>
      <c r="C285" s="230" t="s">
        <v>1644</v>
      </c>
      <c r="D285" s="230" t="s">
        <v>179</v>
      </c>
      <c r="E285" s="231" t="s">
        <v>3138</v>
      </c>
      <c r="F285" s="232" t="s">
        <v>3139</v>
      </c>
      <c r="G285" s="233" t="s">
        <v>774</v>
      </c>
      <c r="H285" s="234">
        <v>1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48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184</v>
      </c>
      <c r="AT285" s="241" t="s">
        <v>179</v>
      </c>
      <c r="AU285" s="241" t="s">
        <v>90</v>
      </c>
      <c r="AY285" s="18" t="s">
        <v>177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90</v>
      </c>
      <c r="BK285" s="242">
        <f>ROUND(I285*H285,2)</f>
        <v>0</v>
      </c>
      <c r="BL285" s="18" t="s">
        <v>184</v>
      </c>
      <c r="BM285" s="241" t="s">
        <v>3140</v>
      </c>
    </row>
    <row r="286" s="2" customFormat="1" ht="33" customHeight="1">
      <c r="A286" s="39"/>
      <c r="B286" s="40"/>
      <c r="C286" s="230" t="s">
        <v>1650</v>
      </c>
      <c r="D286" s="230" t="s">
        <v>179</v>
      </c>
      <c r="E286" s="231" t="s">
        <v>3141</v>
      </c>
      <c r="F286" s="232" t="s">
        <v>3142</v>
      </c>
      <c r="G286" s="233" t="s">
        <v>774</v>
      </c>
      <c r="H286" s="234">
        <v>1</v>
      </c>
      <c r="I286" s="235"/>
      <c r="J286" s="236">
        <f>ROUND(I286*H286,2)</f>
        <v>0</v>
      </c>
      <c r="K286" s="232" t="s">
        <v>1</v>
      </c>
      <c r="L286" s="45"/>
      <c r="M286" s="237" t="s">
        <v>1</v>
      </c>
      <c r="N286" s="238" t="s">
        <v>48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184</v>
      </c>
      <c r="AT286" s="241" t="s">
        <v>179</v>
      </c>
      <c r="AU286" s="241" t="s">
        <v>90</v>
      </c>
      <c r="AY286" s="18" t="s">
        <v>177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90</v>
      </c>
      <c r="BK286" s="242">
        <f>ROUND(I286*H286,2)</f>
        <v>0</v>
      </c>
      <c r="BL286" s="18" t="s">
        <v>184</v>
      </c>
      <c r="BM286" s="241" t="s">
        <v>3143</v>
      </c>
    </row>
    <row r="287" s="2" customFormat="1" ht="33" customHeight="1">
      <c r="A287" s="39"/>
      <c r="B287" s="40"/>
      <c r="C287" s="230" t="s">
        <v>1655</v>
      </c>
      <c r="D287" s="230" t="s">
        <v>179</v>
      </c>
      <c r="E287" s="231" t="s">
        <v>3144</v>
      </c>
      <c r="F287" s="232" t="s">
        <v>3145</v>
      </c>
      <c r="G287" s="233" t="s">
        <v>774</v>
      </c>
      <c r="H287" s="234">
        <v>2</v>
      </c>
      <c r="I287" s="235"/>
      <c r="J287" s="236">
        <f>ROUND(I287*H287,2)</f>
        <v>0</v>
      </c>
      <c r="K287" s="232" t="s">
        <v>1</v>
      </c>
      <c r="L287" s="45"/>
      <c r="M287" s="237" t="s">
        <v>1</v>
      </c>
      <c r="N287" s="238" t="s">
        <v>48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184</v>
      </c>
      <c r="AT287" s="241" t="s">
        <v>179</v>
      </c>
      <c r="AU287" s="241" t="s">
        <v>90</v>
      </c>
      <c r="AY287" s="18" t="s">
        <v>177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184</v>
      </c>
      <c r="BM287" s="241" t="s">
        <v>3146</v>
      </c>
    </row>
    <row r="288" s="2" customFormat="1" ht="24.15" customHeight="1">
      <c r="A288" s="39"/>
      <c r="B288" s="40"/>
      <c r="C288" s="230" t="s">
        <v>1660</v>
      </c>
      <c r="D288" s="230" t="s">
        <v>179</v>
      </c>
      <c r="E288" s="231" t="s">
        <v>3147</v>
      </c>
      <c r="F288" s="232" t="s">
        <v>3148</v>
      </c>
      <c r="G288" s="233" t="s">
        <v>774</v>
      </c>
      <c r="H288" s="234">
        <v>1</v>
      </c>
      <c r="I288" s="235"/>
      <c r="J288" s="236">
        <f>ROUND(I288*H288,2)</f>
        <v>0</v>
      </c>
      <c r="K288" s="232" t="s">
        <v>1</v>
      </c>
      <c r="L288" s="45"/>
      <c r="M288" s="237" t="s">
        <v>1</v>
      </c>
      <c r="N288" s="238" t="s">
        <v>48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184</v>
      </c>
      <c r="AT288" s="241" t="s">
        <v>179</v>
      </c>
      <c r="AU288" s="241" t="s">
        <v>90</v>
      </c>
      <c r="AY288" s="18" t="s">
        <v>177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90</v>
      </c>
      <c r="BK288" s="242">
        <f>ROUND(I288*H288,2)</f>
        <v>0</v>
      </c>
      <c r="BL288" s="18" t="s">
        <v>184</v>
      </c>
      <c r="BM288" s="241" t="s">
        <v>3149</v>
      </c>
    </row>
    <row r="289" s="2" customFormat="1" ht="37.8" customHeight="1">
      <c r="A289" s="39"/>
      <c r="B289" s="40"/>
      <c r="C289" s="230" t="s">
        <v>1667</v>
      </c>
      <c r="D289" s="230" t="s">
        <v>179</v>
      </c>
      <c r="E289" s="231" t="s">
        <v>3150</v>
      </c>
      <c r="F289" s="232" t="s">
        <v>3151</v>
      </c>
      <c r="G289" s="233" t="s">
        <v>774</v>
      </c>
      <c r="H289" s="234">
        <v>1</v>
      </c>
      <c r="I289" s="235"/>
      <c r="J289" s="236">
        <f>ROUND(I289*H289,2)</f>
        <v>0</v>
      </c>
      <c r="K289" s="232" t="s">
        <v>1</v>
      </c>
      <c r="L289" s="45"/>
      <c r="M289" s="237" t="s">
        <v>1</v>
      </c>
      <c r="N289" s="238" t="s">
        <v>48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184</v>
      </c>
      <c r="AT289" s="241" t="s">
        <v>179</v>
      </c>
      <c r="AU289" s="241" t="s">
        <v>90</v>
      </c>
      <c r="AY289" s="18" t="s">
        <v>177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90</v>
      </c>
      <c r="BK289" s="242">
        <f>ROUND(I289*H289,2)</f>
        <v>0</v>
      </c>
      <c r="BL289" s="18" t="s">
        <v>184</v>
      </c>
      <c r="BM289" s="241" t="s">
        <v>3152</v>
      </c>
    </row>
    <row r="290" s="2" customFormat="1" ht="33" customHeight="1">
      <c r="A290" s="39"/>
      <c r="B290" s="40"/>
      <c r="C290" s="230" t="s">
        <v>1674</v>
      </c>
      <c r="D290" s="230" t="s">
        <v>179</v>
      </c>
      <c r="E290" s="231" t="s">
        <v>3153</v>
      </c>
      <c r="F290" s="232" t="s">
        <v>3154</v>
      </c>
      <c r="G290" s="233" t="s">
        <v>888</v>
      </c>
      <c r="H290" s="234">
        <v>1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48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184</v>
      </c>
      <c r="AT290" s="241" t="s">
        <v>179</v>
      </c>
      <c r="AU290" s="241" t="s">
        <v>90</v>
      </c>
      <c r="AY290" s="18" t="s">
        <v>177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90</v>
      </c>
      <c r="BK290" s="242">
        <f>ROUND(I290*H290,2)</f>
        <v>0</v>
      </c>
      <c r="BL290" s="18" t="s">
        <v>184</v>
      </c>
      <c r="BM290" s="241" t="s">
        <v>3155</v>
      </c>
    </row>
    <row r="291" s="2" customFormat="1" ht="33" customHeight="1">
      <c r="A291" s="39"/>
      <c r="B291" s="40"/>
      <c r="C291" s="230" t="s">
        <v>1679</v>
      </c>
      <c r="D291" s="230" t="s">
        <v>179</v>
      </c>
      <c r="E291" s="231" t="s">
        <v>3156</v>
      </c>
      <c r="F291" s="232" t="s">
        <v>3157</v>
      </c>
      <c r="G291" s="233" t="s">
        <v>774</v>
      </c>
      <c r="H291" s="234">
        <v>1</v>
      </c>
      <c r="I291" s="235"/>
      <c r="J291" s="236">
        <f>ROUND(I291*H291,2)</f>
        <v>0</v>
      </c>
      <c r="K291" s="232" t="s">
        <v>1</v>
      </c>
      <c r="L291" s="45"/>
      <c r="M291" s="237" t="s">
        <v>1</v>
      </c>
      <c r="N291" s="238" t="s">
        <v>48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184</v>
      </c>
      <c r="AT291" s="241" t="s">
        <v>179</v>
      </c>
      <c r="AU291" s="241" t="s">
        <v>90</v>
      </c>
      <c r="AY291" s="18" t="s">
        <v>177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90</v>
      </c>
      <c r="BK291" s="242">
        <f>ROUND(I291*H291,2)</f>
        <v>0</v>
      </c>
      <c r="BL291" s="18" t="s">
        <v>184</v>
      </c>
      <c r="BM291" s="241" t="s">
        <v>3158</v>
      </c>
    </row>
    <row r="292" s="2" customFormat="1" ht="37.8" customHeight="1">
      <c r="A292" s="39"/>
      <c r="B292" s="40"/>
      <c r="C292" s="230" t="s">
        <v>1684</v>
      </c>
      <c r="D292" s="230" t="s">
        <v>179</v>
      </c>
      <c r="E292" s="231" t="s">
        <v>3159</v>
      </c>
      <c r="F292" s="232" t="s">
        <v>3160</v>
      </c>
      <c r="G292" s="233" t="s">
        <v>774</v>
      </c>
      <c r="H292" s="234">
        <v>1</v>
      </c>
      <c r="I292" s="235"/>
      <c r="J292" s="236">
        <f>ROUND(I292*H292,2)</f>
        <v>0</v>
      </c>
      <c r="K292" s="232" t="s">
        <v>1</v>
      </c>
      <c r="L292" s="45"/>
      <c r="M292" s="237" t="s">
        <v>1</v>
      </c>
      <c r="N292" s="238" t="s">
        <v>48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184</v>
      </c>
      <c r="AT292" s="241" t="s">
        <v>179</v>
      </c>
      <c r="AU292" s="241" t="s">
        <v>90</v>
      </c>
      <c r="AY292" s="18" t="s">
        <v>177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90</v>
      </c>
      <c r="BK292" s="242">
        <f>ROUND(I292*H292,2)</f>
        <v>0</v>
      </c>
      <c r="BL292" s="18" t="s">
        <v>184</v>
      </c>
      <c r="BM292" s="241" t="s">
        <v>3161</v>
      </c>
    </row>
    <row r="293" s="2" customFormat="1" ht="37.8" customHeight="1">
      <c r="A293" s="39"/>
      <c r="B293" s="40"/>
      <c r="C293" s="230" t="s">
        <v>1689</v>
      </c>
      <c r="D293" s="230" t="s">
        <v>179</v>
      </c>
      <c r="E293" s="231" t="s">
        <v>3162</v>
      </c>
      <c r="F293" s="232" t="s">
        <v>3163</v>
      </c>
      <c r="G293" s="233" t="s">
        <v>774</v>
      </c>
      <c r="H293" s="234">
        <v>1</v>
      </c>
      <c r="I293" s="235"/>
      <c r="J293" s="236">
        <f>ROUND(I293*H293,2)</f>
        <v>0</v>
      </c>
      <c r="K293" s="232" t="s">
        <v>1</v>
      </c>
      <c r="L293" s="45"/>
      <c r="M293" s="237" t="s">
        <v>1</v>
      </c>
      <c r="N293" s="238" t="s">
        <v>48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184</v>
      </c>
      <c r="AT293" s="241" t="s">
        <v>179</v>
      </c>
      <c r="AU293" s="241" t="s">
        <v>90</v>
      </c>
      <c r="AY293" s="18" t="s">
        <v>177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90</v>
      </c>
      <c r="BK293" s="242">
        <f>ROUND(I293*H293,2)</f>
        <v>0</v>
      </c>
      <c r="BL293" s="18" t="s">
        <v>184</v>
      </c>
      <c r="BM293" s="241" t="s">
        <v>3164</v>
      </c>
    </row>
    <row r="294" s="2" customFormat="1" ht="37.8" customHeight="1">
      <c r="A294" s="39"/>
      <c r="B294" s="40"/>
      <c r="C294" s="230" t="s">
        <v>1697</v>
      </c>
      <c r="D294" s="230" t="s">
        <v>179</v>
      </c>
      <c r="E294" s="231" t="s">
        <v>3165</v>
      </c>
      <c r="F294" s="232" t="s">
        <v>3166</v>
      </c>
      <c r="G294" s="233" t="s">
        <v>774</v>
      </c>
      <c r="H294" s="234">
        <v>1</v>
      </c>
      <c r="I294" s="235"/>
      <c r="J294" s="236">
        <f>ROUND(I294*H294,2)</f>
        <v>0</v>
      </c>
      <c r="K294" s="232" t="s">
        <v>1</v>
      </c>
      <c r="L294" s="45"/>
      <c r="M294" s="237" t="s">
        <v>1</v>
      </c>
      <c r="N294" s="238" t="s">
        <v>48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184</v>
      </c>
      <c r="AT294" s="241" t="s">
        <v>179</v>
      </c>
      <c r="AU294" s="241" t="s">
        <v>90</v>
      </c>
      <c r="AY294" s="18" t="s">
        <v>177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90</v>
      </c>
      <c r="BK294" s="242">
        <f>ROUND(I294*H294,2)</f>
        <v>0</v>
      </c>
      <c r="BL294" s="18" t="s">
        <v>184</v>
      </c>
      <c r="BM294" s="241" t="s">
        <v>3167</v>
      </c>
    </row>
    <row r="295" s="2" customFormat="1" ht="37.8" customHeight="1">
      <c r="A295" s="39"/>
      <c r="B295" s="40"/>
      <c r="C295" s="230" t="s">
        <v>1702</v>
      </c>
      <c r="D295" s="230" t="s">
        <v>179</v>
      </c>
      <c r="E295" s="231" t="s">
        <v>3168</v>
      </c>
      <c r="F295" s="232" t="s">
        <v>3169</v>
      </c>
      <c r="G295" s="233" t="s">
        <v>774</v>
      </c>
      <c r="H295" s="234">
        <v>1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48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184</v>
      </c>
      <c r="AT295" s="241" t="s">
        <v>179</v>
      </c>
      <c r="AU295" s="241" t="s">
        <v>90</v>
      </c>
      <c r="AY295" s="18" t="s">
        <v>177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90</v>
      </c>
      <c r="BK295" s="242">
        <f>ROUND(I295*H295,2)</f>
        <v>0</v>
      </c>
      <c r="BL295" s="18" t="s">
        <v>184</v>
      </c>
      <c r="BM295" s="241" t="s">
        <v>3170</v>
      </c>
    </row>
    <row r="296" s="2" customFormat="1" ht="37.8" customHeight="1">
      <c r="A296" s="39"/>
      <c r="B296" s="40"/>
      <c r="C296" s="230" t="s">
        <v>1708</v>
      </c>
      <c r="D296" s="230" t="s">
        <v>179</v>
      </c>
      <c r="E296" s="231" t="s">
        <v>3171</v>
      </c>
      <c r="F296" s="232" t="s">
        <v>3172</v>
      </c>
      <c r="G296" s="233" t="s">
        <v>774</v>
      </c>
      <c r="H296" s="234">
        <v>12</v>
      </c>
      <c r="I296" s="235"/>
      <c r="J296" s="236">
        <f>ROUND(I296*H296,2)</f>
        <v>0</v>
      </c>
      <c r="K296" s="232" t="s">
        <v>1</v>
      </c>
      <c r="L296" s="45"/>
      <c r="M296" s="237" t="s">
        <v>1</v>
      </c>
      <c r="N296" s="238" t="s">
        <v>48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184</v>
      </c>
      <c r="AT296" s="241" t="s">
        <v>179</v>
      </c>
      <c r="AU296" s="241" t="s">
        <v>90</v>
      </c>
      <c r="AY296" s="18" t="s">
        <v>177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90</v>
      </c>
      <c r="BK296" s="242">
        <f>ROUND(I296*H296,2)</f>
        <v>0</v>
      </c>
      <c r="BL296" s="18" t="s">
        <v>184</v>
      </c>
      <c r="BM296" s="241" t="s">
        <v>3173</v>
      </c>
    </row>
    <row r="297" s="2" customFormat="1" ht="37.8" customHeight="1">
      <c r="A297" s="39"/>
      <c r="B297" s="40"/>
      <c r="C297" s="230" t="s">
        <v>1714</v>
      </c>
      <c r="D297" s="230" t="s">
        <v>179</v>
      </c>
      <c r="E297" s="231" t="s">
        <v>3174</v>
      </c>
      <c r="F297" s="232" t="s">
        <v>3175</v>
      </c>
      <c r="G297" s="233" t="s">
        <v>398</v>
      </c>
      <c r="H297" s="234">
        <v>52.200000000000003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48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184</v>
      </c>
      <c r="AT297" s="241" t="s">
        <v>179</v>
      </c>
      <c r="AU297" s="241" t="s">
        <v>90</v>
      </c>
      <c r="AY297" s="18" t="s">
        <v>177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90</v>
      </c>
      <c r="BK297" s="242">
        <f>ROUND(I297*H297,2)</f>
        <v>0</v>
      </c>
      <c r="BL297" s="18" t="s">
        <v>184</v>
      </c>
      <c r="BM297" s="241" t="s">
        <v>3176</v>
      </c>
    </row>
    <row r="298" s="2" customFormat="1" ht="37.8" customHeight="1">
      <c r="A298" s="39"/>
      <c r="B298" s="40"/>
      <c r="C298" s="230" t="s">
        <v>1720</v>
      </c>
      <c r="D298" s="230" t="s">
        <v>179</v>
      </c>
      <c r="E298" s="231" t="s">
        <v>3177</v>
      </c>
      <c r="F298" s="232" t="s">
        <v>3178</v>
      </c>
      <c r="G298" s="233" t="s">
        <v>398</v>
      </c>
      <c r="H298" s="234">
        <v>10.1</v>
      </c>
      <c r="I298" s="235"/>
      <c r="J298" s="236">
        <f>ROUND(I298*H298,2)</f>
        <v>0</v>
      </c>
      <c r="K298" s="232" t="s">
        <v>1</v>
      </c>
      <c r="L298" s="45"/>
      <c r="M298" s="237" t="s">
        <v>1</v>
      </c>
      <c r="N298" s="238" t="s">
        <v>48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184</v>
      </c>
      <c r="AT298" s="241" t="s">
        <v>179</v>
      </c>
      <c r="AU298" s="241" t="s">
        <v>90</v>
      </c>
      <c r="AY298" s="18" t="s">
        <v>177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90</v>
      </c>
      <c r="BK298" s="242">
        <f>ROUND(I298*H298,2)</f>
        <v>0</v>
      </c>
      <c r="BL298" s="18" t="s">
        <v>184</v>
      </c>
      <c r="BM298" s="241" t="s">
        <v>3179</v>
      </c>
    </row>
    <row r="299" s="2" customFormat="1" ht="37.8" customHeight="1">
      <c r="A299" s="39"/>
      <c r="B299" s="40"/>
      <c r="C299" s="230" t="s">
        <v>1725</v>
      </c>
      <c r="D299" s="230" t="s">
        <v>179</v>
      </c>
      <c r="E299" s="231" t="s">
        <v>3180</v>
      </c>
      <c r="F299" s="232" t="s">
        <v>3181</v>
      </c>
      <c r="G299" s="233" t="s">
        <v>888</v>
      </c>
      <c r="H299" s="234">
        <v>1</v>
      </c>
      <c r="I299" s="235"/>
      <c r="J299" s="236">
        <f>ROUND(I299*H299,2)</f>
        <v>0</v>
      </c>
      <c r="K299" s="232" t="s">
        <v>1</v>
      </c>
      <c r="L299" s="45"/>
      <c r="M299" s="237" t="s">
        <v>1</v>
      </c>
      <c r="N299" s="238" t="s">
        <v>48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184</v>
      </c>
      <c r="AT299" s="241" t="s">
        <v>179</v>
      </c>
      <c r="AU299" s="241" t="s">
        <v>90</v>
      </c>
      <c r="AY299" s="18" t="s">
        <v>177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90</v>
      </c>
      <c r="BK299" s="242">
        <f>ROUND(I299*H299,2)</f>
        <v>0</v>
      </c>
      <c r="BL299" s="18" t="s">
        <v>184</v>
      </c>
      <c r="BM299" s="241" t="s">
        <v>3182</v>
      </c>
    </row>
    <row r="300" s="2" customFormat="1" ht="33" customHeight="1">
      <c r="A300" s="39"/>
      <c r="B300" s="40"/>
      <c r="C300" s="230" t="s">
        <v>1729</v>
      </c>
      <c r="D300" s="230" t="s">
        <v>179</v>
      </c>
      <c r="E300" s="231" t="s">
        <v>3183</v>
      </c>
      <c r="F300" s="232" t="s">
        <v>3184</v>
      </c>
      <c r="G300" s="233" t="s">
        <v>774</v>
      </c>
      <c r="H300" s="234">
        <v>2</v>
      </c>
      <c r="I300" s="235"/>
      <c r="J300" s="236">
        <f>ROUND(I300*H300,2)</f>
        <v>0</v>
      </c>
      <c r="K300" s="232" t="s">
        <v>1</v>
      </c>
      <c r="L300" s="45"/>
      <c r="M300" s="237" t="s">
        <v>1</v>
      </c>
      <c r="N300" s="238" t="s">
        <v>48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184</v>
      </c>
      <c r="AT300" s="241" t="s">
        <v>179</v>
      </c>
      <c r="AU300" s="241" t="s">
        <v>90</v>
      </c>
      <c r="AY300" s="18" t="s">
        <v>177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90</v>
      </c>
      <c r="BK300" s="242">
        <f>ROUND(I300*H300,2)</f>
        <v>0</v>
      </c>
      <c r="BL300" s="18" t="s">
        <v>184</v>
      </c>
      <c r="BM300" s="241" t="s">
        <v>3185</v>
      </c>
    </row>
    <row r="301" s="2" customFormat="1" ht="33" customHeight="1">
      <c r="A301" s="39"/>
      <c r="B301" s="40"/>
      <c r="C301" s="230" t="s">
        <v>1735</v>
      </c>
      <c r="D301" s="230" t="s">
        <v>179</v>
      </c>
      <c r="E301" s="231" t="s">
        <v>3186</v>
      </c>
      <c r="F301" s="232" t="s">
        <v>3187</v>
      </c>
      <c r="G301" s="233" t="s">
        <v>774</v>
      </c>
      <c r="H301" s="234">
        <v>1</v>
      </c>
      <c r="I301" s="235"/>
      <c r="J301" s="236">
        <f>ROUND(I301*H301,2)</f>
        <v>0</v>
      </c>
      <c r="K301" s="232" t="s">
        <v>1</v>
      </c>
      <c r="L301" s="45"/>
      <c r="M301" s="237" t="s">
        <v>1</v>
      </c>
      <c r="N301" s="238" t="s">
        <v>48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184</v>
      </c>
      <c r="AT301" s="241" t="s">
        <v>179</v>
      </c>
      <c r="AU301" s="241" t="s">
        <v>90</v>
      </c>
      <c r="AY301" s="18" t="s">
        <v>177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90</v>
      </c>
      <c r="BK301" s="242">
        <f>ROUND(I301*H301,2)</f>
        <v>0</v>
      </c>
      <c r="BL301" s="18" t="s">
        <v>184</v>
      </c>
      <c r="BM301" s="241" t="s">
        <v>3188</v>
      </c>
    </row>
    <row r="302" s="2" customFormat="1" ht="33" customHeight="1">
      <c r="A302" s="39"/>
      <c r="B302" s="40"/>
      <c r="C302" s="230" t="s">
        <v>1739</v>
      </c>
      <c r="D302" s="230" t="s">
        <v>179</v>
      </c>
      <c r="E302" s="231" t="s">
        <v>3189</v>
      </c>
      <c r="F302" s="232" t="s">
        <v>3190</v>
      </c>
      <c r="G302" s="233" t="s">
        <v>774</v>
      </c>
      <c r="H302" s="234">
        <v>1</v>
      </c>
      <c r="I302" s="235"/>
      <c r="J302" s="236">
        <f>ROUND(I302*H302,2)</f>
        <v>0</v>
      </c>
      <c r="K302" s="232" t="s">
        <v>1</v>
      </c>
      <c r="L302" s="45"/>
      <c r="M302" s="237" t="s">
        <v>1</v>
      </c>
      <c r="N302" s="238" t="s">
        <v>48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184</v>
      </c>
      <c r="AT302" s="241" t="s">
        <v>179</v>
      </c>
      <c r="AU302" s="241" t="s">
        <v>90</v>
      </c>
      <c r="AY302" s="18" t="s">
        <v>177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90</v>
      </c>
      <c r="BK302" s="242">
        <f>ROUND(I302*H302,2)</f>
        <v>0</v>
      </c>
      <c r="BL302" s="18" t="s">
        <v>184</v>
      </c>
      <c r="BM302" s="241" t="s">
        <v>3191</v>
      </c>
    </row>
    <row r="303" s="2" customFormat="1" ht="24.15" customHeight="1">
      <c r="A303" s="39"/>
      <c r="B303" s="40"/>
      <c r="C303" s="230" t="s">
        <v>1747</v>
      </c>
      <c r="D303" s="230" t="s">
        <v>179</v>
      </c>
      <c r="E303" s="231" t="s">
        <v>3192</v>
      </c>
      <c r="F303" s="232" t="s">
        <v>3193</v>
      </c>
      <c r="G303" s="233" t="s">
        <v>888</v>
      </c>
      <c r="H303" s="234">
        <v>1</v>
      </c>
      <c r="I303" s="235"/>
      <c r="J303" s="236">
        <f>ROUND(I303*H303,2)</f>
        <v>0</v>
      </c>
      <c r="K303" s="232" t="s">
        <v>1</v>
      </c>
      <c r="L303" s="45"/>
      <c r="M303" s="237" t="s">
        <v>1</v>
      </c>
      <c r="N303" s="238" t="s">
        <v>48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184</v>
      </c>
      <c r="AT303" s="241" t="s">
        <v>179</v>
      </c>
      <c r="AU303" s="241" t="s">
        <v>90</v>
      </c>
      <c r="AY303" s="18" t="s">
        <v>177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90</v>
      </c>
      <c r="BK303" s="242">
        <f>ROUND(I303*H303,2)</f>
        <v>0</v>
      </c>
      <c r="BL303" s="18" t="s">
        <v>184</v>
      </c>
      <c r="BM303" s="241" t="s">
        <v>3194</v>
      </c>
    </row>
    <row r="304" s="2" customFormat="1" ht="16.5" customHeight="1">
      <c r="A304" s="39"/>
      <c r="B304" s="40"/>
      <c r="C304" s="230" t="s">
        <v>1756</v>
      </c>
      <c r="D304" s="230" t="s">
        <v>179</v>
      </c>
      <c r="E304" s="231" t="s">
        <v>3195</v>
      </c>
      <c r="F304" s="232" t="s">
        <v>3196</v>
      </c>
      <c r="G304" s="233" t="s">
        <v>888</v>
      </c>
      <c r="H304" s="234">
        <v>1</v>
      </c>
      <c r="I304" s="235"/>
      <c r="J304" s="236">
        <f>ROUND(I304*H304,2)</f>
        <v>0</v>
      </c>
      <c r="K304" s="232" t="s">
        <v>1</v>
      </c>
      <c r="L304" s="45"/>
      <c r="M304" s="307" t="s">
        <v>1</v>
      </c>
      <c r="N304" s="308" t="s">
        <v>48</v>
      </c>
      <c r="O304" s="305"/>
      <c r="P304" s="309">
        <f>O304*H304</f>
        <v>0</v>
      </c>
      <c r="Q304" s="309">
        <v>0</v>
      </c>
      <c r="R304" s="309">
        <f>Q304*H304</f>
        <v>0</v>
      </c>
      <c r="S304" s="309">
        <v>0</v>
      </c>
      <c r="T304" s="31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184</v>
      </c>
      <c r="AT304" s="241" t="s">
        <v>179</v>
      </c>
      <c r="AU304" s="241" t="s">
        <v>90</v>
      </c>
      <c r="AY304" s="18" t="s">
        <v>177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90</v>
      </c>
      <c r="BK304" s="242">
        <f>ROUND(I304*H304,2)</f>
        <v>0</v>
      </c>
      <c r="BL304" s="18" t="s">
        <v>184</v>
      </c>
      <c r="BM304" s="241" t="s">
        <v>3197</v>
      </c>
    </row>
    <row r="305" s="2" customFormat="1" ht="6.96" customHeight="1">
      <c r="A305" s="39"/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4y3slENEm7AkzVrQXqgRex7kDgrYQ/RDFUHPTkkUUKwan7wESbEjVeQIJYCn20TXU3Frv9PzwGE1CJJ7T6daXg==" hashValue="kAuyD8w+JvViUFO2zT7v8+RiIgkCdMDH5jc88fKiJlpmmn1xPz9K1zDKA49Oh6dxQuQJQg4YFRB0GImdrkhDGQ==" algorithmName="SHA-512" password="CC35"/>
  <autoFilter ref="C129:K30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3198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6" t="s">
        <v>3199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ROUND((SUM(BE129:BE174)),  2)</f>
        <v>0</v>
      </c>
      <c r="G37" s="39"/>
      <c r="H37" s="39"/>
      <c r="I37" s="167">
        <v>0.20999999999999999</v>
      </c>
      <c r="J37" s="166">
        <f>ROUND(((SUM(BE129:BE174))*I37),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ROUND((SUM(BF129:BF174)),  2)</f>
        <v>0</v>
      </c>
      <c r="G38" s="39"/>
      <c r="H38" s="39"/>
      <c r="I38" s="167">
        <v>0.12</v>
      </c>
      <c r="J38" s="166">
        <f>ROUND(((SUM(BF129:BF174))*I38),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ROUND((SUM(BG129:BG174)),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ROUND((SUM(BH129:BH174)),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ROUND((SUM(BI129:BI174)),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3198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Přípojky vody a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3200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3201</v>
      </c>
      <c r="E102" s="195"/>
      <c r="F102" s="195"/>
      <c r="G102" s="195"/>
      <c r="H102" s="195"/>
      <c r="I102" s="195"/>
      <c r="J102" s="196">
        <f>J158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3202</v>
      </c>
      <c r="E103" s="195"/>
      <c r="F103" s="195"/>
      <c r="G103" s="195"/>
      <c r="H103" s="195"/>
      <c r="I103" s="195"/>
      <c r="J103" s="196">
        <f>J161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3203</v>
      </c>
      <c r="E104" s="195"/>
      <c r="F104" s="195"/>
      <c r="G104" s="195"/>
      <c r="H104" s="195"/>
      <c r="I104" s="195"/>
      <c r="J104" s="196">
        <f>J165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3204</v>
      </c>
      <c r="E105" s="195"/>
      <c r="F105" s="195"/>
      <c r="G105" s="195"/>
      <c r="H105" s="195"/>
      <c r="I105" s="195"/>
      <c r="J105" s="196">
        <f>J173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162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6" t="str">
        <f>E7</f>
        <v>Rekonstrukce domu U Rytířů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6" t="s">
        <v>139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7" t="s">
        <v>3198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IO01 - Přípojky vody a kanalizace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Smetanovo náměstí 110, Litomyšl, 570 01</v>
      </c>
      <c r="G123" s="41"/>
      <c r="H123" s="41"/>
      <c r="I123" s="33" t="s">
        <v>22</v>
      </c>
      <c r="J123" s="80" t="str">
        <f>IF(J16="","",J16)</f>
        <v>17. 6. 2024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E19</f>
        <v>Město Litomyšl</v>
      </c>
      <c r="G125" s="41"/>
      <c r="H125" s="41"/>
      <c r="I125" s="33" t="s">
        <v>32</v>
      </c>
      <c r="J125" s="37" t="str">
        <f>E25</f>
        <v>Kuba &amp; Pilař architekti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37</v>
      </c>
      <c r="J126" s="37" t="str">
        <f>E28</f>
        <v>STAGA stavební agentura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3"/>
      <c r="B128" s="204"/>
      <c r="C128" s="205" t="s">
        <v>163</v>
      </c>
      <c r="D128" s="206" t="s">
        <v>68</v>
      </c>
      <c r="E128" s="206" t="s">
        <v>64</v>
      </c>
      <c r="F128" s="206" t="s">
        <v>65</v>
      </c>
      <c r="G128" s="206" t="s">
        <v>164</v>
      </c>
      <c r="H128" s="206" t="s">
        <v>165</v>
      </c>
      <c r="I128" s="206" t="s">
        <v>166</v>
      </c>
      <c r="J128" s="206" t="s">
        <v>146</v>
      </c>
      <c r="K128" s="207" t="s">
        <v>167</v>
      </c>
      <c r="L128" s="208"/>
      <c r="M128" s="101" t="s">
        <v>1</v>
      </c>
      <c r="N128" s="102" t="s">
        <v>47</v>
      </c>
      <c r="O128" s="102" t="s">
        <v>168</v>
      </c>
      <c r="P128" s="102" t="s">
        <v>169</v>
      </c>
      <c r="Q128" s="102" t="s">
        <v>170</v>
      </c>
      <c r="R128" s="102" t="s">
        <v>171</v>
      </c>
      <c r="S128" s="102" t="s">
        <v>172</v>
      </c>
      <c r="T128" s="103" t="s">
        <v>173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9"/>
      <c r="B129" s="40"/>
      <c r="C129" s="108" t="s">
        <v>174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P130+P158+P161+P165+P173</f>
        <v>0</v>
      </c>
      <c r="Q129" s="105"/>
      <c r="R129" s="211">
        <f>R130+R158+R161+R165+R173</f>
        <v>0</v>
      </c>
      <c r="S129" s="105"/>
      <c r="T129" s="212">
        <f>T130+T158+T161+T165+T173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82</v>
      </c>
      <c r="AU129" s="18" t="s">
        <v>148</v>
      </c>
      <c r="BK129" s="213">
        <f>BK130+BK158+BK161+BK165+BK173</f>
        <v>0</v>
      </c>
    </row>
    <row r="130" s="12" customFormat="1" ht="25.92" customHeight="1">
      <c r="A130" s="12"/>
      <c r="B130" s="214"/>
      <c r="C130" s="215"/>
      <c r="D130" s="216" t="s">
        <v>82</v>
      </c>
      <c r="E130" s="217" t="s">
        <v>90</v>
      </c>
      <c r="F130" s="217" t="s">
        <v>178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SUM(P131:P157)</f>
        <v>0</v>
      </c>
      <c r="Q130" s="222"/>
      <c r="R130" s="223">
        <f>SUM(R131:R157)</f>
        <v>0</v>
      </c>
      <c r="S130" s="222"/>
      <c r="T130" s="224">
        <f>SUM(T131:T157)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90</v>
      </c>
      <c r="AT130" s="226" t="s">
        <v>82</v>
      </c>
      <c r="AU130" s="226" t="s">
        <v>83</v>
      </c>
      <c r="AY130" s="225" t="s">
        <v>177</v>
      </c>
      <c r="BK130" s="227">
        <f>SUM(BK131:BK157)</f>
        <v>0</v>
      </c>
    </row>
    <row r="131" s="2" customFormat="1" ht="21.75" customHeight="1">
      <c r="A131" s="39"/>
      <c r="B131" s="40"/>
      <c r="C131" s="230" t="s">
        <v>90</v>
      </c>
      <c r="D131" s="230" t="s">
        <v>179</v>
      </c>
      <c r="E131" s="231" t="s">
        <v>3205</v>
      </c>
      <c r="F131" s="232" t="s">
        <v>3206</v>
      </c>
      <c r="G131" s="233" t="s">
        <v>200</v>
      </c>
      <c r="H131" s="234">
        <v>13.35</v>
      </c>
      <c r="I131" s="235"/>
      <c r="J131" s="236">
        <f>ROUND(I131*H131,2)</f>
        <v>0</v>
      </c>
      <c r="K131" s="232" t="s">
        <v>3207</v>
      </c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184</v>
      </c>
      <c r="AT131" s="241" t="s">
        <v>179</v>
      </c>
      <c r="AU131" s="241" t="s">
        <v>90</v>
      </c>
      <c r="AY131" s="18" t="s">
        <v>177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184</v>
      </c>
      <c r="BM131" s="241" t="s">
        <v>92</v>
      </c>
    </row>
    <row r="132" s="2" customFormat="1" ht="21.75" customHeight="1">
      <c r="A132" s="39"/>
      <c r="B132" s="40"/>
      <c r="C132" s="230" t="s">
        <v>92</v>
      </c>
      <c r="D132" s="230" t="s">
        <v>179</v>
      </c>
      <c r="E132" s="231" t="s">
        <v>3208</v>
      </c>
      <c r="F132" s="232" t="s">
        <v>3209</v>
      </c>
      <c r="G132" s="233" t="s">
        <v>200</v>
      </c>
      <c r="H132" s="234">
        <v>11.1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184</v>
      </c>
      <c r="AT132" s="241" t="s">
        <v>179</v>
      </c>
      <c r="AU132" s="241" t="s">
        <v>90</v>
      </c>
      <c r="AY132" s="18" t="s">
        <v>177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184</v>
      </c>
      <c r="BM132" s="241" t="s">
        <v>184</v>
      </c>
    </row>
    <row r="133" s="2" customFormat="1" ht="16.5" customHeight="1">
      <c r="A133" s="39"/>
      <c r="B133" s="40"/>
      <c r="C133" s="230" t="s">
        <v>100</v>
      </c>
      <c r="D133" s="230" t="s">
        <v>179</v>
      </c>
      <c r="E133" s="231" t="s">
        <v>3210</v>
      </c>
      <c r="F133" s="232" t="s">
        <v>3211</v>
      </c>
      <c r="G133" s="233" t="s">
        <v>398</v>
      </c>
      <c r="H133" s="234">
        <v>5</v>
      </c>
      <c r="I133" s="235"/>
      <c r="J133" s="236">
        <f>ROUND(I133*H133,2)</f>
        <v>0</v>
      </c>
      <c r="K133" s="232" t="s">
        <v>3207</v>
      </c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184</v>
      </c>
      <c r="AT133" s="241" t="s">
        <v>179</v>
      </c>
      <c r="AU133" s="241" t="s">
        <v>90</v>
      </c>
      <c r="AY133" s="18" t="s">
        <v>177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184</v>
      </c>
      <c r="BM133" s="241" t="s">
        <v>223</v>
      </c>
    </row>
    <row r="134" s="2" customFormat="1" ht="16.5" customHeight="1">
      <c r="A134" s="39"/>
      <c r="B134" s="40"/>
      <c r="C134" s="230" t="s">
        <v>184</v>
      </c>
      <c r="D134" s="230" t="s">
        <v>179</v>
      </c>
      <c r="E134" s="231" t="s">
        <v>3212</v>
      </c>
      <c r="F134" s="232" t="s">
        <v>3213</v>
      </c>
      <c r="G134" s="233" t="s">
        <v>398</v>
      </c>
      <c r="H134" s="234">
        <v>4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184</v>
      </c>
      <c r="AT134" s="241" t="s">
        <v>179</v>
      </c>
      <c r="AU134" s="241" t="s">
        <v>90</v>
      </c>
      <c r="AY134" s="18" t="s">
        <v>177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184</v>
      </c>
      <c r="BM134" s="241" t="s">
        <v>236</v>
      </c>
    </row>
    <row r="135" s="2" customFormat="1" ht="16.5" customHeight="1">
      <c r="A135" s="39"/>
      <c r="B135" s="40"/>
      <c r="C135" s="230" t="s">
        <v>214</v>
      </c>
      <c r="D135" s="230" t="s">
        <v>179</v>
      </c>
      <c r="E135" s="231" t="s">
        <v>3214</v>
      </c>
      <c r="F135" s="232" t="s">
        <v>3215</v>
      </c>
      <c r="G135" s="233" t="s">
        <v>182</v>
      </c>
      <c r="H135" s="234">
        <v>31.251999999999999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184</v>
      </c>
      <c r="AT135" s="241" t="s">
        <v>179</v>
      </c>
      <c r="AU135" s="241" t="s">
        <v>90</v>
      </c>
      <c r="AY135" s="18" t="s">
        <v>177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184</v>
      </c>
      <c r="BM135" s="241" t="s">
        <v>248</v>
      </c>
    </row>
    <row r="136" s="14" customFormat="1">
      <c r="A136" s="14"/>
      <c r="B136" s="254"/>
      <c r="C136" s="255"/>
      <c r="D136" s="245" t="s">
        <v>186</v>
      </c>
      <c r="E136" s="256" t="s">
        <v>1</v>
      </c>
      <c r="F136" s="257" t="s">
        <v>3216</v>
      </c>
      <c r="G136" s="255"/>
      <c r="H136" s="258">
        <v>31.251999999999999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186</v>
      </c>
      <c r="AU136" s="264" t="s">
        <v>90</v>
      </c>
      <c r="AV136" s="14" t="s">
        <v>92</v>
      </c>
      <c r="AW136" s="14" t="s">
        <v>36</v>
      </c>
      <c r="AX136" s="14" t="s">
        <v>83</v>
      </c>
      <c r="AY136" s="264" t="s">
        <v>177</v>
      </c>
    </row>
    <row r="137" s="15" customFormat="1">
      <c r="A137" s="15"/>
      <c r="B137" s="265"/>
      <c r="C137" s="266"/>
      <c r="D137" s="245" t="s">
        <v>186</v>
      </c>
      <c r="E137" s="267" t="s">
        <v>1</v>
      </c>
      <c r="F137" s="268" t="s">
        <v>190</v>
      </c>
      <c r="G137" s="266"/>
      <c r="H137" s="269">
        <v>31.251999999999999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186</v>
      </c>
      <c r="AU137" s="275" t="s">
        <v>90</v>
      </c>
      <c r="AV137" s="15" t="s">
        <v>184</v>
      </c>
      <c r="AW137" s="15" t="s">
        <v>36</v>
      </c>
      <c r="AX137" s="15" t="s">
        <v>90</v>
      </c>
      <c r="AY137" s="275" t="s">
        <v>177</v>
      </c>
    </row>
    <row r="138" s="2" customFormat="1" ht="16.5" customHeight="1">
      <c r="A138" s="39"/>
      <c r="B138" s="40"/>
      <c r="C138" s="230" t="s">
        <v>223</v>
      </c>
      <c r="D138" s="230" t="s">
        <v>179</v>
      </c>
      <c r="E138" s="231" t="s">
        <v>3217</v>
      </c>
      <c r="F138" s="232" t="s">
        <v>3218</v>
      </c>
      <c r="G138" s="233" t="s">
        <v>182</v>
      </c>
      <c r="H138" s="234">
        <v>2.794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184</v>
      </c>
      <c r="AT138" s="241" t="s">
        <v>179</v>
      </c>
      <c r="AU138" s="241" t="s">
        <v>90</v>
      </c>
      <c r="AY138" s="18" t="s">
        <v>177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184</v>
      </c>
      <c r="BM138" s="241" t="s">
        <v>8</v>
      </c>
    </row>
    <row r="139" s="2" customFormat="1" ht="21.75" customHeight="1">
      <c r="A139" s="39"/>
      <c r="B139" s="40"/>
      <c r="C139" s="230" t="s">
        <v>229</v>
      </c>
      <c r="D139" s="230" t="s">
        <v>179</v>
      </c>
      <c r="E139" s="231" t="s">
        <v>3219</v>
      </c>
      <c r="F139" s="232" t="s">
        <v>3220</v>
      </c>
      <c r="G139" s="233" t="s">
        <v>182</v>
      </c>
      <c r="H139" s="234">
        <v>2.794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184</v>
      </c>
      <c r="AT139" s="241" t="s">
        <v>179</v>
      </c>
      <c r="AU139" s="241" t="s">
        <v>90</v>
      </c>
      <c r="AY139" s="18" t="s">
        <v>177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184</v>
      </c>
      <c r="BM139" s="241" t="s">
        <v>282</v>
      </c>
    </row>
    <row r="140" s="2" customFormat="1" ht="21.75" customHeight="1">
      <c r="A140" s="39"/>
      <c r="B140" s="40"/>
      <c r="C140" s="230" t="s">
        <v>236</v>
      </c>
      <c r="D140" s="230" t="s">
        <v>179</v>
      </c>
      <c r="E140" s="231" t="s">
        <v>3221</v>
      </c>
      <c r="F140" s="232" t="s">
        <v>3222</v>
      </c>
      <c r="G140" s="233" t="s">
        <v>182</v>
      </c>
      <c r="H140" s="234">
        <v>31.251999999999999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184</v>
      </c>
      <c r="AT140" s="241" t="s">
        <v>179</v>
      </c>
      <c r="AU140" s="241" t="s">
        <v>90</v>
      </c>
      <c r="AY140" s="18" t="s">
        <v>177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184</v>
      </c>
      <c r="BM140" s="241" t="s">
        <v>295</v>
      </c>
    </row>
    <row r="141" s="14" customFormat="1">
      <c r="A141" s="14"/>
      <c r="B141" s="254"/>
      <c r="C141" s="255"/>
      <c r="D141" s="245" t="s">
        <v>186</v>
      </c>
      <c r="E141" s="256" t="s">
        <v>1</v>
      </c>
      <c r="F141" s="257" t="s">
        <v>3216</v>
      </c>
      <c r="G141" s="255"/>
      <c r="H141" s="258">
        <v>31.251999999999999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186</v>
      </c>
      <c r="AU141" s="264" t="s">
        <v>90</v>
      </c>
      <c r="AV141" s="14" t="s">
        <v>92</v>
      </c>
      <c r="AW141" s="14" t="s">
        <v>36</v>
      </c>
      <c r="AX141" s="14" t="s">
        <v>83</v>
      </c>
      <c r="AY141" s="264" t="s">
        <v>177</v>
      </c>
    </row>
    <row r="142" s="15" customFormat="1">
      <c r="A142" s="15"/>
      <c r="B142" s="265"/>
      <c r="C142" s="266"/>
      <c r="D142" s="245" t="s">
        <v>186</v>
      </c>
      <c r="E142" s="267" t="s">
        <v>1</v>
      </c>
      <c r="F142" s="268" t="s">
        <v>190</v>
      </c>
      <c r="G142" s="266"/>
      <c r="H142" s="269">
        <v>31.251999999999999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5" t="s">
        <v>186</v>
      </c>
      <c r="AU142" s="275" t="s">
        <v>90</v>
      </c>
      <c r="AV142" s="15" t="s">
        <v>184</v>
      </c>
      <c r="AW142" s="15" t="s">
        <v>36</v>
      </c>
      <c r="AX142" s="15" t="s">
        <v>90</v>
      </c>
      <c r="AY142" s="275" t="s">
        <v>177</v>
      </c>
    </row>
    <row r="143" s="2" customFormat="1" ht="21.75" customHeight="1">
      <c r="A143" s="39"/>
      <c r="B143" s="40"/>
      <c r="C143" s="230" t="s">
        <v>191</v>
      </c>
      <c r="D143" s="230" t="s">
        <v>179</v>
      </c>
      <c r="E143" s="231" t="s">
        <v>3223</v>
      </c>
      <c r="F143" s="232" t="s">
        <v>3224</v>
      </c>
      <c r="G143" s="233" t="s">
        <v>182</v>
      </c>
      <c r="H143" s="234">
        <v>31.251999999999999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184</v>
      </c>
      <c r="AT143" s="241" t="s">
        <v>179</v>
      </c>
      <c r="AU143" s="241" t="s">
        <v>90</v>
      </c>
      <c r="AY143" s="18" t="s">
        <v>177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184</v>
      </c>
      <c r="BM143" s="241" t="s">
        <v>308</v>
      </c>
    </row>
    <row r="144" s="2" customFormat="1" ht="21.75" customHeight="1">
      <c r="A144" s="39"/>
      <c r="B144" s="40"/>
      <c r="C144" s="230" t="s">
        <v>248</v>
      </c>
      <c r="D144" s="230" t="s">
        <v>179</v>
      </c>
      <c r="E144" s="231" t="s">
        <v>3225</v>
      </c>
      <c r="F144" s="232" t="s">
        <v>3226</v>
      </c>
      <c r="G144" s="233" t="s">
        <v>200</v>
      </c>
      <c r="H144" s="234">
        <v>12.286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184</v>
      </c>
      <c r="AT144" s="241" t="s">
        <v>179</v>
      </c>
      <c r="AU144" s="241" t="s">
        <v>90</v>
      </c>
      <c r="AY144" s="18" t="s">
        <v>177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184</v>
      </c>
      <c r="BM144" s="241" t="s">
        <v>319</v>
      </c>
    </row>
    <row r="145" s="2" customFormat="1" ht="21.75" customHeight="1">
      <c r="A145" s="39"/>
      <c r="B145" s="40"/>
      <c r="C145" s="230" t="s">
        <v>257</v>
      </c>
      <c r="D145" s="230" t="s">
        <v>179</v>
      </c>
      <c r="E145" s="231" t="s">
        <v>3227</v>
      </c>
      <c r="F145" s="232" t="s">
        <v>3228</v>
      </c>
      <c r="G145" s="233" t="s">
        <v>200</v>
      </c>
      <c r="H145" s="234">
        <v>69.447999999999993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184</v>
      </c>
      <c r="AT145" s="241" t="s">
        <v>179</v>
      </c>
      <c r="AU145" s="241" t="s">
        <v>90</v>
      </c>
      <c r="AY145" s="18" t="s">
        <v>177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184</v>
      </c>
      <c r="BM145" s="241" t="s">
        <v>329</v>
      </c>
    </row>
    <row r="146" s="2" customFormat="1" ht="21.75" customHeight="1">
      <c r="A146" s="39"/>
      <c r="B146" s="40"/>
      <c r="C146" s="230" t="s">
        <v>8</v>
      </c>
      <c r="D146" s="230" t="s">
        <v>179</v>
      </c>
      <c r="E146" s="231" t="s">
        <v>3229</v>
      </c>
      <c r="F146" s="232" t="s">
        <v>3230</v>
      </c>
      <c r="G146" s="233" t="s">
        <v>200</v>
      </c>
      <c r="H146" s="234">
        <v>12.286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184</v>
      </c>
      <c r="AT146" s="241" t="s">
        <v>179</v>
      </c>
      <c r="AU146" s="241" t="s">
        <v>90</v>
      </c>
      <c r="AY146" s="18" t="s">
        <v>177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184</v>
      </c>
      <c r="BM146" s="241" t="s">
        <v>342</v>
      </c>
    </row>
    <row r="147" s="2" customFormat="1" ht="16.5" customHeight="1">
      <c r="A147" s="39"/>
      <c r="B147" s="40"/>
      <c r="C147" s="230" t="s">
        <v>275</v>
      </c>
      <c r="D147" s="230" t="s">
        <v>179</v>
      </c>
      <c r="E147" s="231" t="s">
        <v>3231</v>
      </c>
      <c r="F147" s="232" t="s">
        <v>3232</v>
      </c>
      <c r="G147" s="233" t="s">
        <v>200</v>
      </c>
      <c r="H147" s="234">
        <v>69.447999999999993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184</v>
      </c>
      <c r="AT147" s="241" t="s">
        <v>179</v>
      </c>
      <c r="AU147" s="241" t="s">
        <v>90</v>
      </c>
      <c r="AY147" s="18" t="s">
        <v>177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184</v>
      </c>
      <c r="BM147" s="241" t="s">
        <v>361</v>
      </c>
    </row>
    <row r="148" s="2" customFormat="1" ht="16.5" customHeight="1">
      <c r="A148" s="39"/>
      <c r="B148" s="40"/>
      <c r="C148" s="230" t="s">
        <v>282</v>
      </c>
      <c r="D148" s="230" t="s">
        <v>179</v>
      </c>
      <c r="E148" s="231" t="s">
        <v>3233</v>
      </c>
      <c r="F148" s="232" t="s">
        <v>3234</v>
      </c>
      <c r="G148" s="233" t="s">
        <v>182</v>
      </c>
      <c r="H148" s="234">
        <v>34.045999999999999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184</v>
      </c>
      <c r="AT148" s="241" t="s">
        <v>179</v>
      </c>
      <c r="AU148" s="241" t="s">
        <v>90</v>
      </c>
      <c r="AY148" s="18" t="s">
        <v>177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184</v>
      </c>
      <c r="BM148" s="241" t="s">
        <v>375</v>
      </c>
    </row>
    <row r="149" s="2" customFormat="1" ht="21.75" customHeight="1">
      <c r="A149" s="39"/>
      <c r="B149" s="40"/>
      <c r="C149" s="230" t="s">
        <v>290</v>
      </c>
      <c r="D149" s="230" t="s">
        <v>179</v>
      </c>
      <c r="E149" s="231" t="s">
        <v>3235</v>
      </c>
      <c r="F149" s="232" t="s">
        <v>3236</v>
      </c>
      <c r="G149" s="233" t="s">
        <v>182</v>
      </c>
      <c r="H149" s="234">
        <v>34.045999999999999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184</v>
      </c>
      <c r="AT149" s="241" t="s">
        <v>179</v>
      </c>
      <c r="AU149" s="241" t="s">
        <v>90</v>
      </c>
      <c r="AY149" s="18" t="s">
        <v>177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184</v>
      </c>
      <c r="BM149" s="241" t="s">
        <v>389</v>
      </c>
    </row>
    <row r="150" s="2" customFormat="1" ht="21.75" customHeight="1">
      <c r="A150" s="39"/>
      <c r="B150" s="40"/>
      <c r="C150" s="230" t="s">
        <v>295</v>
      </c>
      <c r="D150" s="230" t="s">
        <v>179</v>
      </c>
      <c r="E150" s="231" t="s">
        <v>3237</v>
      </c>
      <c r="F150" s="232" t="s">
        <v>3238</v>
      </c>
      <c r="G150" s="233" t="s">
        <v>182</v>
      </c>
      <c r="H150" s="234">
        <v>34.045999999999999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184</v>
      </c>
      <c r="AT150" s="241" t="s">
        <v>179</v>
      </c>
      <c r="AU150" s="241" t="s">
        <v>90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184</v>
      </c>
      <c r="BM150" s="241" t="s">
        <v>402</v>
      </c>
    </row>
    <row r="151" s="2" customFormat="1" ht="16.5" customHeight="1">
      <c r="A151" s="39"/>
      <c r="B151" s="40"/>
      <c r="C151" s="230" t="s">
        <v>302</v>
      </c>
      <c r="D151" s="230" t="s">
        <v>179</v>
      </c>
      <c r="E151" s="231" t="s">
        <v>3239</v>
      </c>
      <c r="F151" s="232" t="s">
        <v>3240</v>
      </c>
      <c r="G151" s="233" t="s">
        <v>182</v>
      </c>
      <c r="H151" s="234">
        <v>28.163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184</v>
      </c>
      <c r="AT151" s="241" t="s">
        <v>179</v>
      </c>
      <c r="AU151" s="241" t="s">
        <v>90</v>
      </c>
      <c r="AY151" s="18" t="s">
        <v>177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184</v>
      </c>
      <c r="BM151" s="241" t="s">
        <v>413</v>
      </c>
    </row>
    <row r="152" s="2" customFormat="1" ht="24.15" customHeight="1">
      <c r="A152" s="39"/>
      <c r="B152" s="40"/>
      <c r="C152" s="230" t="s">
        <v>308</v>
      </c>
      <c r="D152" s="230" t="s">
        <v>179</v>
      </c>
      <c r="E152" s="231" t="s">
        <v>3241</v>
      </c>
      <c r="F152" s="232" t="s">
        <v>3242</v>
      </c>
      <c r="G152" s="233" t="s">
        <v>182</v>
      </c>
      <c r="H152" s="234">
        <v>5.0090000000000003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184</v>
      </c>
      <c r="AT152" s="241" t="s">
        <v>179</v>
      </c>
      <c r="AU152" s="241" t="s">
        <v>90</v>
      </c>
      <c r="AY152" s="18" t="s">
        <v>177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184</v>
      </c>
      <c r="BM152" s="241" t="s">
        <v>427</v>
      </c>
    </row>
    <row r="153" s="2" customFormat="1" ht="21.75" customHeight="1">
      <c r="A153" s="39"/>
      <c r="B153" s="40"/>
      <c r="C153" s="230" t="s">
        <v>314</v>
      </c>
      <c r="D153" s="230" t="s">
        <v>179</v>
      </c>
      <c r="E153" s="231" t="s">
        <v>3243</v>
      </c>
      <c r="F153" s="232" t="s">
        <v>3244</v>
      </c>
      <c r="G153" s="233" t="s">
        <v>182</v>
      </c>
      <c r="H153" s="234">
        <v>5.0090000000000003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184</v>
      </c>
      <c r="AT153" s="241" t="s">
        <v>179</v>
      </c>
      <c r="AU153" s="241" t="s">
        <v>90</v>
      </c>
      <c r="AY153" s="18" t="s">
        <v>177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184</v>
      </c>
      <c r="BM153" s="241" t="s">
        <v>454</v>
      </c>
    </row>
    <row r="154" s="2" customFormat="1" ht="24.15" customHeight="1">
      <c r="A154" s="39"/>
      <c r="B154" s="40"/>
      <c r="C154" s="230" t="s">
        <v>319</v>
      </c>
      <c r="D154" s="230" t="s">
        <v>179</v>
      </c>
      <c r="E154" s="231" t="s">
        <v>3245</v>
      </c>
      <c r="F154" s="232" t="s">
        <v>3246</v>
      </c>
      <c r="G154" s="233" t="s">
        <v>182</v>
      </c>
      <c r="H154" s="234">
        <v>34.045999999999999</v>
      </c>
      <c r="I154" s="235"/>
      <c r="J154" s="236">
        <f>ROUND(I154*H154,2)</f>
        <v>0</v>
      </c>
      <c r="K154" s="232" t="s">
        <v>3247</v>
      </c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184</v>
      </c>
      <c r="AT154" s="241" t="s">
        <v>179</v>
      </c>
      <c r="AU154" s="241" t="s">
        <v>90</v>
      </c>
      <c r="AY154" s="18" t="s">
        <v>177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184</v>
      </c>
      <c r="BM154" s="241" t="s">
        <v>465</v>
      </c>
    </row>
    <row r="155" s="2" customFormat="1" ht="16.5" customHeight="1">
      <c r="A155" s="39"/>
      <c r="B155" s="40"/>
      <c r="C155" s="230" t="s">
        <v>7</v>
      </c>
      <c r="D155" s="230" t="s">
        <v>179</v>
      </c>
      <c r="E155" s="231" t="s">
        <v>3248</v>
      </c>
      <c r="F155" s="232" t="s">
        <v>3249</v>
      </c>
      <c r="G155" s="233" t="s">
        <v>182</v>
      </c>
      <c r="H155" s="234">
        <v>28.163</v>
      </c>
      <c r="I155" s="235"/>
      <c r="J155" s="236">
        <f>ROUND(I155*H155,2)</f>
        <v>0</v>
      </c>
      <c r="K155" s="232" t="s">
        <v>3247</v>
      </c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184</v>
      </c>
      <c r="AT155" s="241" t="s">
        <v>179</v>
      </c>
      <c r="AU155" s="241" t="s">
        <v>90</v>
      </c>
      <c r="AY155" s="18" t="s">
        <v>177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184</v>
      </c>
      <c r="BM155" s="241" t="s">
        <v>473</v>
      </c>
    </row>
    <row r="156" s="2" customFormat="1" ht="16.5" customHeight="1">
      <c r="A156" s="39"/>
      <c r="B156" s="40"/>
      <c r="C156" s="230" t="s">
        <v>329</v>
      </c>
      <c r="D156" s="230" t="s">
        <v>179</v>
      </c>
      <c r="E156" s="231" t="s">
        <v>3250</v>
      </c>
      <c r="F156" s="232" t="s">
        <v>3251</v>
      </c>
      <c r="G156" s="233" t="s">
        <v>200</v>
      </c>
      <c r="H156" s="234">
        <v>13.35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184</v>
      </c>
      <c r="AT156" s="241" t="s">
        <v>179</v>
      </c>
      <c r="AU156" s="241" t="s">
        <v>90</v>
      </c>
      <c r="AY156" s="18" t="s">
        <v>177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184</v>
      </c>
      <c r="BM156" s="241" t="s">
        <v>506</v>
      </c>
    </row>
    <row r="157" s="2" customFormat="1" ht="16.5" customHeight="1">
      <c r="A157" s="39"/>
      <c r="B157" s="40"/>
      <c r="C157" s="230" t="s">
        <v>337</v>
      </c>
      <c r="D157" s="230" t="s">
        <v>179</v>
      </c>
      <c r="E157" s="231" t="s">
        <v>3252</v>
      </c>
      <c r="F157" s="232" t="s">
        <v>3253</v>
      </c>
      <c r="G157" s="233" t="s">
        <v>182</v>
      </c>
      <c r="H157" s="234">
        <v>0.39000000000000001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184</v>
      </c>
      <c r="AT157" s="241" t="s">
        <v>179</v>
      </c>
      <c r="AU157" s="241" t="s">
        <v>90</v>
      </c>
      <c r="AY157" s="18" t="s">
        <v>177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184</v>
      </c>
      <c r="BM157" s="241" t="s">
        <v>515</v>
      </c>
    </row>
    <row r="158" s="12" customFormat="1" ht="25.92" customHeight="1">
      <c r="A158" s="12"/>
      <c r="B158" s="214"/>
      <c r="C158" s="215"/>
      <c r="D158" s="216" t="s">
        <v>82</v>
      </c>
      <c r="E158" s="217" t="s">
        <v>184</v>
      </c>
      <c r="F158" s="217" t="s">
        <v>1126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SUM(P159:P160)</f>
        <v>0</v>
      </c>
      <c r="Q158" s="222"/>
      <c r="R158" s="223">
        <f>SUM(R159:R160)</f>
        <v>0</v>
      </c>
      <c r="S158" s="222"/>
      <c r="T158" s="22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90</v>
      </c>
      <c r="AT158" s="226" t="s">
        <v>82</v>
      </c>
      <c r="AU158" s="226" t="s">
        <v>83</v>
      </c>
      <c r="AY158" s="225" t="s">
        <v>177</v>
      </c>
      <c r="BK158" s="227">
        <f>SUM(BK159:BK160)</f>
        <v>0</v>
      </c>
    </row>
    <row r="159" s="2" customFormat="1" ht="16.5" customHeight="1">
      <c r="A159" s="39"/>
      <c r="B159" s="40"/>
      <c r="C159" s="230" t="s">
        <v>342</v>
      </c>
      <c r="D159" s="230" t="s">
        <v>179</v>
      </c>
      <c r="E159" s="231" t="s">
        <v>3254</v>
      </c>
      <c r="F159" s="232" t="s">
        <v>3255</v>
      </c>
      <c r="G159" s="233" t="s">
        <v>182</v>
      </c>
      <c r="H159" s="234">
        <v>0.97199999999999998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184</v>
      </c>
      <c r="AT159" s="241" t="s">
        <v>179</v>
      </c>
      <c r="AU159" s="241" t="s">
        <v>90</v>
      </c>
      <c r="AY159" s="18" t="s">
        <v>177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184</v>
      </c>
      <c r="BM159" s="241" t="s">
        <v>523</v>
      </c>
    </row>
    <row r="160" s="2" customFormat="1" ht="24.15" customHeight="1">
      <c r="A160" s="39"/>
      <c r="B160" s="40"/>
      <c r="C160" s="230" t="s">
        <v>348</v>
      </c>
      <c r="D160" s="230" t="s">
        <v>179</v>
      </c>
      <c r="E160" s="231" t="s">
        <v>3256</v>
      </c>
      <c r="F160" s="232" t="s">
        <v>3257</v>
      </c>
      <c r="G160" s="233" t="s">
        <v>888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184</v>
      </c>
      <c r="AT160" s="241" t="s">
        <v>179</v>
      </c>
      <c r="AU160" s="241" t="s">
        <v>90</v>
      </c>
      <c r="AY160" s="18" t="s">
        <v>177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184</v>
      </c>
      <c r="BM160" s="241" t="s">
        <v>532</v>
      </c>
    </row>
    <row r="161" s="12" customFormat="1" ht="25.92" customHeight="1">
      <c r="A161" s="12"/>
      <c r="B161" s="214"/>
      <c r="C161" s="215"/>
      <c r="D161" s="216" t="s">
        <v>82</v>
      </c>
      <c r="E161" s="217" t="s">
        <v>236</v>
      </c>
      <c r="F161" s="217" t="s">
        <v>3258</v>
      </c>
      <c r="G161" s="215"/>
      <c r="H161" s="215"/>
      <c r="I161" s="218"/>
      <c r="J161" s="219">
        <f>BK161</f>
        <v>0</v>
      </c>
      <c r="K161" s="215"/>
      <c r="L161" s="220"/>
      <c r="M161" s="221"/>
      <c r="N161" s="222"/>
      <c r="O161" s="222"/>
      <c r="P161" s="223">
        <f>SUM(P162:P164)</f>
        <v>0</v>
      </c>
      <c r="Q161" s="222"/>
      <c r="R161" s="223">
        <f>SUM(R162:R164)</f>
        <v>0</v>
      </c>
      <c r="S161" s="222"/>
      <c r="T161" s="22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90</v>
      </c>
      <c r="AT161" s="226" t="s">
        <v>82</v>
      </c>
      <c r="AU161" s="226" t="s">
        <v>83</v>
      </c>
      <c r="AY161" s="225" t="s">
        <v>177</v>
      </c>
      <c r="BK161" s="227">
        <f>SUM(BK162:BK164)</f>
        <v>0</v>
      </c>
    </row>
    <row r="162" s="2" customFormat="1" ht="21.75" customHeight="1">
      <c r="A162" s="39"/>
      <c r="B162" s="40"/>
      <c r="C162" s="230" t="s">
        <v>361</v>
      </c>
      <c r="D162" s="230" t="s">
        <v>179</v>
      </c>
      <c r="E162" s="231" t="s">
        <v>3259</v>
      </c>
      <c r="F162" s="232" t="s">
        <v>3260</v>
      </c>
      <c r="G162" s="233" t="s">
        <v>398</v>
      </c>
      <c r="H162" s="234">
        <v>10.800000000000001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184</v>
      </c>
      <c r="AT162" s="241" t="s">
        <v>179</v>
      </c>
      <c r="AU162" s="241" t="s">
        <v>90</v>
      </c>
      <c r="AY162" s="18" t="s">
        <v>177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184</v>
      </c>
      <c r="BM162" s="241" t="s">
        <v>547</v>
      </c>
    </row>
    <row r="163" s="2" customFormat="1" ht="21.75" customHeight="1">
      <c r="A163" s="39"/>
      <c r="B163" s="40"/>
      <c r="C163" s="230" t="s">
        <v>369</v>
      </c>
      <c r="D163" s="230" t="s">
        <v>179</v>
      </c>
      <c r="E163" s="231" t="s">
        <v>3261</v>
      </c>
      <c r="F163" s="232" t="s">
        <v>3262</v>
      </c>
      <c r="G163" s="233" t="s">
        <v>398</v>
      </c>
      <c r="H163" s="234">
        <v>11.124000000000001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184</v>
      </c>
      <c r="AT163" s="241" t="s">
        <v>179</v>
      </c>
      <c r="AU163" s="241" t="s">
        <v>90</v>
      </c>
      <c r="AY163" s="18" t="s">
        <v>177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184</v>
      </c>
      <c r="BM163" s="241" t="s">
        <v>563</v>
      </c>
    </row>
    <row r="164" s="2" customFormat="1" ht="24.15" customHeight="1">
      <c r="A164" s="39"/>
      <c r="B164" s="40"/>
      <c r="C164" s="230" t="s">
        <v>375</v>
      </c>
      <c r="D164" s="230" t="s">
        <v>179</v>
      </c>
      <c r="E164" s="231" t="s">
        <v>3263</v>
      </c>
      <c r="F164" s="232" t="s">
        <v>3264</v>
      </c>
      <c r="G164" s="233" t="s">
        <v>888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184</v>
      </c>
      <c r="AT164" s="241" t="s">
        <v>179</v>
      </c>
      <c r="AU164" s="241" t="s">
        <v>90</v>
      </c>
      <c r="AY164" s="18" t="s">
        <v>177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184</v>
      </c>
      <c r="BM164" s="241" t="s">
        <v>394</v>
      </c>
    </row>
    <row r="165" s="12" customFormat="1" ht="25.92" customHeight="1">
      <c r="A165" s="12"/>
      <c r="B165" s="214"/>
      <c r="C165" s="215"/>
      <c r="D165" s="216" t="s">
        <v>82</v>
      </c>
      <c r="E165" s="217" t="s">
        <v>1274</v>
      </c>
      <c r="F165" s="217" t="s">
        <v>3265</v>
      </c>
      <c r="G165" s="215"/>
      <c r="H165" s="215"/>
      <c r="I165" s="218"/>
      <c r="J165" s="21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90</v>
      </c>
      <c r="AT165" s="226" t="s">
        <v>82</v>
      </c>
      <c r="AU165" s="226" t="s">
        <v>83</v>
      </c>
      <c r="AY165" s="225" t="s">
        <v>177</v>
      </c>
      <c r="BK165" s="227">
        <f>SUM(BK166:BK172)</f>
        <v>0</v>
      </c>
    </row>
    <row r="166" s="2" customFormat="1" ht="16.5" customHeight="1">
      <c r="A166" s="39"/>
      <c r="B166" s="40"/>
      <c r="C166" s="230" t="s">
        <v>382</v>
      </c>
      <c r="D166" s="230" t="s">
        <v>179</v>
      </c>
      <c r="E166" s="231" t="s">
        <v>3266</v>
      </c>
      <c r="F166" s="232" t="s">
        <v>3267</v>
      </c>
      <c r="G166" s="233" t="s">
        <v>398</v>
      </c>
      <c r="H166" s="234">
        <v>10.300000000000001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184</v>
      </c>
      <c r="AT166" s="241" t="s">
        <v>179</v>
      </c>
      <c r="AU166" s="241" t="s">
        <v>90</v>
      </c>
      <c r="AY166" s="18" t="s">
        <v>177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184</v>
      </c>
      <c r="BM166" s="241" t="s">
        <v>598</v>
      </c>
    </row>
    <row r="167" s="2" customFormat="1" ht="21.75" customHeight="1">
      <c r="A167" s="39"/>
      <c r="B167" s="40"/>
      <c r="C167" s="230" t="s">
        <v>389</v>
      </c>
      <c r="D167" s="230" t="s">
        <v>179</v>
      </c>
      <c r="E167" s="231" t="s">
        <v>3268</v>
      </c>
      <c r="F167" s="232" t="s">
        <v>3269</v>
      </c>
      <c r="G167" s="233" t="s">
        <v>3270</v>
      </c>
      <c r="H167" s="234">
        <v>2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184</v>
      </c>
      <c r="AT167" s="241" t="s">
        <v>179</v>
      </c>
      <c r="AU167" s="241" t="s">
        <v>90</v>
      </c>
      <c r="AY167" s="18" t="s">
        <v>177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184</v>
      </c>
      <c r="BM167" s="241" t="s">
        <v>615</v>
      </c>
    </row>
    <row r="168" s="2" customFormat="1" ht="33" customHeight="1">
      <c r="A168" s="39"/>
      <c r="B168" s="40"/>
      <c r="C168" s="230" t="s">
        <v>395</v>
      </c>
      <c r="D168" s="230" t="s">
        <v>179</v>
      </c>
      <c r="E168" s="231" t="s">
        <v>3271</v>
      </c>
      <c r="F168" s="232" t="s">
        <v>3272</v>
      </c>
      <c r="G168" s="233" t="s">
        <v>888</v>
      </c>
      <c r="H168" s="234">
        <v>1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184</v>
      </c>
      <c r="AT168" s="241" t="s">
        <v>179</v>
      </c>
      <c r="AU168" s="241" t="s">
        <v>90</v>
      </c>
      <c r="AY168" s="18" t="s">
        <v>177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184</v>
      </c>
      <c r="BM168" s="241" t="s">
        <v>1095</v>
      </c>
    </row>
    <row r="169" s="2" customFormat="1" ht="33" customHeight="1">
      <c r="A169" s="39"/>
      <c r="B169" s="40"/>
      <c r="C169" s="230" t="s">
        <v>402</v>
      </c>
      <c r="D169" s="230" t="s">
        <v>179</v>
      </c>
      <c r="E169" s="231" t="s">
        <v>3273</v>
      </c>
      <c r="F169" s="232" t="s">
        <v>3274</v>
      </c>
      <c r="G169" s="233" t="s">
        <v>888</v>
      </c>
      <c r="H169" s="234">
        <v>1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184</v>
      </c>
      <c r="AT169" s="241" t="s">
        <v>179</v>
      </c>
      <c r="AU169" s="241" t="s">
        <v>90</v>
      </c>
      <c r="AY169" s="18" t="s">
        <v>177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184</v>
      </c>
      <c r="BM169" s="241" t="s">
        <v>1103</v>
      </c>
    </row>
    <row r="170" s="2" customFormat="1" ht="24.15" customHeight="1">
      <c r="A170" s="39"/>
      <c r="B170" s="40"/>
      <c r="C170" s="230" t="s">
        <v>408</v>
      </c>
      <c r="D170" s="230" t="s">
        <v>179</v>
      </c>
      <c r="E170" s="231" t="s">
        <v>3275</v>
      </c>
      <c r="F170" s="232" t="s">
        <v>3276</v>
      </c>
      <c r="G170" s="233" t="s">
        <v>888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184</v>
      </c>
      <c r="AT170" s="241" t="s">
        <v>179</v>
      </c>
      <c r="AU170" s="241" t="s">
        <v>90</v>
      </c>
      <c r="AY170" s="18" t="s">
        <v>177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184</v>
      </c>
      <c r="BM170" s="241" t="s">
        <v>1113</v>
      </c>
    </row>
    <row r="171" s="2" customFormat="1" ht="16.5" customHeight="1">
      <c r="A171" s="39"/>
      <c r="B171" s="40"/>
      <c r="C171" s="230" t="s">
        <v>413</v>
      </c>
      <c r="D171" s="230" t="s">
        <v>179</v>
      </c>
      <c r="E171" s="231" t="s">
        <v>3277</v>
      </c>
      <c r="F171" s="232" t="s">
        <v>3278</v>
      </c>
      <c r="G171" s="233" t="s">
        <v>888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184</v>
      </c>
      <c r="AT171" s="241" t="s">
        <v>179</v>
      </c>
      <c r="AU171" s="241" t="s">
        <v>90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184</v>
      </c>
      <c r="BM171" s="241" t="s">
        <v>1127</v>
      </c>
    </row>
    <row r="172" s="2" customFormat="1" ht="16.5" customHeight="1">
      <c r="A172" s="39"/>
      <c r="B172" s="40"/>
      <c r="C172" s="230" t="s">
        <v>422</v>
      </c>
      <c r="D172" s="230" t="s">
        <v>179</v>
      </c>
      <c r="E172" s="231" t="s">
        <v>3279</v>
      </c>
      <c r="F172" s="232" t="s">
        <v>3280</v>
      </c>
      <c r="G172" s="233" t="s">
        <v>1565</v>
      </c>
      <c r="H172" s="234">
        <v>8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184</v>
      </c>
      <c r="AT172" s="241" t="s">
        <v>179</v>
      </c>
      <c r="AU172" s="241" t="s">
        <v>90</v>
      </c>
      <c r="AY172" s="18" t="s">
        <v>177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184</v>
      </c>
      <c r="BM172" s="241" t="s">
        <v>1153</v>
      </c>
    </row>
    <row r="173" s="12" customFormat="1" ht="25.92" customHeight="1">
      <c r="A173" s="12"/>
      <c r="B173" s="214"/>
      <c r="C173" s="215"/>
      <c r="D173" s="216" t="s">
        <v>82</v>
      </c>
      <c r="E173" s="217" t="s">
        <v>1332</v>
      </c>
      <c r="F173" s="217" t="s">
        <v>3281</v>
      </c>
      <c r="G173" s="215"/>
      <c r="H173" s="215"/>
      <c r="I173" s="218"/>
      <c r="J173" s="219">
        <f>BK173</f>
        <v>0</v>
      </c>
      <c r="K173" s="215"/>
      <c r="L173" s="220"/>
      <c r="M173" s="221"/>
      <c r="N173" s="222"/>
      <c r="O173" s="222"/>
      <c r="P173" s="223">
        <f>P174</f>
        <v>0</v>
      </c>
      <c r="Q173" s="222"/>
      <c r="R173" s="223">
        <f>R174</f>
        <v>0</v>
      </c>
      <c r="S173" s="222"/>
      <c r="T173" s="22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90</v>
      </c>
      <c r="AT173" s="226" t="s">
        <v>82</v>
      </c>
      <c r="AU173" s="226" t="s">
        <v>83</v>
      </c>
      <c r="AY173" s="225" t="s">
        <v>177</v>
      </c>
      <c r="BK173" s="227">
        <f>BK174</f>
        <v>0</v>
      </c>
    </row>
    <row r="174" s="2" customFormat="1" ht="16.5" customHeight="1">
      <c r="A174" s="39"/>
      <c r="B174" s="40"/>
      <c r="C174" s="230" t="s">
        <v>427</v>
      </c>
      <c r="D174" s="230" t="s">
        <v>179</v>
      </c>
      <c r="E174" s="231" t="s">
        <v>3282</v>
      </c>
      <c r="F174" s="232" t="s">
        <v>3283</v>
      </c>
      <c r="G174" s="233" t="s">
        <v>509</v>
      </c>
      <c r="H174" s="234">
        <v>70</v>
      </c>
      <c r="I174" s="235"/>
      <c r="J174" s="236">
        <f>ROUND(I174*H174,2)</f>
        <v>0</v>
      </c>
      <c r="K174" s="232" t="s">
        <v>1</v>
      </c>
      <c r="L174" s="45"/>
      <c r="M174" s="307" t="s">
        <v>1</v>
      </c>
      <c r="N174" s="308" t="s">
        <v>48</v>
      </c>
      <c r="O174" s="305"/>
      <c r="P174" s="309">
        <f>O174*H174</f>
        <v>0</v>
      </c>
      <c r="Q174" s="309">
        <v>0</v>
      </c>
      <c r="R174" s="309">
        <f>Q174*H174</f>
        <v>0</v>
      </c>
      <c r="S174" s="309">
        <v>0</v>
      </c>
      <c r="T174" s="31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184</v>
      </c>
      <c r="AT174" s="241" t="s">
        <v>179</v>
      </c>
      <c r="AU174" s="241" t="s">
        <v>90</v>
      </c>
      <c r="AY174" s="18" t="s">
        <v>177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184</v>
      </c>
      <c r="BM174" s="241" t="s">
        <v>1169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npFWlfN5ERBFbQOPWDB3OFQh9MGDhMJKrcMebPGmCbo3jLzNtUzVQ911mzzB+d7NxNgHOYRbta8Th+fMh9KdJg==" hashValue="2saET/dZ5s30nvUPQr79OwlLoOhwYHG0+JOsmHvHF3hfV54394zoNXFfCGU9zJ5Uld0tJffxhDnbstpvCGDnlw==" algorithmName="SHA-512" password="CC35"/>
  <autoFilter ref="C128:K1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3198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6" t="s">
        <v>3284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ROUND((SUM(BE128:BE174)),  2)</f>
        <v>0</v>
      </c>
      <c r="G37" s="39"/>
      <c r="H37" s="39"/>
      <c r="I37" s="167">
        <v>0.20999999999999999</v>
      </c>
      <c r="J37" s="166">
        <f>ROUND(((SUM(BE128:BE174))*I37),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ROUND((SUM(BF128:BF174)),  2)</f>
        <v>0</v>
      </c>
      <c r="G38" s="39"/>
      <c r="H38" s="39"/>
      <c r="I38" s="167">
        <v>0.12</v>
      </c>
      <c r="J38" s="166">
        <f>ROUND(((SUM(BF128:BF174))*I38),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ROUND((SUM(BG128:BG174)),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ROUND((SUM(BH128:BH174)),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ROUND((SUM(BI128:BI174)),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3198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SO01.4a - Elektrické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J129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3"/>
      <c r="D102" s="199" t="s">
        <v>3285</v>
      </c>
      <c r="E102" s="200"/>
      <c r="F102" s="200"/>
      <c r="G102" s="200"/>
      <c r="H102" s="200"/>
      <c r="I102" s="200"/>
      <c r="J102" s="201">
        <f>J130</f>
        <v>0</v>
      </c>
      <c r="K102" s="133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3"/>
      <c r="D103" s="199" t="s">
        <v>3286</v>
      </c>
      <c r="E103" s="200"/>
      <c r="F103" s="200"/>
      <c r="G103" s="200"/>
      <c r="H103" s="200"/>
      <c r="I103" s="200"/>
      <c r="J103" s="201">
        <f>J164</f>
        <v>0</v>
      </c>
      <c r="K103" s="133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3"/>
      <c r="D104" s="199" t="s">
        <v>3287</v>
      </c>
      <c r="E104" s="200"/>
      <c r="F104" s="200"/>
      <c r="G104" s="200"/>
      <c r="H104" s="200"/>
      <c r="I104" s="200"/>
      <c r="J104" s="201">
        <f>J170</f>
        <v>0</v>
      </c>
      <c r="K104" s="133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162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6" t="str">
        <f>E7</f>
        <v>Rekonstrukce domu U Rytířů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6" t="s">
        <v>139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140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7" t="s">
        <v>3198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142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SO01.4a - Elektrické vytápění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Smetanovo náměstí 110, Litomyšl, 570 01</v>
      </c>
      <c r="G122" s="41"/>
      <c r="H122" s="41"/>
      <c r="I122" s="33" t="s">
        <v>22</v>
      </c>
      <c r="J122" s="80" t="str">
        <f>IF(J16="","",J16)</f>
        <v>17. 6. 2024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E19</f>
        <v>Město Litomyšl</v>
      </c>
      <c r="G124" s="41"/>
      <c r="H124" s="41"/>
      <c r="I124" s="33" t="s">
        <v>32</v>
      </c>
      <c r="J124" s="37" t="str">
        <f>E25</f>
        <v>Kuba &amp; Pilař architekti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>STAGA stavební agentura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3"/>
      <c r="B127" s="204"/>
      <c r="C127" s="205" t="s">
        <v>163</v>
      </c>
      <c r="D127" s="206" t="s">
        <v>68</v>
      </c>
      <c r="E127" s="206" t="s">
        <v>64</v>
      </c>
      <c r="F127" s="206" t="s">
        <v>65</v>
      </c>
      <c r="G127" s="206" t="s">
        <v>164</v>
      </c>
      <c r="H127" s="206" t="s">
        <v>165</v>
      </c>
      <c r="I127" s="206" t="s">
        <v>166</v>
      </c>
      <c r="J127" s="206" t="s">
        <v>146</v>
      </c>
      <c r="K127" s="207" t="s">
        <v>167</v>
      </c>
      <c r="L127" s="208"/>
      <c r="M127" s="101" t="s">
        <v>1</v>
      </c>
      <c r="N127" s="102" t="s">
        <v>47</v>
      </c>
      <c r="O127" s="102" t="s">
        <v>168</v>
      </c>
      <c r="P127" s="102" t="s">
        <v>169</v>
      </c>
      <c r="Q127" s="102" t="s">
        <v>170</v>
      </c>
      <c r="R127" s="102" t="s">
        <v>171</v>
      </c>
      <c r="S127" s="102" t="s">
        <v>172</v>
      </c>
      <c r="T127" s="103" t="s">
        <v>173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39"/>
      <c r="B128" s="40"/>
      <c r="C128" s="108" t="s">
        <v>174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82</v>
      </c>
      <c r="AU128" s="18" t="s">
        <v>148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82</v>
      </c>
      <c r="E129" s="217" t="s">
        <v>613</v>
      </c>
      <c r="F129" s="217" t="s">
        <v>614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P130+P164+P170</f>
        <v>0</v>
      </c>
      <c r="Q129" s="222"/>
      <c r="R129" s="223">
        <f>R130+R164+R170</f>
        <v>0</v>
      </c>
      <c r="S129" s="222"/>
      <c r="T129" s="224">
        <f>T130+T164+T170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184</v>
      </c>
      <c r="AT129" s="226" t="s">
        <v>82</v>
      </c>
      <c r="AU129" s="226" t="s">
        <v>83</v>
      </c>
      <c r="AY129" s="225" t="s">
        <v>177</v>
      </c>
      <c r="BK129" s="227">
        <f>BK130+BK164+BK170</f>
        <v>0</v>
      </c>
    </row>
    <row r="130" s="12" customFormat="1" ht="22.8" customHeight="1">
      <c r="A130" s="12"/>
      <c r="B130" s="214"/>
      <c r="C130" s="215"/>
      <c r="D130" s="216" t="s">
        <v>82</v>
      </c>
      <c r="E130" s="228" t="s">
        <v>93</v>
      </c>
      <c r="F130" s="228" t="s">
        <v>3288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SUM(P131:P163)</f>
        <v>0</v>
      </c>
      <c r="Q130" s="222"/>
      <c r="R130" s="223">
        <f>SUM(R131:R163)</f>
        <v>0</v>
      </c>
      <c r="S130" s="222"/>
      <c r="T130" s="224">
        <f>SUM(T131:T163)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184</v>
      </c>
      <c r="AT130" s="226" t="s">
        <v>82</v>
      </c>
      <c r="AU130" s="226" t="s">
        <v>90</v>
      </c>
      <c r="AY130" s="225" t="s">
        <v>177</v>
      </c>
      <c r="BK130" s="227">
        <f>SUM(BK131:BK163)</f>
        <v>0</v>
      </c>
    </row>
    <row r="131" s="2" customFormat="1" ht="16.5" customHeight="1">
      <c r="A131" s="39"/>
      <c r="B131" s="40"/>
      <c r="C131" s="230" t="s">
        <v>90</v>
      </c>
      <c r="D131" s="230" t="s">
        <v>179</v>
      </c>
      <c r="E131" s="231" t="s">
        <v>3289</v>
      </c>
      <c r="F131" s="232" t="s">
        <v>3290</v>
      </c>
      <c r="G131" s="233" t="s">
        <v>1106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618</v>
      </c>
      <c r="AT131" s="241" t="s">
        <v>179</v>
      </c>
      <c r="AU131" s="241" t="s">
        <v>92</v>
      </c>
      <c r="AY131" s="18" t="s">
        <v>177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618</v>
      </c>
      <c r="BM131" s="241" t="s">
        <v>3291</v>
      </c>
    </row>
    <row r="132" s="2" customFormat="1" ht="16.5" customHeight="1">
      <c r="A132" s="39"/>
      <c r="B132" s="40"/>
      <c r="C132" s="230" t="s">
        <v>92</v>
      </c>
      <c r="D132" s="230" t="s">
        <v>179</v>
      </c>
      <c r="E132" s="231" t="s">
        <v>3292</v>
      </c>
      <c r="F132" s="232" t="s">
        <v>3293</v>
      </c>
      <c r="G132" s="233" t="s">
        <v>1106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618</v>
      </c>
      <c r="AT132" s="241" t="s">
        <v>179</v>
      </c>
      <c r="AU132" s="241" t="s">
        <v>92</v>
      </c>
      <c r="AY132" s="18" t="s">
        <v>177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618</v>
      </c>
      <c r="BM132" s="241" t="s">
        <v>3294</v>
      </c>
    </row>
    <row r="133" s="2" customFormat="1" ht="16.5" customHeight="1">
      <c r="A133" s="39"/>
      <c r="B133" s="40"/>
      <c r="C133" s="230" t="s">
        <v>100</v>
      </c>
      <c r="D133" s="230" t="s">
        <v>179</v>
      </c>
      <c r="E133" s="231" t="s">
        <v>3295</v>
      </c>
      <c r="F133" s="232" t="s">
        <v>3296</v>
      </c>
      <c r="G133" s="233" t="s">
        <v>1106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618</v>
      </c>
      <c r="AT133" s="241" t="s">
        <v>179</v>
      </c>
      <c r="AU133" s="241" t="s">
        <v>92</v>
      </c>
      <c r="AY133" s="18" t="s">
        <v>177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618</v>
      </c>
      <c r="BM133" s="241" t="s">
        <v>3297</v>
      </c>
    </row>
    <row r="134" s="2" customFormat="1" ht="16.5" customHeight="1">
      <c r="A134" s="39"/>
      <c r="B134" s="40"/>
      <c r="C134" s="230" t="s">
        <v>184</v>
      </c>
      <c r="D134" s="230" t="s">
        <v>179</v>
      </c>
      <c r="E134" s="231" t="s">
        <v>3298</v>
      </c>
      <c r="F134" s="232" t="s">
        <v>3293</v>
      </c>
      <c r="G134" s="233" t="s">
        <v>1106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618</v>
      </c>
      <c r="AT134" s="241" t="s">
        <v>179</v>
      </c>
      <c r="AU134" s="241" t="s">
        <v>92</v>
      </c>
      <c r="AY134" s="18" t="s">
        <v>177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618</v>
      </c>
      <c r="BM134" s="241" t="s">
        <v>3299</v>
      </c>
    </row>
    <row r="135" s="2" customFormat="1" ht="16.5" customHeight="1">
      <c r="A135" s="39"/>
      <c r="B135" s="40"/>
      <c r="C135" s="230" t="s">
        <v>214</v>
      </c>
      <c r="D135" s="230" t="s">
        <v>179</v>
      </c>
      <c r="E135" s="231" t="s">
        <v>3300</v>
      </c>
      <c r="F135" s="232" t="s">
        <v>3301</v>
      </c>
      <c r="G135" s="233" t="s">
        <v>1106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618</v>
      </c>
      <c r="AT135" s="241" t="s">
        <v>179</v>
      </c>
      <c r="AU135" s="241" t="s">
        <v>92</v>
      </c>
      <c r="AY135" s="18" t="s">
        <v>177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618</v>
      </c>
      <c r="BM135" s="241" t="s">
        <v>3302</v>
      </c>
    </row>
    <row r="136" s="2" customFormat="1" ht="16.5" customHeight="1">
      <c r="A136" s="39"/>
      <c r="B136" s="40"/>
      <c r="C136" s="230" t="s">
        <v>223</v>
      </c>
      <c r="D136" s="230" t="s">
        <v>179</v>
      </c>
      <c r="E136" s="231" t="s">
        <v>3303</v>
      </c>
      <c r="F136" s="232" t="s">
        <v>3293</v>
      </c>
      <c r="G136" s="233" t="s">
        <v>1106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618</v>
      </c>
      <c r="AT136" s="241" t="s">
        <v>179</v>
      </c>
      <c r="AU136" s="241" t="s">
        <v>92</v>
      </c>
      <c r="AY136" s="18" t="s">
        <v>177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618</v>
      </c>
      <c r="BM136" s="241" t="s">
        <v>3304</v>
      </c>
    </row>
    <row r="137" s="2" customFormat="1" ht="16.5" customHeight="1">
      <c r="A137" s="39"/>
      <c r="B137" s="40"/>
      <c r="C137" s="230" t="s">
        <v>229</v>
      </c>
      <c r="D137" s="230" t="s">
        <v>179</v>
      </c>
      <c r="E137" s="231" t="s">
        <v>3305</v>
      </c>
      <c r="F137" s="232" t="s">
        <v>3293</v>
      </c>
      <c r="G137" s="233" t="s">
        <v>1106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618</v>
      </c>
      <c r="AT137" s="241" t="s">
        <v>179</v>
      </c>
      <c r="AU137" s="241" t="s">
        <v>92</v>
      </c>
      <c r="AY137" s="18" t="s">
        <v>177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618</v>
      </c>
      <c r="BM137" s="241" t="s">
        <v>3306</v>
      </c>
    </row>
    <row r="138" s="2" customFormat="1" ht="16.5" customHeight="1">
      <c r="A138" s="39"/>
      <c r="B138" s="40"/>
      <c r="C138" s="230" t="s">
        <v>236</v>
      </c>
      <c r="D138" s="230" t="s">
        <v>179</v>
      </c>
      <c r="E138" s="231" t="s">
        <v>3307</v>
      </c>
      <c r="F138" s="232" t="s">
        <v>3308</v>
      </c>
      <c r="G138" s="233" t="s">
        <v>1106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618</v>
      </c>
      <c r="AT138" s="241" t="s">
        <v>179</v>
      </c>
      <c r="AU138" s="241" t="s">
        <v>92</v>
      </c>
      <c r="AY138" s="18" t="s">
        <v>177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618</v>
      </c>
      <c r="BM138" s="241" t="s">
        <v>3309</v>
      </c>
    </row>
    <row r="139" s="2" customFormat="1" ht="16.5" customHeight="1">
      <c r="A139" s="39"/>
      <c r="B139" s="40"/>
      <c r="C139" s="230" t="s">
        <v>191</v>
      </c>
      <c r="D139" s="230" t="s">
        <v>179</v>
      </c>
      <c r="E139" s="231" t="s">
        <v>3310</v>
      </c>
      <c r="F139" s="232" t="s">
        <v>3290</v>
      </c>
      <c r="G139" s="233" t="s">
        <v>1106</v>
      </c>
      <c r="H139" s="234">
        <v>2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618</v>
      </c>
      <c r="AT139" s="241" t="s">
        <v>179</v>
      </c>
      <c r="AU139" s="241" t="s">
        <v>92</v>
      </c>
      <c r="AY139" s="18" t="s">
        <v>177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618</v>
      </c>
      <c r="BM139" s="241" t="s">
        <v>3311</v>
      </c>
    </row>
    <row r="140" s="2" customFormat="1" ht="16.5" customHeight="1">
      <c r="A140" s="39"/>
      <c r="B140" s="40"/>
      <c r="C140" s="230" t="s">
        <v>248</v>
      </c>
      <c r="D140" s="230" t="s">
        <v>179</v>
      </c>
      <c r="E140" s="231" t="s">
        <v>3312</v>
      </c>
      <c r="F140" s="232" t="s">
        <v>3290</v>
      </c>
      <c r="G140" s="233" t="s">
        <v>1106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618</v>
      </c>
      <c r="AT140" s="241" t="s">
        <v>179</v>
      </c>
      <c r="AU140" s="241" t="s">
        <v>92</v>
      </c>
      <c r="AY140" s="18" t="s">
        <v>177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618</v>
      </c>
      <c r="BM140" s="241" t="s">
        <v>3313</v>
      </c>
    </row>
    <row r="141" s="2" customFormat="1" ht="16.5" customHeight="1">
      <c r="A141" s="39"/>
      <c r="B141" s="40"/>
      <c r="C141" s="230" t="s">
        <v>257</v>
      </c>
      <c r="D141" s="230" t="s">
        <v>179</v>
      </c>
      <c r="E141" s="231" t="s">
        <v>3314</v>
      </c>
      <c r="F141" s="232" t="s">
        <v>3315</v>
      </c>
      <c r="G141" s="233" t="s">
        <v>1106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618</v>
      </c>
      <c r="AT141" s="241" t="s">
        <v>179</v>
      </c>
      <c r="AU141" s="241" t="s">
        <v>92</v>
      </c>
      <c r="AY141" s="18" t="s">
        <v>177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618</v>
      </c>
      <c r="BM141" s="241" t="s">
        <v>3316</v>
      </c>
    </row>
    <row r="142" s="2" customFormat="1" ht="16.5" customHeight="1">
      <c r="A142" s="39"/>
      <c r="B142" s="40"/>
      <c r="C142" s="230" t="s">
        <v>8</v>
      </c>
      <c r="D142" s="230" t="s">
        <v>179</v>
      </c>
      <c r="E142" s="231" t="s">
        <v>3317</v>
      </c>
      <c r="F142" s="232" t="s">
        <v>3318</v>
      </c>
      <c r="G142" s="233" t="s">
        <v>1106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618</v>
      </c>
      <c r="AT142" s="241" t="s">
        <v>179</v>
      </c>
      <c r="AU142" s="241" t="s">
        <v>92</v>
      </c>
      <c r="AY142" s="18" t="s">
        <v>177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618</v>
      </c>
      <c r="BM142" s="241" t="s">
        <v>3319</v>
      </c>
    </row>
    <row r="143" s="2" customFormat="1" ht="16.5" customHeight="1">
      <c r="A143" s="39"/>
      <c r="B143" s="40"/>
      <c r="C143" s="230" t="s">
        <v>275</v>
      </c>
      <c r="D143" s="230" t="s">
        <v>179</v>
      </c>
      <c r="E143" s="231" t="s">
        <v>3320</v>
      </c>
      <c r="F143" s="232" t="s">
        <v>3321</v>
      </c>
      <c r="G143" s="233" t="s">
        <v>1106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618</v>
      </c>
      <c r="AT143" s="241" t="s">
        <v>179</v>
      </c>
      <c r="AU143" s="241" t="s">
        <v>92</v>
      </c>
      <c r="AY143" s="18" t="s">
        <v>177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618</v>
      </c>
      <c r="BM143" s="241" t="s">
        <v>3322</v>
      </c>
    </row>
    <row r="144" s="2" customFormat="1" ht="16.5" customHeight="1">
      <c r="A144" s="39"/>
      <c r="B144" s="40"/>
      <c r="C144" s="230" t="s">
        <v>282</v>
      </c>
      <c r="D144" s="230" t="s">
        <v>179</v>
      </c>
      <c r="E144" s="231" t="s">
        <v>3323</v>
      </c>
      <c r="F144" s="232" t="s">
        <v>3296</v>
      </c>
      <c r="G144" s="233" t="s">
        <v>1106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618</v>
      </c>
      <c r="AT144" s="241" t="s">
        <v>179</v>
      </c>
      <c r="AU144" s="241" t="s">
        <v>92</v>
      </c>
      <c r="AY144" s="18" t="s">
        <v>177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618</v>
      </c>
      <c r="BM144" s="241" t="s">
        <v>3324</v>
      </c>
    </row>
    <row r="145" s="2" customFormat="1" ht="16.5" customHeight="1">
      <c r="A145" s="39"/>
      <c r="B145" s="40"/>
      <c r="C145" s="230" t="s">
        <v>290</v>
      </c>
      <c r="D145" s="230" t="s">
        <v>179</v>
      </c>
      <c r="E145" s="231" t="s">
        <v>3325</v>
      </c>
      <c r="F145" s="232" t="s">
        <v>3296</v>
      </c>
      <c r="G145" s="233" t="s">
        <v>1106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618</v>
      </c>
      <c r="AT145" s="241" t="s">
        <v>179</v>
      </c>
      <c r="AU145" s="241" t="s">
        <v>92</v>
      </c>
      <c r="AY145" s="18" t="s">
        <v>177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618</v>
      </c>
      <c r="BM145" s="241" t="s">
        <v>3326</v>
      </c>
    </row>
    <row r="146" s="2" customFormat="1" ht="16.5" customHeight="1">
      <c r="A146" s="39"/>
      <c r="B146" s="40"/>
      <c r="C146" s="230" t="s">
        <v>295</v>
      </c>
      <c r="D146" s="230" t="s">
        <v>179</v>
      </c>
      <c r="E146" s="231" t="s">
        <v>3327</v>
      </c>
      <c r="F146" s="232" t="s">
        <v>3293</v>
      </c>
      <c r="G146" s="233" t="s">
        <v>1106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618</v>
      </c>
      <c r="AT146" s="241" t="s">
        <v>179</v>
      </c>
      <c r="AU146" s="241" t="s">
        <v>92</v>
      </c>
      <c r="AY146" s="18" t="s">
        <v>177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618</v>
      </c>
      <c r="BM146" s="241" t="s">
        <v>3328</v>
      </c>
    </row>
    <row r="147" s="2" customFormat="1" ht="16.5" customHeight="1">
      <c r="A147" s="39"/>
      <c r="B147" s="40"/>
      <c r="C147" s="230" t="s">
        <v>302</v>
      </c>
      <c r="D147" s="230" t="s">
        <v>179</v>
      </c>
      <c r="E147" s="231" t="s">
        <v>3329</v>
      </c>
      <c r="F147" s="232" t="s">
        <v>3330</v>
      </c>
      <c r="G147" s="233" t="s">
        <v>1106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618</v>
      </c>
      <c r="AT147" s="241" t="s">
        <v>179</v>
      </c>
      <c r="AU147" s="241" t="s">
        <v>92</v>
      </c>
      <c r="AY147" s="18" t="s">
        <v>177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618</v>
      </c>
      <c r="BM147" s="241" t="s">
        <v>3331</v>
      </c>
    </row>
    <row r="148" s="2" customFormat="1" ht="16.5" customHeight="1">
      <c r="A148" s="39"/>
      <c r="B148" s="40"/>
      <c r="C148" s="230" t="s">
        <v>308</v>
      </c>
      <c r="D148" s="230" t="s">
        <v>179</v>
      </c>
      <c r="E148" s="231" t="s">
        <v>3332</v>
      </c>
      <c r="F148" s="232" t="s">
        <v>3315</v>
      </c>
      <c r="G148" s="233" t="s">
        <v>1106</v>
      </c>
      <c r="H148" s="234">
        <v>1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618</v>
      </c>
      <c r="AT148" s="241" t="s">
        <v>179</v>
      </c>
      <c r="AU148" s="241" t="s">
        <v>92</v>
      </c>
      <c r="AY148" s="18" t="s">
        <v>177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618</v>
      </c>
      <c r="BM148" s="241" t="s">
        <v>3333</v>
      </c>
    </row>
    <row r="149" s="2" customFormat="1" ht="16.5" customHeight="1">
      <c r="A149" s="39"/>
      <c r="B149" s="40"/>
      <c r="C149" s="230" t="s">
        <v>314</v>
      </c>
      <c r="D149" s="230" t="s">
        <v>179</v>
      </c>
      <c r="E149" s="231" t="s">
        <v>3334</v>
      </c>
      <c r="F149" s="232" t="s">
        <v>3321</v>
      </c>
      <c r="G149" s="233" t="s">
        <v>1106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618</v>
      </c>
      <c r="AT149" s="241" t="s">
        <v>179</v>
      </c>
      <c r="AU149" s="241" t="s">
        <v>92</v>
      </c>
      <c r="AY149" s="18" t="s">
        <v>177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618</v>
      </c>
      <c r="BM149" s="241" t="s">
        <v>3335</v>
      </c>
    </row>
    <row r="150" s="2" customFormat="1" ht="16.5" customHeight="1">
      <c r="A150" s="39"/>
      <c r="B150" s="40"/>
      <c r="C150" s="230" t="s">
        <v>319</v>
      </c>
      <c r="D150" s="230" t="s">
        <v>179</v>
      </c>
      <c r="E150" s="231" t="s">
        <v>3336</v>
      </c>
      <c r="F150" s="232" t="s">
        <v>3293</v>
      </c>
      <c r="G150" s="233" t="s">
        <v>1106</v>
      </c>
      <c r="H150" s="234">
        <v>2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618</v>
      </c>
      <c r="AT150" s="241" t="s">
        <v>179</v>
      </c>
      <c r="AU150" s="241" t="s">
        <v>92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618</v>
      </c>
      <c r="BM150" s="241" t="s">
        <v>3337</v>
      </c>
    </row>
    <row r="151" s="2" customFormat="1" ht="16.5" customHeight="1">
      <c r="A151" s="39"/>
      <c r="B151" s="40"/>
      <c r="C151" s="230" t="s">
        <v>7</v>
      </c>
      <c r="D151" s="230" t="s">
        <v>179</v>
      </c>
      <c r="E151" s="231" t="s">
        <v>3338</v>
      </c>
      <c r="F151" s="232" t="s">
        <v>3308</v>
      </c>
      <c r="G151" s="233" t="s">
        <v>1106</v>
      </c>
      <c r="H151" s="234">
        <v>2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618</v>
      </c>
      <c r="AT151" s="241" t="s">
        <v>179</v>
      </c>
      <c r="AU151" s="241" t="s">
        <v>92</v>
      </c>
      <c r="AY151" s="18" t="s">
        <v>177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618</v>
      </c>
      <c r="BM151" s="241" t="s">
        <v>3339</v>
      </c>
    </row>
    <row r="152" s="2" customFormat="1" ht="16.5" customHeight="1">
      <c r="A152" s="39"/>
      <c r="B152" s="40"/>
      <c r="C152" s="230" t="s">
        <v>329</v>
      </c>
      <c r="D152" s="230" t="s">
        <v>179</v>
      </c>
      <c r="E152" s="231" t="s">
        <v>3340</v>
      </c>
      <c r="F152" s="232" t="s">
        <v>3341</v>
      </c>
      <c r="G152" s="233" t="s">
        <v>1106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618</v>
      </c>
      <c r="AT152" s="241" t="s">
        <v>179</v>
      </c>
      <c r="AU152" s="241" t="s">
        <v>92</v>
      </c>
      <c r="AY152" s="18" t="s">
        <v>177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618</v>
      </c>
      <c r="BM152" s="241" t="s">
        <v>3342</v>
      </c>
    </row>
    <row r="153" s="2" customFormat="1" ht="16.5" customHeight="1">
      <c r="A153" s="39"/>
      <c r="B153" s="40"/>
      <c r="C153" s="230" t="s">
        <v>337</v>
      </c>
      <c r="D153" s="230" t="s">
        <v>179</v>
      </c>
      <c r="E153" s="231" t="s">
        <v>3343</v>
      </c>
      <c r="F153" s="232" t="s">
        <v>3344</v>
      </c>
      <c r="G153" s="233" t="s">
        <v>1106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618</v>
      </c>
      <c r="AT153" s="241" t="s">
        <v>179</v>
      </c>
      <c r="AU153" s="241" t="s">
        <v>92</v>
      </c>
      <c r="AY153" s="18" t="s">
        <v>177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618</v>
      </c>
      <c r="BM153" s="241" t="s">
        <v>3345</v>
      </c>
    </row>
    <row r="154" s="2" customFormat="1" ht="16.5" customHeight="1">
      <c r="A154" s="39"/>
      <c r="B154" s="40"/>
      <c r="C154" s="230" t="s">
        <v>342</v>
      </c>
      <c r="D154" s="230" t="s">
        <v>179</v>
      </c>
      <c r="E154" s="231" t="s">
        <v>3346</v>
      </c>
      <c r="F154" s="232" t="s">
        <v>3347</v>
      </c>
      <c r="G154" s="233" t="s">
        <v>1106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618</v>
      </c>
      <c r="AT154" s="241" t="s">
        <v>179</v>
      </c>
      <c r="AU154" s="241" t="s">
        <v>92</v>
      </c>
      <c r="AY154" s="18" t="s">
        <v>177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618</v>
      </c>
      <c r="BM154" s="241" t="s">
        <v>3348</v>
      </c>
    </row>
    <row r="155" s="2" customFormat="1" ht="16.5" customHeight="1">
      <c r="A155" s="39"/>
      <c r="B155" s="40"/>
      <c r="C155" s="230" t="s">
        <v>348</v>
      </c>
      <c r="D155" s="230" t="s">
        <v>179</v>
      </c>
      <c r="E155" s="231" t="s">
        <v>3349</v>
      </c>
      <c r="F155" s="232" t="s">
        <v>3296</v>
      </c>
      <c r="G155" s="233" t="s">
        <v>1106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618</v>
      </c>
      <c r="AT155" s="241" t="s">
        <v>179</v>
      </c>
      <c r="AU155" s="241" t="s">
        <v>92</v>
      </c>
      <c r="AY155" s="18" t="s">
        <v>177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618</v>
      </c>
      <c r="BM155" s="241" t="s">
        <v>3350</v>
      </c>
    </row>
    <row r="156" s="2" customFormat="1" ht="16.5" customHeight="1">
      <c r="A156" s="39"/>
      <c r="B156" s="40"/>
      <c r="C156" s="230" t="s">
        <v>361</v>
      </c>
      <c r="D156" s="230" t="s">
        <v>179</v>
      </c>
      <c r="E156" s="231" t="s">
        <v>3351</v>
      </c>
      <c r="F156" s="232" t="s">
        <v>3296</v>
      </c>
      <c r="G156" s="233" t="s">
        <v>1106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618</v>
      </c>
      <c r="AT156" s="241" t="s">
        <v>179</v>
      </c>
      <c r="AU156" s="241" t="s">
        <v>92</v>
      </c>
      <c r="AY156" s="18" t="s">
        <v>177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618</v>
      </c>
      <c r="BM156" s="241" t="s">
        <v>3352</v>
      </c>
    </row>
    <row r="157" s="2" customFormat="1" ht="24.15" customHeight="1">
      <c r="A157" s="39"/>
      <c r="B157" s="40"/>
      <c r="C157" s="230" t="s">
        <v>369</v>
      </c>
      <c r="D157" s="230" t="s">
        <v>179</v>
      </c>
      <c r="E157" s="231" t="s">
        <v>3353</v>
      </c>
      <c r="F157" s="232" t="s">
        <v>3354</v>
      </c>
      <c r="G157" s="233" t="s">
        <v>1106</v>
      </c>
      <c r="H157" s="234">
        <v>105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618</v>
      </c>
      <c r="AT157" s="241" t="s">
        <v>179</v>
      </c>
      <c r="AU157" s="241" t="s">
        <v>92</v>
      </c>
      <c r="AY157" s="18" t="s">
        <v>177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618</v>
      </c>
      <c r="BM157" s="241" t="s">
        <v>3355</v>
      </c>
    </row>
    <row r="158" s="2" customFormat="1" ht="24.15" customHeight="1">
      <c r="A158" s="39"/>
      <c r="B158" s="40"/>
      <c r="C158" s="230" t="s">
        <v>375</v>
      </c>
      <c r="D158" s="230" t="s">
        <v>179</v>
      </c>
      <c r="E158" s="231" t="s">
        <v>3356</v>
      </c>
      <c r="F158" s="232" t="s">
        <v>3357</v>
      </c>
      <c r="G158" s="233" t="s">
        <v>3358</v>
      </c>
      <c r="H158" s="234">
        <v>450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618</v>
      </c>
      <c r="AT158" s="241" t="s">
        <v>179</v>
      </c>
      <c r="AU158" s="241" t="s">
        <v>92</v>
      </c>
      <c r="AY158" s="18" t="s">
        <v>177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618</v>
      </c>
      <c r="BM158" s="241" t="s">
        <v>3359</v>
      </c>
    </row>
    <row r="159" s="2" customFormat="1" ht="37.8" customHeight="1">
      <c r="A159" s="39"/>
      <c r="B159" s="40"/>
      <c r="C159" s="230" t="s">
        <v>382</v>
      </c>
      <c r="D159" s="230" t="s">
        <v>179</v>
      </c>
      <c r="E159" s="231" t="s">
        <v>3360</v>
      </c>
      <c r="F159" s="232" t="s">
        <v>3361</v>
      </c>
      <c r="G159" s="233" t="s">
        <v>1106</v>
      </c>
      <c r="H159" s="234">
        <v>24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618</v>
      </c>
      <c r="AT159" s="241" t="s">
        <v>179</v>
      </c>
      <c r="AU159" s="241" t="s">
        <v>92</v>
      </c>
      <c r="AY159" s="18" t="s">
        <v>177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618</v>
      </c>
      <c r="BM159" s="241" t="s">
        <v>3362</v>
      </c>
    </row>
    <row r="160" s="2" customFormat="1">
      <c r="A160" s="39"/>
      <c r="B160" s="40"/>
      <c r="C160" s="41"/>
      <c r="D160" s="245" t="s">
        <v>2684</v>
      </c>
      <c r="E160" s="41"/>
      <c r="F160" s="301" t="s">
        <v>3363</v>
      </c>
      <c r="G160" s="41"/>
      <c r="H160" s="41"/>
      <c r="I160" s="302"/>
      <c r="J160" s="41"/>
      <c r="K160" s="41"/>
      <c r="L160" s="45"/>
      <c r="M160" s="311"/>
      <c r="N160" s="312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2684</v>
      </c>
      <c r="AU160" s="18" t="s">
        <v>92</v>
      </c>
    </row>
    <row r="161" s="2" customFormat="1" ht="24.15" customHeight="1">
      <c r="A161" s="39"/>
      <c r="B161" s="40"/>
      <c r="C161" s="230" t="s">
        <v>389</v>
      </c>
      <c r="D161" s="230" t="s">
        <v>179</v>
      </c>
      <c r="E161" s="231" t="s">
        <v>3364</v>
      </c>
      <c r="F161" s="232" t="s">
        <v>3365</v>
      </c>
      <c r="G161" s="233" t="s">
        <v>1106</v>
      </c>
      <c r="H161" s="234">
        <v>24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618</v>
      </c>
      <c r="AT161" s="241" t="s">
        <v>179</v>
      </c>
      <c r="AU161" s="241" t="s">
        <v>92</v>
      </c>
      <c r="AY161" s="18" t="s">
        <v>177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618</v>
      </c>
      <c r="BM161" s="241" t="s">
        <v>3366</v>
      </c>
    </row>
    <row r="162" s="2" customFormat="1">
      <c r="A162" s="39"/>
      <c r="B162" s="40"/>
      <c r="C162" s="41"/>
      <c r="D162" s="245" t="s">
        <v>2684</v>
      </c>
      <c r="E162" s="41"/>
      <c r="F162" s="301" t="s">
        <v>3367</v>
      </c>
      <c r="G162" s="41"/>
      <c r="H162" s="41"/>
      <c r="I162" s="302"/>
      <c r="J162" s="41"/>
      <c r="K162" s="41"/>
      <c r="L162" s="45"/>
      <c r="M162" s="311"/>
      <c r="N162" s="312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2684</v>
      </c>
      <c r="AU162" s="18" t="s">
        <v>92</v>
      </c>
    </row>
    <row r="163" s="2" customFormat="1" ht="55.5" customHeight="1">
      <c r="A163" s="39"/>
      <c r="B163" s="40"/>
      <c r="C163" s="230" t="s">
        <v>395</v>
      </c>
      <c r="D163" s="230" t="s">
        <v>179</v>
      </c>
      <c r="E163" s="231" t="s">
        <v>3368</v>
      </c>
      <c r="F163" s="232" t="s">
        <v>3369</v>
      </c>
      <c r="G163" s="233" t="s">
        <v>1106</v>
      </c>
      <c r="H163" s="234">
        <v>2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618</v>
      </c>
      <c r="AT163" s="241" t="s">
        <v>179</v>
      </c>
      <c r="AU163" s="241" t="s">
        <v>92</v>
      </c>
      <c r="AY163" s="18" t="s">
        <v>177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618</v>
      </c>
      <c r="BM163" s="241" t="s">
        <v>3370</v>
      </c>
    </row>
    <row r="164" s="12" customFormat="1" ht="22.8" customHeight="1">
      <c r="A164" s="12"/>
      <c r="B164" s="214"/>
      <c r="C164" s="215"/>
      <c r="D164" s="216" t="s">
        <v>82</v>
      </c>
      <c r="E164" s="228" t="s">
        <v>108</v>
      </c>
      <c r="F164" s="228" t="s">
        <v>3371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SUM(P165:P169)</f>
        <v>0</v>
      </c>
      <c r="Q164" s="222"/>
      <c r="R164" s="223">
        <f>SUM(R165:R169)</f>
        <v>0</v>
      </c>
      <c r="S164" s="222"/>
      <c r="T164" s="224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184</v>
      </c>
      <c r="AT164" s="226" t="s">
        <v>82</v>
      </c>
      <c r="AU164" s="226" t="s">
        <v>90</v>
      </c>
      <c r="AY164" s="225" t="s">
        <v>177</v>
      </c>
      <c r="BK164" s="227">
        <f>SUM(BK165:BK169)</f>
        <v>0</v>
      </c>
    </row>
    <row r="165" s="2" customFormat="1" ht="16.5" customHeight="1">
      <c r="A165" s="39"/>
      <c r="B165" s="40"/>
      <c r="C165" s="230" t="s">
        <v>402</v>
      </c>
      <c r="D165" s="230" t="s">
        <v>179</v>
      </c>
      <c r="E165" s="231" t="s">
        <v>3372</v>
      </c>
      <c r="F165" s="232" t="s">
        <v>3373</v>
      </c>
      <c r="G165" s="233" t="s">
        <v>1106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618</v>
      </c>
      <c r="AT165" s="241" t="s">
        <v>179</v>
      </c>
      <c r="AU165" s="241" t="s">
        <v>92</v>
      </c>
      <c r="AY165" s="18" t="s">
        <v>177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618</v>
      </c>
      <c r="BM165" s="241" t="s">
        <v>3374</v>
      </c>
    </row>
    <row r="166" s="2" customFormat="1" ht="44.25" customHeight="1">
      <c r="A166" s="39"/>
      <c r="B166" s="40"/>
      <c r="C166" s="230" t="s">
        <v>408</v>
      </c>
      <c r="D166" s="230" t="s">
        <v>179</v>
      </c>
      <c r="E166" s="231" t="s">
        <v>3375</v>
      </c>
      <c r="F166" s="232" t="s">
        <v>3376</v>
      </c>
      <c r="G166" s="233" t="s">
        <v>1106</v>
      </c>
      <c r="H166" s="234">
        <v>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618</v>
      </c>
      <c r="AT166" s="241" t="s">
        <v>179</v>
      </c>
      <c r="AU166" s="241" t="s">
        <v>92</v>
      </c>
      <c r="AY166" s="18" t="s">
        <v>177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618</v>
      </c>
      <c r="BM166" s="241" t="s">
        <v>3377</v>
      </c>
    </row>
    <row r="167" s="2" customFormat="1" ht="44.25" customHeight="1">
      <c r="A167" s="39"/>
      <c r="B167" s="40"/>
      <c r="C167" s="230" t="s">
        <v>413</v>
      </c>
      <c r="D167" s="230" t="s">
        <v>179</v>
      </c>
      <c r="E167" s="231" t="s">
        <v>3378</v>
      </c>
      <c r="F167" s="232" t="s">
        <v>3379</v>
      </c>
      <c r="G167" s="233" t="s">
        <v>1106</v>
      </c>
      <c r="H167" s="234">
        <v>1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618</v>
      </c>
      <c r="AT167" s="241" t="s">
        <v>179</v>
      </c>
      <c r="AU167" s="241" t="s">
        <v>92</v>
      </c>
      <c r="AY167" s="18" t="s">
        <v>177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618</v>
      </c>
      <c r="BM167" s="241" t="s">
        <v>3380</v>
      </c>
    </row>
    <row r="168" s="2" customFormat="1" ht="66.75" customHeight="1">
      <c r="A168" s="39"/>
      <c r="B168" s="40"/>
      <c r="C168" s="230" t="s">
        <v>422</v>
      </c>
      <c r="D168" s="230" t="s">
        <v>179</v>
      </c>
      <c r="E168" s="231" t="s">
        <v>3381</v>
      </c>
      <c r="F168" s="232" t="s">
        <v>3382</v>
      </c>
      <c r="G168" s="233" t="s">
        <v>1106</v>
      </c>
      <c r="H168" s="234">
        <v>1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618</v>
      </c>
      <c r="AT168" s="241" t="s">
        <v>179</v>
      </c>
      <c r="AU168" s="241" t="s">
        <v>92</v>
      </c>
      <c r="AY168" s="18" t="s">
        <v>177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618</v>
      </c>
      <c r="BM168" s="241" t="s">
        <v>3383</v>
      </c>
    </row>
    <row r="169" s="2" customFormat="1">
      <c r="A169" s="39"/>
      <c r="B169" s="40"/>
      <c r="C169" s="41"/>
      <c r="D169" s="245" t="s">
        <v>2684</v>
      </c>
      <c r="E169" s="41"/>
      <c r="F169" s="301" t="s">
        <v>3384</v>
      </c>
      <c r="G169" s="41"/>
      <c r="H169" s="41"/>
      <c r="I169" s="302"/>
      <c r="J169" s="41"/>
      <c r="K169" s="41"/>
      <c r="L169" s="45"/>
      <c r="M169" s="311"/>
      <c r="N169" s="312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2684</v>
      </c>
      <c r="AU169" s="18" t="s">
        <v>92</v>
      </c>
    </row>
    <row r="170" s="12" customFormat="1" ht="22.8" customHeight="1">
      <c r="A170" s="12"/>
      <c r="B170" s="214"/>
      <c r="C170" s="215"/>
      <c r="D170" s="216" t="s">
        <v>82</v>
      </c>
      <c r="E170" s="228" t="s">
        <v>132</v>
      </c>
      <c r="F170" s="228" t="s">
        <v>614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SUM(P171:P174)</f>
        <v>0</v>
      </c>
      <c r="Q170" s="222"/>
      <c r="R170" s="223">
        <f>SUM(R171:R174)</f>
        <v>0</v>
      </c>
      <c r="S170" s="222"/>
      <c r="T170" s="224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184</v>
      </c>
      <c r="AT170" s="226" t="s">
        <v>82</v>
      </c>
      <c r="AU170" s="226" t="s">
        <v>90</v>
      </c>
      <c r="AY170" s="225" t="s">
        <v>177</v>
      </c>
      <c r="BK170" s="227">
        <f>SUM(BK171:BK174)</f>
        <v>0</v>
      </c>
    </row>
    <row r="171" s="2" customFormat="1" ht="16.5" customHeight="1">
      <c r="A171" s="39"/>
      <c r="B171" s="40"/>
      <c r="C171" s="230" t="s">
        <v>427</v>
      </c>
      <c r="D171" s="230" t="s">
        <v>179</v>
      </c>
      <c r="E171" s="231" t="s">
        <v>3385</v>
      </c>
      <c r="F171" s="232" t="s">
        <v>3386</v>
      </c>
      <c r="G171" s="233" t="s">
        <v>3387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618</v>
      </c>
      <c r="AT171" s="241" t="s">
        <v>179</v>
      </c>
      <c r="AU171" s="241" t="s">
        <v>92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618</v>
      </c>
      <c r="BM171" s="241" t="s">
        <v>3388</v>
      </c>
    </row>
    <row r="172" s="2" customFormat="1" ht="16.5" customHeight="1">
      <c r="A172" s="39"/>
      <c r="B172" s="40"/>
      <c r="C172" s="230" t="s">
        <v>440</v>
      </c>
      <c r="D172" s="230" t="s">
        <v>179</v>
      </c>
      <c r="E172" s="231" t="s">
        <v>3389</v>
      </c>
      <c r="F172" s="232" t="s">
        <v>3390</v>
      </c>
      <c r="G172" s="233" t="s">
        <v>1565</v>
      </c>
      <c r="H172" s="234">
        <v>6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618</v>
      </c>
      <c r="AT172" s="241" t="s">
        <v>179</v>
      </c>
      <c r="AU172" s="241" t="s">
        <v>92</v>
      </c>
      <c r="AY172" s="18" t="s">
        <v>177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618</v>
      </c>
      <c r="BM172" s="241" t="s">
        <v>3391</v>
      </c>
    </row>
    <row r="173" s="2" customFormat="1" ht="24.15" customHeight="1">
      <c r="A173" s="39"/>
      <c r="B173" s="40"/>
      <c r="C173" s="230" t="s">
        <v>454</v>
      </c>
      <c r="D173" s="230" t="s">
        <v>179</v>
      </c>
      <c r="E173" s="231" t="s">
        <v>3392</v>
      </c>
      <c r="F173" s="232" t="s">
        <v>3393</v>
      </c>
      <c r="G173" s="233" t="s">
        <v>3387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618</v>
      </c>
      <c r="AT173" s="241" t="s">
        <v>179</v>
      </c>
      <c r="AU173" s="241" t="s">
        <v>92</v>
      </c>
      <c r="AY173" s="18" t="s">
        <v>177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618</v>
      </c>
      <c r="BM173" s="241" t="s">
        <v>3394</v>
      </c>
    </row>
    <row r="174" s="2" customFormat="1" ht="16.5" customHeight="1">
      <c r="A174" s="39"/>
      <c r="B174" s="40"/>
      <c r="C174" s="230" t="s">
        <v>461</v>
      </c>
      <c r="D174" s="230" t="s">
        <v>179</v>
      </c>
      <c r="E174" s="231" t="s">
        <v>3395</v>
      </c>
      <c r="F174" s="232" t="s">
        <v>3396</v>
      </c>
      <c r="G174" s="233" t="s">
        <v>3387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307" t="s">
        <v>1</v>
      </c>
      <c r="N174" s="308" t="s">
        <v>48</v>
      </c>
      <c r="O174" s="305"/>
      <c r="P174" s="309">
        <f>O174*H174</f>
        <v>0</v>
      </c>
      <c r="Q174" s="309">
        <v>0</v>
      </c>
      <c r="R174" s="309">
        <f>Q174*H174</f>
        <v>0</v>
      </c>
      <c r="S174" s="309">
        <v>0</v>
      </c>
      <c r="T174" s="31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618</v>
      </c>
      <c r="AT174" s="241" t="s">
        <v>179</v>
      </c>
      <c r="AU174" s="241" t="s">
        <v>92</v>
      </c>
      <c r="AY174" s="18" t="s">
        <v>177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618</v>
      </c>
      <c r="BM174" s="241" t="s">
        <v>3397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J+mXgxanrtbj4LNz3kEf+7DZS1Q6Ca7TMLnCuTMkQy5mYPBNU/WRrf6o5k7wTeaLwKCtQTW0fYn8PmARrgiVyA==" hashValue="KQ5juzqoGrqkml4VfeGwDwJ+WlyRKYzmwlPrKXya6mGPZnvHH/JzA1RorFlTwXQDIcfymiPSBoehupjGPmvxiA==" algorithmName="SHA-512" password="CC35"/>
  <autoFilter ref="C127:K1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3198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6" t="s">
        <v>3398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ROUND((SUM(BE132:BE286)),  2)</f>
        <v>0</v>
      </c>
      <c r="G37" s="39"/>
      <c r="H37" s="39"/>
      <c r="I37" s="167">
        <v>0.20999999999999999</v>
      </c>
      <c r="J37" s="166">
        <f>ROUND(((SUM(BE132:BE286))*I37),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ROUND((SUM(BF132:BF286)),  2)</f>
        <v>0</v>
      </c>
      <c r="G38" s="39"/>
      <c r="H38" s="39"/>
      <c r="I38" s="167">
        <v>0.12</v>
      </c>
      <c r="J38" s="166">
        <f>ROUND(((SUM(BF132:BF286))*I38),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ROUND((SUM(BG132:BG286)),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ROUND((SUM(BH132:BH286)),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ROUND((SUM(BI132:BI286)),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3198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SO01.4c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3"/>
      <c r="D102" s="199" t="s">
        <v>3399</v>
      </c>
      <c r="E102" s="200"/>
      <c r="F102" s="200"/>
      <c r="G102" s="200"/>
      <c r="H102" s="200"/>
      <c r="I102" s="200"/>
      <c r="J102" s="201">
        <f>J134</f>
        <v>0</v>
      </c>
      <c r="K102" s="133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3"/>
      <c r="D103" s="199" t="s">
        <v>3400</v>
      </c>
      <c r="E103" s="200"/>
      <c r="F103" s="200"/>
      <c r="G103" s="200"/>
      <c r="H103" s="200"/>
      <c r="I103" s="200"/>
      <c r="J103" s="201">
        <f>J165</f>
        <v>0</v>
      </c>
      <c r="K103" s="133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3"/>
      <c r="D104" s="199" t="s">
        <v>3401</v>
      </c>
      <c r="E104" s="200"/>
      <c r="F104" s="200"/>
      <c r="G104" s="200"/>
      <c r="H104" s="200"/>
      <c r="I104" s="200"/>
      <c r="J104" s="201">
        <f>J195</f>
        <v>0</v>
      </c>
      <c r="K104" s="133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3"/>
      <c r="D105" s="199" t="s">
        <v>3402</v>
      </c>
      <c r="E105" s="200"/>
      <c r="F105" s="200"/>
      <c r="G105" s="200"/>
      <c r="H105" s="200"/>
      <c r="I105" s="200"/>
      <c r="J105" s="201">
        <f>J227</f>
        <v>0</v>
      </c>
      <c r="K105" s="133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3"/>
      <c r="D106" s="199" t="s">
        <v>3403</v>
      </c>
      <c r="E106" s="200"/>
      <c r="F106" s="200"/>
      <c r="G106" s="200"/>
      <c r="H106" s="200"/>
      <c r="I106" s="200"/>
      <c r="J106" s="201">
        <f>J237</f>
        <v>0</v>
      </c>
      <c r="K106" s="133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3"/>
      <c r="D107" s="199" t="s">
        <v>3404</v>
      </c>
      <c r="E107" s="200"/>
      <c r="F107" s="200"/>
      <c r="G107" s="200"/>
      <c r="H107" s="200"/>
      <c r="I107" s="200"/>
      <c r="J107" s="201">
        <f>J273</f>
        <v>0</v>
      </c>
      <c r="K107" s="133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3"/>
      <c r="D108" s="199" t="s">
        <v>3405</v>
      </c>
      <c r="E108" s="200"/>
      <c r="F108" s="200"/>
      <c r="G108" s="200"/>
      <c r="H108" s="200"/>
      <c r="I108" s="200"/>
      <c r="J108" s="201">
        <f>J281</f>
        <v>0</v>
      </c>
      <c r="K108" s="133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162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6" t="str">
        <f>E7</f>
        <v>Rekonstrukce domu U Rytířů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6" t="s">
        <v>139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140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7" t="s">
        <v>3198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142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SO01.4c - Vzduchotechnika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Smetanovo náměstí 110, Litomyšl, 570 01</v>
      </c>
      <c r="G126" s="41"/>
      <c r="H126" s="41"/>
      <c r="I126" s="33" t="s">
        <v>22</v>
      </c>
      <c r="J126" s="80" t="str">
        <f>IF(J16="","",J16)</f>
        <v>17. 6. 2024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E19</f>
        <v>Město Litomyšl</v>
      </c>
      <c r="G128" s="41"/>
      <c r="H128" s="41"/>
      <c r="I128" s="33" t="s">
        <v>32</v>
      </c>
      <c r="J128" s="37" t="str">
        <f>E25</f>
        <v>Kuba &amp; Pilař architekti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>STAGA stavební agentura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163</v>
      </c>
      <c r="D131" s="206" t="s">
        <v>68</v>
      </c>
      <c r="E131" s="206" t="s">
        <v>64</v>
      </c>
      <c r="F131" s="206" t="s">
        <v>65</v>
      </c>
      <c r="G131" s="206" t="s">
        <v>164</v>
      </c>
      <c r="H131" s="206" t="s">
        <v>165</v>
      </c>
      <c r="I131" s="206" t="s">
        <v>166</v>
      </c>
      <c r="J131" s="206" t="s">
        <v>146</v>
      </c>
      <c r="K131" s="207" t="s">
        <v>167</v>
      </c>
      <c r="L131" s="208"/>
      <c r="M131" s="101" t="s">
        <v>1</v>
      </c>
      <c r="N131" s="102" t="s">
        <v>47</v>
      </c>
      <c r="O131" s="102" t="s">
        <v>168</v>
      </c>
      <c r="P131" s="102" t="s">
        <v>169</v>
      </c>
      <c r="Q131" s="102" t="s">
        <v>170</v>
      </c>
      <c r="R131" s="102" t="s">
        <v>171</v>
      </c>
      <c r="S131" s="102" t="s">
        <v>172</v>
      </c>
      <c r="T131" s="103" t="s">
        <v>173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174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</f>
        <v>0</v>
      </c>
      <c r="Q132" s="105"/>
      <c r="R132" s="211">
        <f>R133</f>
        <v>0</v>
      </c>
      <c r="S132" s="105"/>
      <c r="T132" s="212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148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82</v>
      </c>
      <c r="E133" s="217" t="s">
        <v>613</v>
      </c>
      <c r="F133" s="217" t="s">
        <v>614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P134+P165+P195+P227+P237+P273+P281</f>
        <v>0</v>
      </c>
      <c r="Q133" s="222"/>
      <c r="R133" s="223">
        <f>R134+R165+R195+R227+R237+R273+R281</f>
        <v>0</v>
      </c>
      <c r="S133" s="222"/>
      <c r="T133" s="224">
        <f>T134+T165+T195+T227+T237+T273+T281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184</v>
      </c>
      <c r="AT133" s="226" t="s">
        <v>82</v>
      </c>
      <c r="AU133" s="226" t="s">
        <v>83</v>
      </c>
      <c r="AY133" s="225" t="s">
        <v>177</v>
      </c>
      <c r="BK133" s="227">
        <f>BK134+BK165+BK195+BK227+BK237+BK273+BK281</f>
        <v>0</v>
      </c>
    </row>
    <row r="134" s="12" customFormat="1" ht="22.8" customHeight="1">
      <c r="A134" s="12"/>
      <c r="B134" s="214"/>
      <c r="C134" s="215"/>
      <c r="D134" s="216" t="s">
        <v>82</v>
      </c>
      <c r="E134" s="228" t="s">
        <v>3406</v>
      </c>
      <c r="F134" s="228" t="s">
        <v>3407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SUM(P135:P164)</f>
        <v>0</v>
      </c>
      <c r="Q134" s="222"/>
      <c r="R134" s="223">
        <f>SUM(R135:R164)</f>
        <v>0</v>
      </c>
      <c r="S134" s="222"/>
      <c r="T134" s="224">
        <f>SUM(T135:T164)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184</v>
      </c>
      <c r="AT134" s="226" t="s">
        <v>82</v>
      </c>
      <c r="AU134" s="226" t="s">
        <v>90</v>
      </c>
      <c r="AY134" s="225" t="s">
        <v>177</v>
      </c>
      <c r="BK134" s="227">
        <f>SUM(BK135:BK164)</f>
        <v>0</v>
      </c>
    </row>
    <row r="135" s="2" customFormat="1" ht="49.05" customHeight="1">
      <c r="A135" s="39"/>
      <c r="B135" s="40"/>
      <c r="C135" s="230" t="s">
        <v>90</v>
      </c>
      <c r="D135" s="230" t="s">
        <v>179</v>
      </c>
      <c r="E135" s="231" t="s">
        <v>3408</v>
      </c>
      <c r="F135" s="232" t="s">
        <v>3409</v>
      </c>
      <c r="G135" s="233" t="s">
        <v>1106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618</v>
      </c>
      <c r="AT135" s="241" t="s">
        <v>179</v>
      </c>
      <c r="AU135" s="241" t="s">
        <v>92</v>
      </c>
      <c r="AY135" s="18" t="s">
        <v>177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618</v>
      </c>
      <c r="BM135" s="241" t="s">
        <v>3410</v>
      </c>
    </row>
    <row r="136" s="2" customFormat="1">
      <c r="A136" s="39"/>
      <c r="B136" s="40"/>
      <c r="C136" s="41"/>
      <c r="D136" s="245" t="s">
        <v>2684</v>
      </c>
      <c r="E136" s="41"/>
      <c r="F136" s="301" t="s">
        <v>3411</v>
      </c>
      <c r="G136" s="41"/>
      <c r="H136" s="41"/>
      <c r="I136" s="302"/>
      <c r="J136" s="41"/>
      <c r="K136" s="41"/>
      <c r="L136" s="45"/>
      <c r="M136" s="311"/>
      <c r="N136" s="31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2684</v>
      </c>
      <c r="AU136" s="18" t="s">
        <v>92</v>
      </c>
    </row>
    <row r="137" s="2" customFormat="1" ht="24.15" customHeight="1">
      <c r="A137" s="39"/>
      <c r="B137" s="40"/>
      <c r="C137" s="230" t="s">
        <v>92</v>
      </c>
      <c r="D137" s="230" t="s">
        <v>179</v>
      </c>
      <c r="E137" s="231" t="s">
        <v>3412</v>
      </c>
      <c r="F137" s="232" t="s">
        <v>3413</v>
      </c>
      <c r="G137" s="233" t="s">
        <v>1106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618</v>
      </c>
      <c r="AT137" s="241" t="s">
        <v>179</v>
      </c>
      <c r="AU137" s="241" t="s">
        <v>92</v>
      </c>
      <c r="AY137" s="18" t="s">
        <v>177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618</v>
      </c>
      <c r="BM137" s="241" t="s">
        <v>3414</v>
      </c>
    </row>
    <row r="138" s="2" customFormat="1" ht="55.5" customHeight="1">
      <c r="A138" s="39"/>
      <c r="B138" s="40"/>
      <c r="C138" s="230" t="s">
        <v>100</v>
      </c>
      <c r="D138" s="230" t="s">
        <v>179</v>
      </c>
      <c r="E138" s="231" t="s">
        <v>3415</v>
      </c>
      <c r="F138" s="232" t="s">
        <v>3416</v>
      </c>
      <c r="G138" s="233" t="s">
        <v>1106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618</v>
      </c>
      <c r="AT138" s="241" t="s">
        <v>179</v>
      </c>
      <c r="AU138" s="241" t="s">
        <v>92</v>
      </c>
      <c r="AY138" s="18" t="s">
        <v>177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618</v>
      </c>
      <c r="BM138" s="241" t="s">
        <v>3417</v>
      </c>
    </row>
    <row r="139" s="2" customFormat="1">
      <c r="A139" s="39"/>
      <c r="B139" s="40"/>
      <c r="C139" s="41"/>
      <c r="D139" s="245" t="s">
        <v>2684</v>
      </c>
      <c r="E139" s="41"/>
      <c r="F139" s="301" t="s">
        <v>3418</v>
      </c>
      <c r="G139" s="41"/>
      <c r="H139" s="41"/>
      <c r="I139" s="302"/>
      <c r="J139" s="41"/>
      <c r="K139" s="41"/>
      <c r="L139" s="45"/>
      <c r="M139" s="311"/>
      <c r="N139" s="31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2684</v>
      </c>
      <c r="AU139" s="18" t="s">
        <v>92</v>
      </c>
    </row>
    <row r="140" s="2" customFormat="1" ht="37.8" customHeight="1">
      <c r="A140" s="39"/>
      <c r="B140" s="40"/>
      <c r="C140" s="230" t="s">
        <v>184</v>
      </c>
      <c r="D140" s="230" t="s">
        <v>179</v>
      </c>
      <c r="E140" s="231" t="s">
        <v>3419</v>
      </c>
      <c r="F140" s="232" t="s">
        <v>3420</v>
      </c>
      <c r="G140" s="233" t="s">
        <v>1106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618</v>
      </c>
      <c r="AT140" s="241" t="s">
        <v>179</v>
      </c>
      <c r="AU140" s="241" t="s">
        <v>92</v>
      </c>
      <c r="AY140" s="18" t="s">
        <v>177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618</v>
      </c>
      <c r="BM140" s="241" t="s">
        <v>3421</v>
      </c>
    </row>
    <row r="141" s="2" customFormat="1" ht="33" customHeight="1">
      <c r="A141" s="39"/>
      <c r="B141" s="40"/>
      <c r="C141" s="230" t="s">
        <v>214</v>
      </c>
      <c r="D141" s="230" t="s">
        <v>179</v>
      </c>
      <c r="E141" s="231" t="s">
        <v>3422</v>
      </c>
      <c r="F141" s="232" t="s">
        <v>3423</v>
      </c>
      <c r="G141" s="233" t="s">
        <v>1106</v>
      </c>
      <c r="H141" s="234">
        <v>2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618</v>
      </c>
      <c r="AT141" s="241" t="s">
        <v>179</v>
      </c>
      <c r="AU141" s="241" t="s">
        <v>92</v>
      </c>
      <c r="AY141" s="18" t="s">
        <v>177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618</v>
      </c>
      <c r="BM141" s="241" t="s">
        <v>3424</v>
      </c>
    </row>
    <row r="142" s="2" customFormat="1" ht="33" customHeight="1">
      <c r="A142" s="39"/>
      <c r="B142" s="40"/>
      <c r="C142" s="230" t="s">
        <v>223</v>
      </c>
      <c r="D142" s="230" t="s">
        <v>179</v>
      </c>
      <c r="E142" s="231" t="s">
        <v>3425</v>
      </c>
      <c r="F142" s="232" t="s">
        <v>3426</v>
      </c>
      <c r="G142" s="233" t="s">
        <v>1106</v>
      </c>
      <c r="H142" s="234">
        <v>2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618</v>
      </c>
      <c r="AT142" s="241" t="s">
        <v>179</v>
      </c>
      <c r="AU142" s="241" t="s">
        <v>92</v>
      </c>
      <c r="AY142" s="18" t="s">
        <v>177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618</v>
      </c>
      <c r="BM142" s="241" t="s">
        <v>3427</v>
      </c>
    </row>
    <row r="143" s="2" customFormat="1" ht="24.15" customHeight="1">
      <c r="A143" s="39"/>
      <c r="B143" s="40"/>
      <c r="C143" s="230" t="s">
        <v>229</v>
      </c>
      <c r="D143" s="230" t="s">
        <v>179</v>
      </c>
      <c r="E143" s="231" t="s">
        <v>3428</v>
      </c>
      <c r="F143" s="232" t="s">
        <v>3429</v>
      </c>
      <c r="G143" s="233" t="s">
        <v>1106</v>
      </c>
      <c r="H143" s="234">
        <v>2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618</v>
      </c>
      <c r="AT143" s="241" t="s">
        <v>179</v>
      </c>
      <c r="AU143" s="241" t="s">
        <v>92</v>
      </c>
      <c r="AY143" s="18" t="s">
        <v>177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618</v>
      </c>
      <c r="BM143" s="241" t="s">
        <v>3430</v>
      </c>
    </row>
    <row r="144" s="2" customFormat="1" ht="24.15" customHeight="1">
      <c r="A144" s="39"/>
      <c r="B144" s="40"/>
      <c r="C144" s="230" t="s">
        <v>236</v>
      </c>
      <c r="D144" s="230" t="s">
        <v>179</v>
      </c>
      <c r="E144" s="231" t="s">
        <v>3431</v>
      </c>
      <c r="F144" s="232" t="s">
        <v>3432</v>
      </c>
      <c r="G144" s="233" t="s">
        <v>1106</v>
      </c>
      <c r="H144" s="234">
        <v>2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618</v>
      </c>
      <c r="AT144" s="241" t="s">
        <v>179</v>
      </c>
      <c r="AU144" s="241" t="s">
        <v>92</v>
      </c>
      <c r="AY144" s="18" t="s">
        <v>177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618</v>
      </c>
      <c r="BM144" s="241" t="s">
        <v>3433</v>
      </c>
    </row>
    <row r="145" s="2" customFormat="1" ht="24.15" customHeight="1">
      <c r="A145" s="39"/>
      <c r="B145" s="40"/>
      <c r="C145" s="230" t="s">
        <v>191</v>
      </c>
      <c r="D145" s="230" t="s">
        <v>179</v>
      </c>
      <c r="E145" s="231" t="s">
        <v>3434</v>
      </c>
      <c r="F145" s="232" t="s">
        <v>3435</v>
      </c>
      <c r="G145" s="233" t="s">
        <v>1106</v>
      </c>
      <c r="H145" s="234">
        <v>6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618</v>
      </c>
      <c r="AT145" s="241" t="s">
        <v>179</v>
      </c>
      <c r="AU145" s="241" t="s">
        <v>92</v>
      </c>
      <c r="AY145" s="18" t="s">
        <v>177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618</v>
      </c>
      <c r="BM145" s="241" t="s">
        <v>3436</v>
      </c>
    </row>
    <row r="146" s="2" customFormat="1" ht="24.15" customHeight="1">
      <c r="A146" s="39"/>
      <c r="B146" s="40"/>
      <c r="C146" s="230" t="s">
        <v>248</v>
      </c>
      <c r="D146" s="230" t="s">
        <v>179</v>
      </c>
      <c r="E146" s="231" t="s">
        <v>3437</v>
      </c>
      <c r="F146" s="232" t="s">
        <v>3438</v>
      </c>
      <c r="G146" s="233" t="s">
        <v>1106</v>
      </c>
      <c r="H146" s="234">
        <v>6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618</v>
      </c>
      <c r="AT146" s="241" t="s">
        <v>179</v>
      </c>
      <c r="AU146" s="241" t="s">
        <v>92</v>
      </c>
      <c r="AY146" s="18" t="s">
        <v>177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618</v>
      </c>
      <c r="BM146" s="241" t="s">
        <v>3439</v>
      </c>
    </row>
    <row r="147" s="2" customFormat="1" ht="24.15" customHeight="1">
      <c r="A147" s="39"/>
      <c r="B147" s="40"/>
      <c r="C147" s="230" t="s">
        <v>257</v>
      </c>
      <c r="D147" s="230" t="s">
        <v>179</v>
      </c>
      <c r="E147" s="231" t="s">
        <v>3440</v>
      </c>
      <c r="F147" s="232" t="s">
        <v>3441</v>
      </c>
      <c r="G147" s="233" t="s">
        <v>1106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618</v>
      </c>
      <c r="AT147" s="241" t="s">
        <v>179</v>
      </c>
      <c r="AU147" s="241" t="s">
        <v>92</v>
      </c>
      <c r="AY147" s="18" t="s">
        <v>177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618</v>
      </c>
      <c r="BM147" s="241" t="s">
        <v>3442</v>
      </c>
    </row>
    <row r="148" s="2" customFormat="1" ht="33" customHeight="1">
      <c r="A148" s="39"/>
      <c r="B148" s="40"/>
      <c r="C148" s="230" t="s">
        <v>8</v>
      </c>
      <c r="D148" s="230" t="s">
        <v>179</v>
      </c>
      <c r="E148" s="231" t="s">
        <v>3443</v>
      </c>
      <c r="F148" s="232" t="s">
        <v>3444</v>
      </c>
      <c r="G148" s="233" t="s">
        <v>1106</v>
      </c>
      <c r="H148" s="234">
        <v>6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618</v>
      </c>
      <c r="AT148" s="241" t="s">
        <v>179</v>
      </c>
      <c r="AU148" s="241" t="s">
        <v>92</v>
      </c>
      <c r="AY148" s="18" t="s">
        <v>177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618</v>
      </c>
      <c r="BM148" s="241" t="s">
        <v>3445</v>
      </c>
    </row>
    <row r="149" s="2" customFormat="1" ht="33" customHeight="1">
      <c r="A149" s="39"/>
      <c r="B149" s="40"/>
      <c r="C149" s="230" t="s">
        <v>275</v>
      </c>
      <c r="D149" s="230" t="s">
        <v>179</v>
      </c>
      <c r="E149" s="231" t="s">
        <v>3446</v>
      </c>
      <c r="F149" s="232" t="s">
        <v>3447</v>
      </c>
      <c r="G149" s="233" t="s">
        <v>1106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618</v>
      </c>
      <c r="AT149" s="241" t="s">
        <v>179</v>
      </c>
      <c r="AU149" s="241" t="s">
        <v>92</v>
      </c>
      <c r="AY149" s="18" t="s">
        <v>177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618</v>
      </c>
      <c r="BM149" s="241" t="s">
        <v>3448</v>
      </c>
    </row>
    <row r="150" s="2" customFormat="1" ht="37.8" customHeight="1">
      <c r="A150" s="39"/>
      <c r="B150" s="40"/>
      <c r="C150" s="230" t="s">
        <v>282</v>
      </c>
      <c r="D150" s="230" t="s">
        <v>179</v>
      </c>
      <c r="E150" s="231" t="s">
        <v>3449</v>
      </c>
      <c r="F150" s="232" t="s">
        <v>3450</v>
      </c>
      <c r="G150" s="233" t="s">
        <v>1106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618</v>
      </c>
      <c r="AT150" s="241" t="s">
        <v>179</v>
      </c>
      <c r="AU150" s="241" t="s">
        <v>92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618</v>
      </c>
      <c r="BM150" s="241" t="s">
        <v>3451</v>
      </c>
    </row>
    <row r="151" s="2" customFormat="1" ht="24.15" customHeight="1">
      <c r="A151" s="39"/>
      <c r="B151" s="40"/>
      <c r="C151" s="230" t="s">
        <v>290</v>
      </c>
      <c r="D151" s="230" t="s">
        <v>179</v>
      </c>
      <c r="E151" s="231" t="s">
        <v>3452</v>
      </c>
      <c r="F151" s="232" t="s">
        <v>3453</v>
      </c>
      <c r="G151" s="233" t="s">
        <v>200</v>
      </c>
      <c r="H151" s="234">
        <v>12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618</v>
      </c>
      <c r="AT151" s="241" t="s">
        <v>179</v>
      </c>
      <c r="AU151" s="241" t="s">
        <v>92</v>
      </c>
      <c r="AY151" s="18" t="s">
        <v>177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618</v>
      </c>
      <c r="BM151" s="241" t="s">
        <v>3454</v>
      </c>
    </row>
    <row r="152" s="2" customFormat="1" ht="24.15" customHeight="1">
      <c r="A152" s="39"/>
      <c r="B152" s="40"/>
      <c r="C152" s="230" t="s">
        <v>295</v>
      </c>
      <c r="D152" s="230" t="s">
        <v>179</v>
      </c>
      <c r="E152" s="231" t="s">
        <v>3455</v>
      </c>
      <c r="F152" s="232" t="s">
        <v>3456</v>
      </c>
      <c r="G152" s="233" t="s">
        <v>200</v>
      </c>
      <c r="H152" s="234">
        <v>11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618</v>
      </c>
      <c r="AT152" s="241" t="s">
        <v>179</v>
      </c>
      <c r="AU152" s="241" t="s">
        <v>92</v>
      </c>
      <c r="AY152" s="18" t="s">
        <v>177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618</v>
      </c>
      <c r="BM152" s="241" t="s">
        <v>3457</v>
      </c>
    </row>
    <row r="153" s="2" customFormat="1" ht="24.15" customHeight="1">
      <c r="A153" s="39"/>
      <c r="B153" s="40"/>
      <c r="C153" s="230" t="s">
        <v>302</v>
      </c>
      <c r="D153" s="230" t="s">
        <v>179</v>
      </c>
      <c r="E153" s="231" t="s">
        <v>3458</v>
      </c>
      <c r="F153" s="232" t="s">
        <v>3459</v>
      </c>
      <c r="G153" s="233" t="s">
        <v>200</v>
      </c>
      <c r="H153" s="234">
        <v>34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618</v>
      </c>
      <c r="AT153" s="241" t="s">
        <v>179</v>
      </c>
      <c r="AU153" s="241" t="s">
        <v>92</v>
      </c>
      <c r="AY153" s="18" t="s">
        <v>177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618</v>
      </c>
      <c r="BM153" s="241" t="s">
        <v>3460</v>
      </c>
    </row>
    <row r="154" s="2" customFormat="1" ht="24.15" customHeight="1">
      <c r="A154" s="39"/>
      <c r="B154" s="40"/>
      <c r="C154" s="230" t="s">
        <v>308</v>
      </c>
      <c r="D154" s="230" t="s">
        <v>179</v>
      </c>
      <c r="E154" s="231" t="s">
        <v>3461</v>
      </c>
      <c r="F154" s="232" t="s">
        <v>3462</v>
      </c>
      <c r="G154" s="233" t="s">
        <v>200</v>
      </c>
      <c r="H154" s="234">
        <v>27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618</v>
      </c>
      <c r="AT154" s="241" t="s">
        <v>179</v>
      </c>
      <c r="AU154" s="241" t="s">
        <v>92</v>
      </c>
      <c r="AY154" s="18" t="s">
        <v>177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618</v>
      </c>
      <c r="BM154" s="241" t="s">
        <v>3463</v>
      </c>
    </row>
    <row r="155" s="2" customFormat="1" ht="24.15" customHeight="1">
      <c r="A155" s="39"/>
      <c r="B155" s="40"/>
      <c r="C155" s="230" t="s">
        <v>314</v>
      </c>
      <c r="D155" s="230" t="s">
        <v>179</v>
      </c>
      <c r="E155" s="231" t="s">
        <v>3464</v>
      </c>
      <c r="F155" s="232" t="s">
        <v>3465</v>
      </c>
      <c r="G155" s="233" t="s">
        <v>200</v>
      </c>
      <c r="H155" s="234">
        <v>21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618</v>
      </c>
      <c r="AT155" s="241" t="s">
        <v>179</v>
      </c>
      <c r="AU155" s="241" t="s">
        <v>92</v>
      </c>
      <c r="AY155" s="18" t="s">
        <v>177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618</v>
      </c>
      <c r="BM155" s="241" t="s">
        <v>3466</v>
      </c>
    </row>
    <row r="156" s="2" customFormat="1" ht="24.15" customHeight="1">
      <c r="A156" s="39"/>
      <c r="B156" s="40"/>
      <c r="C156" s="230" t="s">
        <v>319</v>
      </c>
      <c r="D156" s="230" t="s">
        <v>179</v>
      </c>
      <c r="E156" s="231" t="s">
        <v>3467</v>
      </c>
      <c r="F156" s="232" t="s">
        <v>3468</v>
      </c>
      <c r="G156" s="233" t="s">
        <v>3358</v>
      </c>
      <c r="H156" s="234">
        <v>2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618</v>
      </c>
      <c r="AT156" s="241" t="s">
        <v>179</v>
      </c>
      <c r="AU156" s="241" t="s">
        <v>92</v>
      </c>
      <c r="AY156" s="18" t="s">
        <v>177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618</v>
      </c>
      <c r="BM156" s="241" t="s">
        <v>3469</v>
      </c>
    </row>
    <row r="157" s="2" customFormat="1" ht="24.15" customHeight="1">
      <c r="A157" s="39"/>
      <c r="B157" s="40"/>
      <c r="C157" s="230" t="s">
        <v>7</v>
      </c>
      <c r="D157" s="230" t="s">
        <v>179</v>
      </c>
      <c r="E157" s="231" t="s">
        <v>3470</v>
      </c>
      <c r="F157" s="232" t="s">
        <v>3471</v>
      </c>
      <c r="G157" s="233" t="s">
        <v>3358</v>
      </c>
      <c r="H157" s="234">
        <v>21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618</v>
      </c>
      <c r="AT157" s="241" t="s">
        <v>179</v>
      </c>
      <c r="AU157" s="241" t="s">
        <v>92</v>
      </c>
      <c r="AY157" s="18" t="s">
        <v>177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618</v>
      </c>
      <c r="BM157" s="241" t="s">
        <v>3472</v>
      </c>
    </row>
    <row r="158" s="2" customFormat="1" ht="37.8" customHeight="1">
      <c r="A158" s="39"/>
      <c r="B158" s="40"/>
      <c r="C158" s="230" t="s">
        <v>329</v>
      </c>
      <c r="D158" s="230" t="s">
        <v>179</v>
      </c>
      <c r="E158" s="231" t="s">
        <v>3473</v>
      </c>
      <c r="F158" s="232" t="s">
        <v>3474</v>
      </c>
      <c r="G158" s="233" t="s">
        <v>3358</v>
      </c>
      <c r="H158" s="234">
        <v>25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618</v>
      </c>
      <c r="AT158" s="241" t="s">
        <v>179</v>
      </c>
      <c r="AU158" s="241" t="s">
        <v>92</v>
      </c>
      <c r="AY158" s="18" t="s">
        <v>177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618</v>
      </c>
      <c r="BM158" s="241" t="s">
        <v>3475</v>
      </c>
    </row>
    <row r="159" s="2" customFormat="1" ht="76.35" customHeight="1">
      <c r="A159" s="39"/>
      <c r="B159" s="40"/>
      <c r="C159" s="230" t="s">
        <v>337</v>
      </c>
      <c r="D159" s="230" t="s">
        <v>179</v>
      </c>
      <c r="E159" s="231" t="s">
        <v>3476</v>
      </c>
      <c r="F159" s="232" t="s">
        <v>3477</v>
      </c>
      <c r="G159" s="233" t="s">
        <v>3358</v>
      </c>
      <c r="H159" s="234">
        <v>122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618</v>
      </c>
      <c r="AT159" s="241" t="s">
        <v>179</v>
      </c>
      <c r="AU159" s="241" t="s">
        <v>92</v>
      </c>
      <c r="AY159" s="18" t="s">
        <v>177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618</v>
      </c>
      <c r="BM159" s="241" t="s">
        <v>3478</v>
      </c>
    </row>
    <row r="160" s="2" customFormat="1" ht="24.15" customHeight="1">
      <c r="A160" s="39"/>
      <c r="B160" s="40"/>
      <c r="C160" s="230" t="s">
        <v>342</v>
      </c>
      <c r="D160" s="230" t="s">
        <v>179</v>
      </c>
      <c r="E160" s="231" t="s">
        <v>3479</v>
      </c>
      <c r="F160" s="232" t="s">
        <v>3480</v>
      </c>
      <c r="G160" s="233" t="s">
        <v>1106</v>
      </c>
      <c r="H160" s="234">
        <v>17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618</v>
      </c>
      <c r="AT160" s="241" t="s">
        <v>179</v>
      </c>
      <c r="AU160" s="241" t="s">
        <v>92</v>
      </c>
      <c r="AY160" s="18" t="s">
        <v>177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618</v>
      </c>
      <c r="BM160" s="241" t="s">
        <v>3481</v>
      </c>
    </row>
    <row r="161" s="2" customFormat="1" ht="24.15" customHeight="1">
      <c r="A161" s="39"/>
      <c r="B161" s="40"/>
      <c r="C161" s="230" t="s">
        <v>348</v>
      </c>
      <c r="D161" s="230" t="s">
        <v>179</v>
      </c>
      <c r="E161" s="231" t="s">
        <v>3482</v>
      </c>
      <c r="F161" s="232" t="s">
        <v>3483</v>
      </c>
      <c r="G161" s="233" t="s">
        <v>200</v>
      </c>
      <c r="H161" s="234">
        <v>120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618</v>
      </c>
      <c r="AT161" s="241" t="s">
        <v>179</v>
      </c>
      <c r="AU161" s="241" t="s">
        <v>92</v>
      </c>
      <c r="AY161" s="18" t="s">
        <v>177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618</v>
      </c>
      <c r="BM161" s="241" t="s">
        <v>3484</v>
      </c>
    </row>
    <row r="162" s="2" customFormat="1" ht="49.05" customHeight="1">
      <c r="A162" s="39"/>
      <c r="B162" s="40"/>
      <c r="C162" s="230" t="s">
        <v>361</v>
      </c>
      <c r="D162" s="230" t="s">
        <v>179</v>
      </c>
      <c r="E162" s="231" t="s">
        <v>3485</v>
      </c>
      <c r="F162" s="232" t="s">
        <v>3486</v>
      </c>
      <c r="G162" s="233" t="s">
        <v>200</v>
      </c>
      <c r="H162" s="234">
        <v>136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618</v>
      </c>
      <c r="AT162" s="241" t="s">
        <v>179</v>
      </c>
      <c r="AU162" s="241" t="s">
        <v>92</v>
      </c>
      <c r="AY162" s="18" t="s">
        <v>177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618</v>
      </c>
      <c r="BM162" s="241" t="s">
        <v>3487</v>
      </c>
    </row>
    <row r="163" s="2" customFormat="1" ht="21.75" customHeight="1">
      <c r="A163" s="39"/>
      <c r="B163" s="40"/>
      <c r="C163" s="230" t="s">
        <v>369</v>
      </c>
      <c r="D163" s="230" t="s">
        <v>179</v>
      </c>
      <c r="E163" s="231" t="s">
        <v>3488</v>
      </c>
      <c r="F163" s="232" t="s">
        <v>3489</v>
      </c>
      <c r="G163" s="233" t="s">
        <v>200</v>
      </c>
      <c r="H163" s="234">
        <v>2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618</v>
      </c>
      <c r="AT163" s="241" t="s">
        <v>179</v>
      </c>
      <c r="AU163" s="241" t="s">
        <v>92</v>
      </c>
      <c r="AY163" s="18" t="s">
        <v>177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618</v>
      </c>
      <c r="BM163" s="241" t="s">
        <v>3490</v>
      </c>
    </row>
    <row r="164" s="2" customFormat="1" ht="16.5" customHeight="1">
      <c r="A164" s="39"/>
      <c r="B164" s="40"/>
      <c r="C164" s="230" t="s">
        <v>375</v>
      </c>
      <c r="D164" s="230" t="s">
        <v>179</v>
      </c>
      <c r="E164" s="231" t="s">
        <v>3491</v>
      </c>
      <c r="F164" s="232" t="s">
        <v>3492</v>
      </c>
      <c r="G164" s="233" t="s">
        <v>1111</v>
      </c>
      <c r="H164" s="234">
        <v>88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618</v>
      </c>
      <c r="AT164" s="241" t="s">
        <v>179</v>
      </c>
      <c r="AU164" s="241" t="s">
        <v>92</v>
      </c>
      <c r="AY164" s="18" t="s">
        <v>177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618</v>
      </c>
      <c r="BM164" s="241" t="s">
        <v>3493</v>
      </c>
    </row>
    <row r="165" s="12" customFormat="1" ht="22.8" customHeight="1">
      <c r="A165" s="12"/>
      <c r="B165" s="214"/>
      <c r="C165" s="215"/>
      <c r="D165" s="216" t="s">
        <v>82</v>
      </c>
      <c r="E165" s="228" t="s">
        <v>3494</v>
      </c>
      <c r="F165" s="228" t="s">
        <v>3495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SUM(P166:P194)</f>
        <v>0</v>
      </c>
      <c r="Q165" s="222"/>
      <c r="R165" s="223">
        <f>SUM(R166:R194)</f>
        <v>0</v>
      </c>
      <c r="S165" s="222"/>
      <c r="T165" s="224">
        <f>SUM(T166:T194)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184</v>
      </c>
      <c r="AT165" s="226" t="s">
        <v>82</v>
      </c>
      <c r="AU165" s="226" t="s">
        <v>90</v>
      </c>
      <c r="AY165" s="225" t="s">
        <v>177</v>
      </c>
      <c r="BK165" s="227">
        <f>SUM(BK166:BK194)</f>
        <v>0</v>
      </c>
    </row>
    <row r="166" s="2" customFormat="1" ht="24.15" customHeight="1">
      <c r="A166" s="39"/>
      <c r="B166" s="40"/>
      <c r="C166" s="230" t="s">
        <v>382</v>
      </c>
      <c r="D166" s="230" t="s">
        <v>179</v>
      </c>
      <c r="E166" s="231" t="s">
        <v>3496</v>
      </c>
      <c r="F166" s="232" t="s">
        <v>3497</v>
      </c>
      <c r="G166" s="233" t="s">
        <v>1106</v>
      </c>
      <c r="H166" s="234">
        <v>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618</v>
      </c>
      <c r="AT166" s="241" t="s">
        <v>179</v>
      </c>
      <c r="AU166" s="241" t="s">
        <v>92</v>
      </c>
      <c r="AY166" s="18" t="s">
        <v>177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618</v>
      </c>
      <c r="BM166" s="241" t="s">
        <v>3498</v>
      </c>
    </row>
    <row r="167" s="2" customFormat="1">
      <c r="A167" s="39"/>
      <c r="B167" s="40"/>
      <c r="C167" s="41"/>
      <c r="D167" s="245" t="s">
        <v>2684</v>
      </c>
      <c r="E167" s="41"/>
      <c r="F167" s="301" t="s">
        <v>3499</v>
      </c>
      <c r="G167" s="41"/>
      <c r="H167" s="41"/>
      <c r="I167" s="302"/>
      <c r="J167" s="41"/>
      <c r="K167" s="41"/>
      <c r="L167" s="45"/>
      <c r="M167" s="311"/>
      <c r="N167" s="312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2684</v>
      </c>
      <c r="AU167" s="18" t="s">
        <v>92</v>
      </c>
    </row>
    <row r="168" s="2" customFormat="1" ht="24.15" customHeight="1">
      <c r="A168" s="39"/>
      <c r="B168" s="40"/>
      <c r="C168" s="230" t="s">
        <v>389</v>
      </c>
      <c r="D168" s="230" t="s">
        <v>179</v>
      </c>
      <c r="E168" s="231" t="s">
        <v>3500</v>
      </c>
      <c r="F168" s="232" t="s">
        <v>3501</v>
      </c>
      <c r="G168" s="233" t="s">
        <v>1106</v>
      </c>
      <c r="H168" s="234">
        <v>12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618</v>
      </c>
      <c r="AT168" s="241" t="s">
        <v>179</v>
      </c>
      <c r="AU168" s="241" t="s">
        <v>92</v>
      </c>
      <c r="AY168" s="18" t="s">
        <v>177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618</v>
      </c>
      <c r="BM168" s="241" t="s">
        <v>3502</v>
      </c>
    </row>
    <row r="169" s="2" customFormat="1" ht="33" customHeight="1">
      <c r="A169" s="39"/>
      <c r="B169" s="40"/>
      <c r="C169" s="230" t="s">
        <v>395</v>
      </c>
      <c r="D169" s="230" t="s">
        <v>179</v>
      </c>
      <c r="E169" s="231" t="s">
        <v>3503</v>
      </c>
      <c r="F169" s="232" t="s">
        <v>3504</v>
      </c>
      <c r="G169" s="233" t="s">
        <v>1106</v>
      </c>
      <c r="H169" s="234">
        <v>3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618</v>
      </c>
      <c r="AT169" s="241" t="s">
        <v>179</v>
      </c>
      <c r="AU169" s="241" t="s">
        <v>92</v>
      </c>
      <c r="AY169" s="18" t="s">
        <v>177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618</v>
      </c>
      <c r="BM169" s="241" t="s">
        <v>3505</v>
      </c>
    </row>
    <row r="170" s="2" customFormat="1" ht="33" customHeight="1">
      <c r="A170" s="39"/>
      <c r="B170" s="40"/>
      <c r="C170" s="230" t="s">
        <v>402</v>
      </c>
      <c r="D170" s="230" t="s">
        <v>179</v>
      </c>
      <c r="E170" s="231" t="s">
        <v>3506</v>
      </c>
      <c r="F170" s="232" t="s">
        <v>3444</v>
      </c>
      <c r="G170" s="233" t="s">
        <v>1106</v>
      </c>
      <c r="H170" s="234">
        <v>6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618</v>
      </c>
      <c r="AT170" s="241" t="s">
        <v>179</v>
      </c>
      <c r="AU170" s="241" t="s">
        <v>92</v>
      </c>
      <c r="AY170" s="18" t="s">
        <v>177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618</v>
      </c>
      <c r="BM170" s="241" t="s">
        <v>3507</v>
      </c>
    </row>
    <row r="171" s="2" customFormat="1" ht="33" customHeight="1">
      <c r="A171" s="39"/>
      <c r="B171" s="40"/>
      <c r="C171" s="230" t="s">
        <v>408</v>
      </c>
      <c r="D171" s="230" t="s">
        <v>179</v>
      </c>
      <c r="E171" s="231" t="s">
        <v>3508</v>
      </c>
      <c r="F171" s="232" t="s">
        <v>3509</v>
      </c>
      <c r="G171" s="233" t="s">
        <v>1106</v>
      </c>
      <c r="H171" s="234">
        <v>4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618</v>
      </c>
      <c r="AT171" s="241" t="s">
        <v>179</v>
      </c>
      <c r="AU171" s="241" t="s">
        <v>92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618</v>
      </c>
      <c r="BM171" s="241" t="s">
        <v>3510</v>
      </c>
    </row>
    <row r="172" s="2" customFormat="1" ht="24.15" customHeight="1">
      <c r="A172" s="39"/>
      <c r="B172" s="40"/>
      <c r="C172" s="230" t="s">
        <v>413</v>
      </c>
      <c r="D172" s="230" t="s">
        <v>179</v>
      </c>
      <c r="E172" s="231" t="s">
        <v>3511</v>
      </c>
      <c r="F172" s="232" t="s">
        <v>3512</v>
      </c>
      <c r="G172" s="233" t="s">
        <v>1106</v>
      </c>
      <c r="H172" s="234">
        <v>2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618</v>
      </c>
      <c r="AT172" s="241" t="s">
        <v>179</v>
      </c>
      <c r="AU172" s="241" t="s">
        <v>92</v>
      </c>
      <c r="AY172" s="18" t="s">
        <v>177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618</v>
      </c>
      <c r="BM172" s="241" t="s">
        <v>3513</v>
      </c>
    </row>
    <row r="173" s="2" customFormat="1" ht="49.05" customHeight="1">
      <c r="A173" s="39"/>
      <c r="B173" s="40"/>
      <c r="C173" s="230" t="s">
        <v>422</v>
      </c>
      <c r="D173" s="230" t="s">
        <v>179</v>
      </c>
      <c r="E173" s="231" t="s">
        <v>3514</v>
      </c>
      <c r="F173" s="232" t="s">
        <v>3515</v>
      </c>
      <c r="G173" s="233" t="s">
        <v>1106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618</v>
      </c>
      <c r="AT173" s="241" t="s">
        <v>179</v>
      </c>
      <c r="AU173" s="241" t="s">
        <v>92</v>
      </c>
      <c r="AY173" s="18" t="s">
        <v>177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618</v>
      </c>
      <c r="BM173" s="241" t="s">
        <v>3516</v>
      </c>
    </row>
    <row r="174" s="2" customFormat="1" ht="49.05" customHeight="1">
      <c r="A174" s="39"/>
      <c r="B174" s="40"/>
      <c r="C174" s="230" t="s">
        <v>427</v>
      </c>
      <c r="D174" s="230" t="s">
        <v>179</v>
      </c>
      <c r="E174" s="231" t="s">
        <v>3517</v>
      </c>
      <c r="F174" s="232" t="s">
        <v>3518</v>
      </c>
      <c r="G174" s="233" t="s">
        <v>1106</v>
      </c>
      <c r="H174" s="234">
        <v>2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618</v>
      </c>
      <c r="AT174" s="241" t="s">
        <v>179</v>
      </c>
      <c r="AU174" s="241" t="s">
        <v>92</v>
      </c>
      <c r="AY174" s="18" t="s">
        <v>177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618</v>
      </c>
      <c r="BM174" s="241" t="s">
        <v>3519</v>
      </c>
    </row>
    <row r="175" s="2" customFormat="1" ht="49.05" customHeight="1">
      <c r="A175" s="39"/>
      <c r="B175" s="40"/>
      <c r="C175" s="230" t="s">
        <v>440</v>
      </c>
      <c r="D175" s="230" t="s">
        <v>179</v>
      </c>
      <c r="E175" s="231" t="s">
        <v>3520</v>
      </c>
      <c r="F175" s="232" t="s">
        <v>3521</v>
      </c>
      <c r="G175" s="233" t="s">
        <v>1106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618</v>
      </c>
      <c r="AT175" s="241" t="s">
        <v>179</v>
      </c>
      <c r="AU175" s="241" t="s">
        <v>92</v>
      </c>
      <c r="AY175" s="18" t="s">
        <v>177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618</v>
      </c>
      <c r="BM175" s="241" t="s">
        <v>3522</v>
      </c>
    </row>
    <row r="176" s="2" customFormat="1" ht="16.5" customHeight="1">
      <c r="A176" s="39"/>
      <c r="B176" s="40"/>
      <c r="C176" s="230" t="s">
        <v>454</v>
      </c>
      <c r="D176" s="230" t="s">
        <v>179</v>
      </c>
      <c r="E176" s="231" t="s">
        <v>3523</v>
      </c>
      <c r="F176" s="232" t="s">
        <v>3524</v>
      </c>
      <c r="G176" s="233" t="s">
        <v>1106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618</v>
      </c>
      <c r="AT176" s="241" t="s">
        <v>179</v>
      </c>
      <c r="AU176" s="241" t="s">
        <v>92</v>
      </c>
      <c r="AY176" s="18" t="s">
        <v>177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618</v>
      </c>
      <c r="BM176" s="241" t="s">
        <v>3525</v>
      </c>
    </row>
    <row r="177" s="2" customFormat="1" ht="33" customHeight="1">
      <c r="A177" s="39"/>
      <c r="B177" s="40"/>
      <c r="C177" s="230" t="s">
        <v>461</v>
      </c>
      <c r="D177" s="230" t="s">
        <v>179</v>
      </c>
      <c r="E177" s="231" t="s">
        <v>3526</v>
      </c>
      <c r="F177" s="232" t="s">
        <v>3527</v>
      </c>
      <c r="G177" s="233" t="s">
        <v>1106</v>
      </c>
      <c r="H177" s="234">
        <v>3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618</v>
      </c>
      <c r="AT177" s="241" t="s">
        <v>179</v>
      </c>
      <c r="AU177" s="241" t="s">
        <v>92</v>
      </c>
      <c r="AY177" s="18" t="s">
        <v>177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618</v>
      </c>
      <c r="BM177" s="241" t="s">
        <v>3528</v>
      </c>
    </row>
    <row r="178" s="2" customFormat="1" ht="33" customHeight="1">
      <c r="A178" s="39"/>
      <c r="B178" s="40"/>
      <c r="C178" s="230" t="s">
        <v>465</v>
      </c>
      <c r="D178" s="230" t="s">
        <v>179</v>
      </c>
      <c r="E178" s="231" t="s">
        <v>3529</v>
      </c>
      <c r="F178" s="232" t="s">
        <v>3530</v>
      </c>
      <c r="G178" s="233" t="s">
        <v>1106</v>
      </c>
      <c r="H178" s="234">
        <v>2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618</v>
      </c>
      <c r="AT178" s="241" t="s">
        <v>179</v>
      </c>
      <c r="AU178" s="241" t="s">
        <v>92</v>
      </c>
      <c r="AY178" s="18" t="s">
        <v>177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618</v>
      </c>
      <c r="BM178" s="241" t="s">
        <v>3531</v>
      </c>
    </row>
    <row r="179" s="2" customFormat="1" ht="24.15" customHeight="1">
      <c r="A179" s="39"/>
      <c r="B179" s="40"/>
      <c r="C179" s="230" t="s">
        <v>469</v>
      </c>
      <c r="D179" s="230" t="s">
        <v>179</v>
      </c>
      <c r="E179" s="231" t="s">
        <v>3532</v>
      </c>
      <c r="F179" s="232" t="s">
        <v>3453</v>
      </c>
      <c r="G179" s="233" t="s">
        <v>200</v>
      </c>
      <c r="H179" s="234">
        <v>75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618</v>
      </c>
      <c r="AT179" s="241" t="s">
        <v>179</v>
      </c>
      <c r="AU179" s="241" t="s">
        <v>92</v>
      </c>
      <c r="AY179" s="18" t="s">
        <v>177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618</v>
      </c>
      <c r="BM179" s="241" t="s">
        <v>3533</v>
      </c>
    </row>
    <row r="180" s="2" customFormat="1" ht="24.15" customHeight="1">
      <c r="A180" s="39"/>
      <c r="B180" s="40"/>
      <c r="C180" s="230" t="s">
        <v>473</v>
      </c>
      <c r="D180" s="230" t="s">
        <v>179</v>
      </c>
      <c r="E180" s="231" t="s">
        <v>3534</v>
      </c>
      <c r="F180" s="232" t="s">
        <v>3456</v>
      </c>
      <c r="G180" s="233" t="s">
        <v>200</v>
      </c>
      <c r="H180" s="234">
        <v>75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618</v>
      </c>
      <c r="AT180" s="241" t="s">
        <v>179</v>
      </c>
      <c r="AU180" s="241" t="s">
        <v>92</v>
      </c>
      <c r="AY180" s="18" t="s">
        <v>177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618</v>
      </c>
      <c r="BM180" s="241" t="s">
        <v>3535</v>
      </c>
    </row>
    <row r="181" s="2" customFormat="1" ht="24.15" customHeight="1">
      <c r="A181" s="39"/>
      <c r="B181" s="40"/>
      <c r="C181" s="230" t="s">
        <v>484</v>
      </c>
      <c r="D181" s="230" t="s">
        <v>179</v>
      </c>
      <c r="E181" s="231" t="s">
        <v>3536</v>
      </c>
      <c r="F181" s="232" t="s">
        <v>3537</v>
      </c>
      <c r="G181" s="233" t="s">
        <v>3358</v>
      </c>
      <c r="H181" s="234">
        <v>10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618</v>
      </c>
      <c r="AT181" s="241" t="s">
        <v>179</v>
      </c>
      <c r="AU181" s="241" t="s">
        <v>92</v>
      </c>
      <c r="AY181" s="18" t="s">
        <v>177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618</v>
      </c>
      <c r="BM181" s="241" t="s">
        <v>3538</v>
      </c>
    </row>
    <row r="182" s="2" customFormat="1" ht="24.15" customHeight="1">
      <c r="A182" s="39"/>
      <c r="B182" s="40"/>
      <c r="C182" s="230" t="s">
        <v>506</v>
      </c>
      <c r="D182" s="230" t="s">
        <v>179</v>
      </c>
      <c r="E182" s="231" t="s">
        <v>3539</v>
      </c>
      <c r="F182" s="232" t="s">
        <v>3540</v>
      </c>
      <c r="G182" s="233" t="s">
        <v>3358</v>
      </c>
      <c r="H182" s="234">
        <v>6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618</v>
      </c>
      <c r="AT182" s="241" t="s">
        <v>179</v>
      </c>
      <c r="AU182" s="241" t="s">
        <v>92</v>
      </c>
      <c r="AY182" s="18" t="s">
        <v>177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618</v>
      </c>
      <c r="BM182" s="241" t="s">
        <v>3541</v>
      </c>
    </row>
    <row r="183" s="2" customFormat="1" ht="24.15" customHeight="1">
      <c r="A183" s="39"/>
      <c r="B183" s="40"/>
      <c r="C183" s="230" t="s">
        <v>511</v>
      </c>
      <c r="D183" s="230" t="s">
        <v>179</v>
      </c>
      <c r="E183" s="231" t="s">
        <v>3542</v>
      </c>
      <c r="F183" s="232" t="s">
        <v>3543</v>
      </c>
      <c r="G183" s="233" t="s">
        <v>3358</v>
      </c>
      <c r="H183" s="234">
        <v>9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618</v>
      </c>
      <c r="AT183" s="241" t="s">
        <v>179</v>
      </c>
      <c r="AU183" s="241" t="s">
        <v>92</v>
      </c>
      <c r="AY183" s="18" t="s">
        <v>177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618</v>
      </c>
      <c r="BM183" s="241" t="s">
        <v>3544</v>
      </c>
    </row>
    <row r="184" s="2" customFormat="1" ht="24.15" customHeight="1">
      <c r="A184" s="39"/>
      <c r="B184" s="40"/>
      <c r="C184" s="230" t="s">
        <v>515</v>
      </c>
      <c r="D184" s="230" t="s">
        <v>179</v>
      </c>
      <c r="E184" s="231" t="s">
        <v>3545</v>
      </c>
      <c r="F184" s="232" t="s">
        <v>3546</v>
      </c>
      <c r="G184" s="233" t="s">
        <v>3358</v>
      </c>
      <c r="H184" s="234">
        <v>7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618</v>
      </c>
      <c r="AT184" s="241" t="s">
        <v>179</v>
      </c>
      <c r="AU184" s="241" t="s">
        <v>92</v>
      </c>
      <c r="AY184" s="18" t="s">
        <v>177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618</v>
      </c>
      <c r="BM184" s="241" t="s">
        <v>3547</v>
      </c>
    </row>
    <row r="185" s="2" customFormat="1" ht="24.15" customHeight="1">
      <c r="A185" s="39"/>
      <c r="B185" s="40"/>
      <c r="C185" s="230" t="s">
        <v>519</v>
      </c>
      <c r="D185" s="230" t="s">
        <v>179</v>
      </c>
      <c r="E185" s="231" t="s">
        <v>3548</v>
      </c>
      <c r="F185" s="232" t="s">
        <v>3549</v>
      </c>
      <c r="G185" s="233" t="s">
        <v>3358</v>
      </c>
      <c r="H185" s="234">
        <v>12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618</v>
      </c>
      <c r="AT185" s="241" t="s">
        <v>179</v>
      </c>
      <c r="AU185" s="241" t="s">
        <v>92</v>
      </c>
      <c r="AY185" s="18" t="s">
        <v>177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618</v>
      </c>
      <c r="BM185" s="241" t="s">
        <v>3550</v>
      </c>
    </row>
    <row r="186" s="2" customFormat="1" ht="24.15" customHeight="1">
      <c r="A186" s="39"/>
      <c r="B186" s="40"/>
      <c r="C186" s="230" t="s">
        <v>523</v>
      </c>
      <c r="D186" s="230" t="s">
        <v>179</v>
      </c>
      <c r="E186" s="231" t="s">
        <v>3551</v>
      </c>
      <c r="F186" s="232" t="s">
        <v>3552</v>
      </c>
      <c r="G186" s="233" t="s">
        <v>3358</v>
      </c>
      <c r="H186" s="234">
        <v>5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618</v>
      </c>
      <c r="AT186" s="241" t="s">
        <v>179</v>
      </c>
      <c r="AU186" s="241" t="s">
        <v>92</v>
      </c>
      <c r="AY186" s="18" t="s">
        <v>177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618</v>
      </c>
      <c r="BM186" s="241" t="s">
        <v>3553</v>
      </c>
    </row>
    <row r="187" s="2" customFormat="1" ht="37.8" customHeight="1">
      <c r="A187" s="39"/>
      <c r="B187" s="40"/>
      <c r="C187" s="230" t="s">
        <v>527</v>
      </c>
      <c r="D187" s="230" t="s">
        <v>179</v>
      </c>
      <c r="E187" s="231" t="s">
        <v>3554</v>
      </c>
      <c r="F187" s="232" t="s">
        <v>3555</v>
      </c>
      <c r="G187" s="233" t="s">
        <v>3358</v>
      </c>
      <c r="H187" s="234">
        <v>10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618</v>
      </c>
      <c r="AT187" s="241" t="s">
        <v>179</v>
      </c>
      <c r="AU187" s="241" t="s">
        <v>92</v>
      </c>
      <c r="AY187" s="18" t="s">
        <v>177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618</v>
      </c>
      <c r="BM187" s="241" t="s">
        <v>3556</v>
      </c>
    </row>
    <row r="188" s="2" customFormat="1" ht="37.8" customHeight="1">
      <c r="A188" s="39"/>
      <c r="B188" s="40"/>
      <c r="C188" s="230" t="s">
        <v>532</v>
      </c>
      <c r="D188" s="230" t="s">
        <v>179</v>
      </c>
      <c r="E188" s="231" t="s">
        <v>3557</v>
      </c>
      <c r="F188" s="232" t="s">
        <v>3474</v>
      </c>
      <c r="G188" s="233" t="s">
        <v>3358</v>
      </c>
      <c r="H188" s="234">
        <v>8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618</v>
      </c>
      <c r="AT188" s="241" t="s">
        <v>179</v>
      </c>
      <c r="AU188" s="241" t="s">
        <v>92</v>
      </c>
      <c r="AY188" s="18" t="s">
        <v>177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618</v>
      </c>
      <c r="BM188" s="241" t="s">
        <v>3558</v>
      </c>
    </row>
    <row r="189" s="2" customFormat="1" ht="37.8" customHeight="1">
      <c r="A189" s="39"/>
      <c r="B189" s="40"/>
      <c r="C189" s="230" t="s">
        <v>540</v>
      </c>
      <c r="D189" s="230" t="s">
        <v>179</v>
      </c>
      <c r="E189" s="231" t="s">
        <v>3559</v>
      </c>
      <c r="F189" s="232" t="s">
        <v>3560</v>
      </c>
      <c r="G189" s="233" t="s">
        <v>3358</v>
      </c>
      <c r="H189" s="234">
        <v>15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618</v>
      </c>
      <c r="AT189" s="241" t="s">
        <v>179</v>
      </c>
      <c r="AU189" s="241" t="s">
        <v>92</v>
      </c>
      <c r="AY189" s="18" t="s">
        <v>177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618</v>
      </c>
      <c r="BM189" s="241" t="s">
        <v>3561</v>
      </c>
    </row>
    <row r="190" s="2" customFormat="1" ht="76.35" customHeight="1">
      <c r="A190" s="39"/>
      <c r="B190" s="40"/>
      <c r="C190" s="230" t="s">
        <v>547</v>
      </c>
      <c r="D190" s="230" t="s">
        <v>179</v>
      </c>
      <c r="E190" s="231" t="s">
        <v>3562</v>
      </c>
      <c r="F190" s="232" t="s">
        <v>3563</v>
      </c>
      <c r="G190" s="233" t="s">
        <v>3358</v>
      </c>
      <c r="H190" s="234">
        <v>33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618</v>
      </c>
      <c r="AT190" s="241" t="s">
        <v>179</v>
      </c>
      <c r="AU190" s="241" t="s">
        <v>92</v>
      </c>
      <c r="AY190" s="18" t="s">
        <v>177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618</v>
      </c>
      <c r="BM190" s="241" t="s">
        <v>3564</v>
      </c>
    </row>
    <row r="191" s="2" customFormat="1" ht="76.35" customHeight="1">
      <c r="A191" s="39"/>
      <c r="B191" s="40"/>
      <c r="C191" s="230" t="s">
        <v>556</v>
      </c>
      <c r="D191" s="230" t="s">
        <v>179</v>
      </c>
      <c r="E191" s="231" t="s">
        <v>3565</v>
      </c>
      <c r="F191" s="232" t="s">
        <v>3477</v>
      </c>
      <c r="G191" s="233" t="s">
        <v>3358</v>
      </c>
      <c r="H191" s="234">
        <v>57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618</v>
      </c>
      <c r="AT191" s="241" t="s">
        <v>179</v>
      </c>
      <c r="AU191" s="241" t="s">
        <v>92</v>
      </c>
      <c r="AY191" s="18" t="s">
        <v>177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618</v>
      </c>
      <c r="BM191" s="241" t="s">
        <v>3566</v>
      </c>
    </row>
    <row r="192" s="2" customFormat="1" ht="24.15" customHeight="1">
      <c r="A192" s="39"/>
      <c r="B192" s="40"/>
      <c r="C192" s="230" t="s">
        <v>563</v>
      </c>
      <c r="D192" s="230" t="s">
        <v>179</v>
      </c>
      <c r="E192" s="231" t="s">
        <v>3567</v>
      </c>
      <c r="F192" s="232" t="s">
        <v>3483</v>
      </c>
      <c r="G192" s="233" t="s">
        <v>200</v>
      </c>
      <c r="H192" s="234">
        <v>214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618</v>
      </c>
      <c r="AT192" s="241" t="s">
        <v>179</v>
      </c>
      <c r="AU192" s="241" t="s">
        <v>92</v>
      </c>
      <c r="AY192" s="18" t="s">
        <v>177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618</v>
      </c>
      <c r="BM192" s="241" t="s">
        <v>3568</v>
      </c>
    </row>
    <row r="193" s="2" customFormat="1" ht="49.05" customHeight="1">
      <c r="A193" s="39"/>
      <c r="B193" s="40"/>
      <c r="C193" s="230" t="s">
        <v>571</v>
      </c>
      <c r="D193" s="230" t="s">
        <v>179</v>
      </c>
      <c r="E193" s="231" t="s">
        <v>3569</v>
      </c>
      <c r="F193" s="232" t="s">
        <v>3570</v>
      </c>
      <c r="G193" s="233" t="s">
        <v>200</v>
      </c>
      <c r="H193" s="234">
        <v>78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618</v>
      </c>
      <c r="AT193" s="241" t="s">
        <v>179</v>
      </c>
      <c r="AU193" s="241" t="s">
        <v>92</v>
      </c>
      <c r="AY193" s="18" t="s">
        <v>177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618</v>
      </c>
      <c r="BM193" s="241" t="s">
        <v>3571</v>
      </c>
    </row>
    <row r="194" s="2" customFormat="1" ht="16.5" customHeight="1">
      <c r="A194" s="39"/>
      <c r="B194" s="40"/>
      <c r="C194" s="230" t="s">
        <v>394</v>
      </c>
      <c r="D194" s="230" t="s">
        <v>179</v>
      </c>
      <c r="E194" s="231" t="s">
        <v>3572</v>
      </c>
      <c r="F194" s="232" t="s">
        <v>3492</v>
      </c>
      <c r="G194" s="233" t="s">
        <v>1111</v>
      </c>
      <c r="H194" s="234">
        <v>66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618</v>
      </c>
      <c r="AT194" s="241" t="s">
        <v>179</v>
      </c>
      <c r="AU194" s="241" t="s">
        <v>92</v>
      </c>
      <c r="AY194" s="18" t="s">
        <v>177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618</v>
      </c>
      <c r="BM194" s="241" t="s">
        <v>3573</v>
      </c>
    </row>
    <row r="195" s="12" customFormat="1" ht="22.8" customHeight="1">
      <c r="A195" s="12"/>
      <c r="B195" s="214"/>
      <c r="C195" s="215"/>
      <c r="D195" s="216" t="s">
        <v>82</v>
      </c>
      <c r="E195" s="228" t="s">
        <v>3574</v>
      </c>
      <c r="F195" s="228" t="s">
        <v>3575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SUM(P196:P226)</f>
        <v>0</v>
      </c>
      <c r="Q195" s="222"/>
      <c r="R195" s="223">
        <f>SUM(R196:R226)</f>
        <v>0</v>
      </c>
      <c r="S195" s="222"/>
      <c r="T195" s="224">
        <f>SUM(T196:T226)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184</v>
      </c>
      <c r="AT195" s="226" t="s">
        <v>82</v>
      </c>
      <c r="AU195" s="226" t="s">
        <v>90</v>
      </c>
      <c r="AY195" s="225" t="s">
        <v>177</v>
      </c>
      <c r="BK195" s="227">
        <f>SUM(BK196:BK226)</f>
        <v>0</v>
      </c>
    </row>
    <row r="196" s="2" customFormat="1" ht="24.15" customHeight="1">
      <c r="A196" s="39"/>
      <c r="B196" s="40"/>
      <c r="C196" s="230" t="s">
        <v>587</v>
      </c>
      <c r="D196" s="230" t="s">
        <v>179</v>
      </c>
      <c r="E196" s="231" t="s">
        <v>3576</v>
      </c>
      <c r="F196" s="232" t="s">
        <v>3577</v>
      </c>
      <c r="G196" s="233" t="s">
        <v>1106</v>
      </c>
      <c r="H196" s="234">
        <v>1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618</v>
      </c>
      <c r="AT196" s="241" t="s">
        <v>179</v>
      </c>
      <c r="AU196" s="241" t="s">
        <v>92</v>
      </c>
      <c r="AY196" s="18" t="s">
        <v>177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618</v>
      </c>
      <c r="BM196" s="241" t="s">
        <v>3578</v>
      </c>
    </row>
    <row r="197" s="2" customFormat="1">
      <c r="A197" s="39"/>
      <c r="B197" s="40"/>
      <c r="C197" s="41"/>
      <c r="D197" s="245" t="s">
        <v>2684</v>
      </c>
      <c r="E197" s="41"/>
      <c r="F197" s="301" t="s">
        <v>3579</v>
      </c>
      <c r="G197" s="41"/>
      <c r="H197" s="41"/>
      <c r="I197" s="302"/>
      <c r="J197" s="41"/>
      <c r="K197" s="41"/>
      <c r="L197" s="45"/>
      <c r="M197" s="311"/>
      <c r="N197" s="312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2684</v>
      </c>
      <c r="AU197" s="18" t="s">
        <v>92</v>
      </c>
    </row>
    <row r="198" s="2" customFormat="1" ht="55.5" customHeight="1">
      <c r="A198" s="39"/>
      <c r="B198" s="40"/>
      <c r="C198" s="230" t="s">
        <v>598</v>
      </c>
      <c r="D198" s="230" t="s">
        <v>179</v>
      </c>
      <c r="E198" s="231" t="s">
        <v>3580</v>
      </c>
      <c r="F198" s="232" t="s">
        <v>3581</v>
      </c>
      <c r="G198" s="233" t="s">
        <v>1106</v>
      </c>
      <c r="H198" s="234">
        <v>1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618</v>
      </c>
      <c r="AT198" s="241" t="s">
        <v>179</v>
      </c>
      <c r="AU198" s="241" t="s">
        <v>92</v>
      </c>
      <c r="AY198" s="18" t="s">
        <v>177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618</v>
      </c>
      <c r="BM198" s="241" t="s">
        <v>3582</v>
      </c>
    </row>
    <row r="199" s="2" customFormat="1">
      <c r="A199" s="39"/>
      <c r="B199" s="40"/>
      <c r="C199" s="41"/>
      <c r="D199" s="245" t="s">
        <v>2684</v>
      </c>
      <c r="E199" s="41"/>
      <c r="F199" s="301" t="s">
        <v>3583</v>
      </c>
      <c r="G199" s="41"/>
      <c r="H199" s="41"/>
      <c r="I199" s="302"/>
      <c r="J199" s="41"/>
      <c r="K199" s="41"/>
      <c r="L199" s="45"/>
      <c r="M199" s="311"/>
      <c r="N199" s="312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2684</v>
      </c>
      <c r="AU199" s="18" t="s">
        <v>92</v>
      </c>
    </row>
    <row r="200" s="2" customFormat="1" ht="76.35" customHeight="1">
      <c r="A200" s="39"/>
      <c r="B200" s="40"/>
      <c r="C200" s="230" t="s">
        <v>606</v>
      </c>
      <c r="D200" s="230" t="s">
        <v>179</v>
      </c>
      <c r="E200" s="231" t="s">
        <v>3584</v>
      </c>
      <c r="F200" s="232" t="s">
        <v>3585</v>
      </c>
      <c r="G200" s="233" t="s">
        <v>1106</v>
      </c>
      <c r="H200" s="234">
        <v>1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618</v>
      </c>
      <c r="AT200" s="241" t="s">
        <v>179</v>
      </c>
      <c r="AU200" s="241" t="s">
        <v>92</v>
      </c>
      <c r="AY200" s="18" t="s">
        <v>177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618</v>
      </c>
      <c r="BM200" s="241" t="s">
        <v>3586</v>
      </c>
    </row>
    <row r="201" s="2" customFormat="1">
      <c r="A201" s="39"/>
      <c r="B201" s="40"/>
      <c r="C201" s="41"/>
      <c r="D201" s="245" t="s">
        <v>2684</v>
      </c>
      <c r="E201" s="41"/>
      <c r="F201" s="301" t="s">
        <v>3587</v>
      </c>
      <c r="G201" s="41"/>
      <c r="H201" s="41"/>
      <c r="I201" s="302"/>
      <c r="J201" s="41"/>
      <c r="K201" s="41"/>
      <c r="L201" s="45"/>
      <c r="M201" s="311"/>
      <c r="N201" s="312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2684</v>
      </c>
      <c r="AU201" s="18" t="s">
        <v>92</v>
      </c>
    </row>
    <row r="202" s="2" customFormat="1" ht="62.7" customHeight="1">
      <c r="A202" s="39"/>
      <c r="B202" s="40"/>
      <c r="C202" s="230" t="s">
        <v>615</v>
      </c>
      <c r="D202" s="230" t="s">
        <v>179</v>
      </c>
      <c r="E202" s="231" t="s">
        <v>3588</v>
      </c>
      <c r="F202" s="232" t="s">
        <v>3589</v>
      </c>
      <c r="G202" s="233" t="s">
        <v>1106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618</v>
      </c>
      <c r="AT202" s="241" t="s">
        <v>179</v>
      </c>
      <c r="AU202" s="241" t="s">
        <v>92</v>
      </c>
      <c r="AY202" s="18" t="s">
        <v>177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618</v>
      </c>
      <c r="BM202" s="241" t="s">
        <v>3590</v>
      </c>
    </row>
    <row r="203" s="2" customFormat="1">
      <c r="A203" s="39"/>
      <c r="B203" s="40"/>
      <c r="C203" s="41"/>
      <c r="D203" s="245" t="s">
        <v>2684</v>
      </c>
      <c r="E203" s="41"/>
      <c r="F203" s="301" t="s">
        <v>3591</v>
      </c>
      <c r="G203" s="41"/>
      <c r="H203" s="41"/>
      <c r="I203" s="302"/>
      <c r="J203" s="41"/>
      <c r="K203" s="41"/>
      <c r="L203" s="45"/>
      <c r="M203" s="311"/>
      <c r="N203" s="312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2684</v>
      </c>
      <c r="AU203" s="18" t="s">
        <v>92</v>
      </c>
    </row>
    <row r="204" s="2" customFormat="1" ht="37.8" customHeight="1">
      <c r="A204" s="39"/>
      <c r="B204" s="40"/>
      <c r="C204" s="230" t="s">
        <v>1090</v>
      </c>
      <c r="D204" s="230" t="s">
        <v>179</v>
      </c>
      <c r="E204" s="231" t="s">
        <v>3592</v>
      </c>
      <c r="F204" s="232" t="s">
        <v>3593</v>
      </c>
      <c r="G204" s="233" t="s">
        <v>1106</v>
      </c>
      <c r="H204" s="234">
        <v>2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618</v>
      </c>
      <c r="AT204" s="241" t="s">
        <v>179</v>
      </c>
      <c r="AU204" s="241" t="s">
        <v>92</v>
      </c>
      <c r="AY204" s="18" t="s">
        <v>177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618</v>
      </c>
      <c r="BM204" s="241" t="s">
        <v>3594</v>
      </c>
    </row>
    <row r="205" s="2" customFormat="1" ht="33" customHeight="1">
      <c r="A205" s="39"/>
      <c r="B205" s="40"/>
      <c r="C205" s="230" t="s">
        <v>1095</v>
      </c>
      <c r="D205" s="230" t="s">
        <v>179</v>
      </c>
      <c r="E205" s="231" t="s">
        <v>3595</v>
      </c>
      <c r="F205" s="232" t="s">
        <v>3596</v>
      </c>
      <c r="G205" s="233" t="s">
        <v>1106</v>
      </c>
      <c r="H205" s="234">
        <v>2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618</v>
      </c>
      <c r="AT205" s="241" t="s">
        <v>179</v>
      </c>
      <c r="AU205" s="241" t="s">
        <v>92</v>
      </c>
      <c r="AY205" s="18" t="s">
        <v>177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618</v>
      </c>
      <c r="BM205" s="241" t="s">
        <v>3597</v>
      </c>
    </row>
    <row r="206" s="2" customFormat="1" ht="33" customHeight="1">
      <c r="A206" s="39"/>
      <c r="B206" s="40"/>
      <c r="C206" s="230" t="s">
        <v>1099</v>
      </c>
      <c r="D206" s="230" t="s">
        <v>179</v>
      </c>
      <c r="E206" s="231" t="s">
        <v>3598</v>
      </c>
      <c r="F206" s="232" t="s">
        <v>3599</v>
      </c>
      <c r="G206" s="233" t="s">
        <v>1106</v>
      </c>
      <c r="H206" s="234">
        <v>1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618</v>
      </c>
      <c r="AT206" s="241" t="s">
        <v>179</v>
      </c>
      <c r="AU206" s="241" t="s">
        <v>92</v>
      </c>
      <c r="AY206" s="18" t="s">
        <v>177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618</v>
      </c>
      <c r="BM206" s="241" t="s">
        <v>3600</v>
      </c>
    </row>
    <row r="207" s="2" customFormat="1" ht="33" customHeight="1">
      <c r="A207" s="39"/>
      <c r="B207" s="40"/>
      <c r="C207" s="230" t="s">
        <v>1103</v>
      </c>
      <c r="D207" s="230" t="s">
        <v>179</v>
      </c>
      <c r="E207" s="231" t="s">
        <v>3601</v>
      </c>
      <c r="F207" s="232" t="s">
        <v>3602</v>
      </c>
      <c r="G207" s="233" t="s">
        <v>1106</v>
      </c>
      <c r="H207" s="234">
        <v>1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618</v>
      </c>
      <c r="AT207" s="241" t="s">
        <v>179</v>
      </c>
      <c r="AU207" s="241" t="s">
        <v>92</v>
      </c>
      <c r="AY207" s="18" t="s">
        <v>177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618</v>
      </c>
      <c r="BM207" s="241" t="s">
        <v>3603</v>
      </c>
    </row>
    <row r="208" s="2" customFormat="1" ht="33" customHeight="1">
      <c r="A208" s="39"/>
      <c r="B208" s="40"/>
      <c r="C208" s="230" t="s">
        <v>1108</v>
      </c>
      <c r="D208" s="230" t="s">
        <v>179</v>
      </c>
      <c r="E208" s="231" t="s">
        <v>3604</v>
      </c>
      <c r="F208" s="232" t="s">
        <v>3605</v>
      </c>
      <c r="G208" s="233" t="s">
        <v>1106</v>
      </c>
      <c r="H208" s="234">
        <v>2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618</v>
      </c>
      <c r="AT208" s="241" t="s">
        <v>179</v>
      </c>
      <c r="AU208" s="241" t="s">
        <v>92</v>
      </c>
      <c r="AY208" s="18" t="s">
        <v>177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618</v>
      </c>
      <c r="BM208" s="241" t="s">
        <v>3606</v>
      </c>
    </row>
    <row r="209" s="2" customFormat="1" ht="24.15" customHeight="1">
      <c r="A209" s="39"/>
      <c r="B209" s="40"/>
      <c r="C209" s="230" t="s">
        <v>1113</v>
      </c>
      <c r="D209" s="230" t="s">
        <v>179</v>
      </c>
      <c r="E209" s="231" t="s">
        <v>3607</v>
      </c>
      <c r="F209" s="232" t="s">
        <v>3501</v>
      </c>
      <c r="G209" s="233" t="s">
        <v>1106</v>
      </c>
      <c r="H209" s="234">
        <v>4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618</v>
      </c>
      <c r="AT209" s="241" t="s">
        <v>179</v>
      </c>
      <c r="AU209" s="241" t="s">
        <v>92</v>
      </c>
      <c r="AY209" s="18" t="s">
        <v>177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618</v>
      </c>
      <c r="BM209" s="241" t="s">
        <v>3608</v>
      </c>
    </row>
    <row r="210" s="2" customFormat="1" ht="24.15" customHeight="1">
      <c r="A210" s="39"/>
      <c r="B210" s="40"/>
      <c r="C210" s="230" t="s">
        <v>1122</v>
      </c>
      <c r="D210" s="230" t="s">
        <v>179</v>
      </c>
      <c r="E210" s="231" t="s">
        <v>3609</v>
      </c>
      <c r="F210" s="232" t="s">
        <v>3610</v>
      </c>
      <c r="G210" s="233" t="s">
        <v>1106</v>
      </c>
      <c r="H210" s="234">
        <v>2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618</v>
      </c>
      <c r="AT210" s="241" t="s">
        <v>179</v>
      </c>
      <c r="AU210" s="241" t="s">
        <v>92</v>
      </c>
      <c r="AY210" s="18" t="s">
        <v>177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618</v>
      </c>
      <c r="BM210" s="241" t="s">
        <v>3611</v>
      </c>
    </row>
    <row r="211" s="2" customFormat="1" ht="24.15" customHeight="1">
      <c r="A211" s="39"/>
      <c r="B211" s="40"/>
      <c r="C211" s="230" t="s">
        <v>1127</v>
      </c>
      <c r="D211" s="230" t="s">
        <v>179</v>
      </c>
      <c r="E211" s="231" t="s">
        <v>3612</v>
      </c>
      <c r="F211" s="232" t="s">
        <v>3613</v>
      </c>
      <c r="G211" s="233" t="s">
        <v>1106</v>
      </c>
      <c r="H211" s="234">
        <v>8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618</v>
      </c>
      <c r="AT211" s="241" t="s">
        <v>179</v>
      </c>
      <c r="AU211" s="241" t="s">
        <v>92</v>
      </c>
      <c r="AY211" s="18" t="s">
        <v>177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618</v>
      </c>
      <c r="BM211" s="241" t="s">
        <v>3614</v>
      </c>
    </row>
    <row r="212" s="2" customFormat="1" ht="33" customHeight="1">
      <c r="A212" s="39"/>
      <c r="B212" s="40"/>
      <c r="C212" s="230" t="s">
        <v>1134</v>
      </c>
      <c r="D212" s="230" t="s">
        <v>179</v>
      </c>
      <c r="E212" s="231" t="s">
        <v>3615</v>
      </c>
      <c r="F212" s="232" t="s">
        <v>3509</v>
      </c>
      <c r="G212" s="233" t="s">
        <v>1106</v>
      </c>
      <c r="H212" s="234">
        <v>10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618</v>
      </c>
      <c r="AT212" s="241" t="s">
        <v>179</v>
      </c>
      <c r="AU212" s="241" t="s">
        <v>92</v>
      </c>
      <c r="AY212" s="18" t="s">
        <v>177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618</v>
      </c>
      <c r="BM212" s="241" t="s">
        <v>3616</v>
      </c>
    </row>
    <row r="213" s="2" customFormat="1" ht="24.15" customHeight="1">
      <c r="A213" s="39"/>
      <c r="B213" s="40"/>
      <c r="C213" s="230" t="s">
        <v>1153</v>
      </c>
      <c r="D213" s="230" t="s">
        <v>179</v>
      </c>
      <c r="E213" s="231" t="s">
        <v>3617</v>
      </c>
      <c r="F213" s="232" t="s">
        <v>3453</v>
      </c>
      <c r="G213" s="233" t="s">
        <v>200</v>
      </c>
      <c r="H213" s="234">
        <v>41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618</v>
      </c>
      <c r="AT213" s="241" t="s">
        <v>179</v>
      </c>
      <c r="AU213" s="241" t="s">
        <v>92</v>
      </c>
      <c r="AY213" s="18" t="s">
        <v>177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618</v>
      </c>
      <c r="BM213" s="241" t="s">
        <v>3618</v>
      </c>
    </row>
    <row r="214" s="2" customFormat="1" ht="24.15" customHeight="1">
      <c r="A214" s="39"/>
      <c r="B214" s="40"/>
      <c r="C214" s="230" t="s">
        <v>1165</v>
      </c>
      <c r="D214" s="230" t="s">
        <v>179</v>
      </c>
      <c r="E214" s="231" t="s">
        <v>3619</v>
      </c>
      <c r="F214" s="232" t="s">
        <v>3456</v>
      </c>
      <c r="G214" s="233" t="s">
        <v>200</v>
      </c>
      <c r="H214" s="234">
        <v>50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618</v>
      </c>
      <c r="AT214" s="241" t="s">
        <v>179</v>
      </c>
      <c r="AU214" s="241" t="s">
        <v>92</v>
      </c>
      <c r="AY214" s="18" t="s">
        <v>177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618</v>
      </c>
      <c r="BM214" s="241" t="s">
        <v>3620</v>
      </c>
    </row>
    <row r="215" s="2" customFormat="1" ht="24.15" customHeight="1">
      <c r="A215" s="39"/>
      <c r="B215" s="40"/>
      <c r="C215" s="230" t="s">
        <v>1169</v>
      </c>
      <c r="D215" s="230" t="s">
        <v>179</v>
      </c>
      <c r="E215" s="231" t="s">
        <v>3621</v>
      </c>
      <c r="F215" s="232" t="s">
        <v>3459</v>
      </c>
      <c r="G215" s="233" t="s">
        <v>200</v>
      </c>
      <c r="H215" s="234">
        <v>2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618</v>
      </c>
      <c r="AT215" s="241" t="s">
        <v>179</v>
      </c>
      <c r="AU215" s="241" t="s">
        <v>92</v>
      </c>
      <c r="AY215" s="18" t="s">
        <v>177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618</v>
      </c>
      <c r="BM215" s="241" t="s">
        <v>3622</v>
      </c>
    </row>
    <row r="216" s="2" customFormat="1" ht="24.15" customHeight="1">
      <c r="A216" s="39"/>
      <c r="B216" s="40"/>
      <c r="C216" s="230" t="s">
        <v>1174</v>
      </c>
      <c r="D216" s="230" t="s">
        <v>179</v>
      </c>
      <c r="E216" s="231" t="s">
        <v>3623</v>
      </c>
      <c r="F216" s="232" t="s">
        <v>3462</v>
      </c>
      <c r="G216" s="233" t="s">
        <v>200</v>
      </c>
      <c r="H216" s="234">
        <v>3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618</v>
      </c>
      <c r="AT216" s="241" t="s">
        <v>179</v>
      </c>
      <c r="AU216" s="241" t="s">
        <v>92</v>
      </c>
      <c r="AY216" s="18" t="s">
        <v>177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618</v>
      </c>
      <c r="BM216" s="241" t="s">
        <v>3624</v>
      </c>
    </row>
    <row r="217" s="2" customFormat="1" ht="24.15" customHeight="1">
      <c r="A217" s="39"/>
      <c r="B217" s="40"/>
      <c r="C217" s="230" t="s">
        <v>1178</v>
      </c>
      <c r="D217" s="230" t="s">
        <v>179</v>
      </c>
      <c r="E217" s="231" t="s">
        <v>3625</v>
      </c>
      <c r="F217" s="232" t="s">
        <v>3626</v>
      </c>
      <c r="G217" s="233" t="s">
        <v>3358</v>
      </c>
      <c r="H217" s="234">
        <v>28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618</v>
      </c>
      <c r="AT217" s="241" t="s">
        <v>179</v>
      </c>
      <c r="AU217" s="241" t="s">
        <v>92</v>
      </c>
      <c r="AY217" s="18" t="s">
        <v>177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618</v>
      </c>
      <c r="BM217" s="241" t="s">
        <v>3627</v>
      </c>
    </row>
    <row r="218" s="2" customFormat="1" ht="24.15" customHeight="1">
      <c r="A218" s="39"/>
      <c r="B218" s="40"/>
      <c r="C218" s="230" t="s">
        <v>1184</v>
      </c>
      <c r="D218" s="230" t="s">
        <v>179</v>
      </c>
      <c r="E218" s="231" t="s">
        <v>3628</v>
      </c>
      <c r="F218" s="232" t="s">
        <v>3629</v>
      </c>
      <c r="G218" s="233" t="s">
        <v>3358</v>
      </c>
      <c r="H218" s="234">
        <v>12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618</v>
      </c>
      <c r="AT218" s="241" t="s">
        <v>179</v>
      </c>
      <c r="AU218" s="241" t="s">
        <v>92</v>
      </c>
      <c r="AY218" s="18" t="s">
        <v>177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618</v>
      </c>
      <c r="BM218" s="241" t="s">
        <v>3630</v>
      </c>
    </row>
    <row r="219" s="2" customFormat="1" ht="37.8" customHeight="1">
      <c r="A219" s="39"/>
      <c r="B219" s="40"/>
      <c r="C219" s="230" t="s">
        <v>1191</v>
      </c>
      <c r="D219" s="230" t="s">
        <v>179</v>
      </c>
      <c r="E219" s="231" t="s">
        <v>3631</v>
      </c>
      <c r="F219" s="232" t="s">
        <v>3555</v>
      </c>
      <c r="G219" s="233" t="s">
        <v>3358</v>
      </c>
      <c r="H219" s="234">
        <v>25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618</v>
      </c>
      <c r="AT219" s="241" t="s">
        <v>179</v>
      </c>
      <c r="AU219" s="241" t="s">
        <v>92</v>
      </c>
      <c r="AY219" s="18" t="s">
        <v>177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618</v>
      </c>
      <c r="BM219" s="241" t="s">
        <v>3632</v>
      </c>
    </row>
    <row r="220" s="2" customFormat="1" ht="76.35" customHeight="1">
      <c r="A220" s="39"/>
      <c r="B220" s="40"/>
      <c r="C220" s="230" t="s">
        <v>1195</v>
      </c>
      <c r="D220" s="230" t="s">
        <v>179</v>
      </c>
      <c r="E220" s="231" t="s">
        <v>3633</v>
      </c>
      <c r="F220" s="232" t="s">
        <v>3477</v>
      </c>
      <c r="G220" s="233" t="s">
        <v>3358</v>
      </c>
      <c r="H220" s="234">
        <v>89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618</v>
      </c>
      <c r="AT220" s="241" t="s">
        <v>179</v>
      </c>
      <c r="AU220" s="241" t="s">
        <v>92</v>
      </c>
      <c r="AY220" s="18" t="s">
        <v>177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618</v>
      </c>
      <c r="BM220" s="241" t="s">
        <v>3634</v>
      </c>
    </row>
    <row r="221" s="2" customFormat="1" ht="24.15" customHeight="1">
      <c r="A221" s="39"/>
      <c r="B221" s="40"/>
      <c r="C221" s="230" t="s">
        <v>1202</v>
      </c>
      <c r="D221" s="230" t="s">
        <v>179</v>
      </c>
      <c r="E221" s="231" t="s">
        <v>3635</v>
      </c>
      <c r="F221" s="232" t="s">
        <v>3483</v>
      </c>
      <c r="G221" s="233" t="s">
        <v>200</v>
      </c>
      <c r="H221" s="234">
        <v>107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618</v>
      </c>
      <c r="AT221" s="241" t="s">
        <v>179</v>
      </c>
      <c r="AU221" s="241" t="s">
        <v>92</v>
      </c>
      <c r="AY221" s="18" t="s">
        <v>177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618</v>
      </c>
      <c r="BM221" s="241" t="s">
        <v>3636</v>
      </c>
    </row>
    <row r="222" s="2" customFormat="1" ht="49.05" customHeight="1">
      <c r="A222" s="39"/>
      <c r="B222" s="40"/>
      <c r="C222" s="230" t="s">
        <v>1209</v>
      </c>
      <c r="D222" s="230" t="s">
        <v>179</v>
      </c>
      <c r="E222" s="231" t="s">
        <v>3637</v>
      </c>
      <c r="F222" s="232" t="s">
        <v>3486</v>
      </c>
      <c r="G222" s="233" t="s">
        <v>200</v>
      </c>
      <c r="H222" s="234">
        <v>119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618</v>
      </c>
      <c r="AT222" s="241" t="s">
        <v>179</v>
      </c>
      <c r="AU222" s="241" t="s">
        <v>92</v>
      </c>
      <c r="AY222" s="18" t="s">
        <v>177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618</v>
      </c>
      <c r="BM222" s="241" t="s">
        <v>3638</v>
      </c>
    </row>
    <row r="223" s="2" customFormat="1" ht="49.05" customHeight="1">
      <c r="A223" s="39"/>
      <c r="B223" s="40"/>
      <c r="C223" s="230" t="s">
        <v>1216</v>
      </c>
      <c r="D223" s="230" t="s">
        <v>179</v>
      </c>
      <c r="E223" s="231" t="s">
        <v>3639</v>
      </c>
      <c r="F223" s="232" t="s">
        <v>3640</v>
      </c>
      <c r="G223" s="233" t="s">
        <v>200</v>
      </c>
      <c r="H223" s="234">
        <v>8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618</v>
      </c>
      <c r="AT223" s="241" t="s">
        <v>179</v>
      </c>
      <c r="AU223" s="241" t="s">
        <v>92</v>
      </c>
      <c r="AY223" s="18" t="s">
        <v>177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618</v>
      </c>
      <c r="BM223" s="241" t="s">
        <v>3641</v>
      </c>
    </row>
    <row r="224" s="2" customFormat="1" ht="33" customHeight="1">
      <c r="A224" s="39"/>
      <c r="B224" s="40"/>
      <c r="C224" s="230" t="s">
        <v>1223</v>
      </c>
      <c r="D224" s="230" t="s">
        <v>179</v>
      </c>
      <c r="E224" s="231" t="s">
        <v>3642</v>
      </c>
      <c r="F224" s="232" t="s">
        <v>3643</v>
      </c>
      <c r="G224" s="233" t="s">
        <v>3358</v>
      </c>
      <c r="H224" s="234">
        <v>13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618</v>
      </c>
      <c r="AT224" s="241" t="s">
        <v>179</v>
      </c>
      <c r="AU224" s="241" t="s">
        <v>92</v>
      </c>
      <c r="AY224" s="18" t="s">
        <v>177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618</v>
      </c>
      <c r="BM224" s="241" t="s">
        <v>3644</v>
      </c>
    </row>
    <row r="225" s="2" customFormat="1" ht="33" customHeight="1">
      <c r="A225" s="39"/>
      <c r="B225" s="40"/>
      <c r="C225" s="230" t="s">
        <v>1230</v>
      </c>
      <c r="D225" s="230" t="s">
        <v>179</v>
      </c>
      <c r="E225" s="231" t="s">
        <v>3645</v>
      </c>
      <c r="F225" s="232" t="s">
        <v>3646</v>
      </c>
      <c r="G225" s="233" t="s">
        <v>3358</v>
      </c>
      <c r="H225" s="234">
        <v>13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618</v>
      </c>
      <c r="AT225" s="241" t="s">
        <v>179</v>
      </c>
      <c r="AU225" s="241" t="s">
        <v>92</v>
      </c>
      <c r="AY225" s="18" t="s">
        <v>177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618</v>
      </c>
      <c r="BM225" s="241" t="s">
        <v>3647</v>
      </c>
    </row>
    <row r="226" s="2" customFormat="1" ht="16.5" customHeight="1">
      <c r="A226" s="39"/>
      <c r="B226" s="40"/>
      <c r="C226" s="230" t="s">
        <v>1234</v>
      </c>
      <c r="D226" s="230" t="s">
        <v>179</v>
      </c>
      <c r="E226" s="231" t="s">
        <v>3648</v>
      </c>
      <c r="F226" s="232" t="s">
        <v>3492</v>
      </c>
      <c r="G226" s="233" t="s">
        <v>1111</v>
      </c>
      <c r="H226" s="234">
        <v>62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618</v>
      </c>
      <c r="AT226" s="241" t="s">
        <v>179</v>
      </c>
      <c r="AU226" s="241" t="s">
        <v>92</v>
      </c>
      <c r="AY226" s="18" t="s">
        <v>177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618</v>
      </c>
      <c r="BM226" s="241" t="s">
        <v>3649</v>
      </c>
    </row>
    <row r="227" s="12" customFormat="1" ht="22.8" customHeight="1">
      <c r="A227" s="12"/>
      <c r="B227" s="214"/>
      <c r="C227" s="215"/>
      <c r="D227" s="216" t="s">
        <v>82</v>
      </c>
      <c r="E227" s="228" t="s">
        <v>3650</v>
      </c>
      <c r="F227" s="228" t="s">
        <v>3651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SUM(P228:P236)</f>
        <v>0</v>
      </c>
      <c r="Q227" s="222"/>
      <c r="R227" s="223">
        <f>SUM(R228:R236)</f>
        <v>0</v>
      </c>
      <c r="S227" s="222"/>
      <c r="T227" s="224">
        <f>SUM(T228:T236)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184</v>
      </c>
      <c r="AT227" s="226" t="s">
        <v>82</v>
      </c>
      <c r="AU227" s="226" t="s">
        <v>90</v>
      </c>
      <c r="AY227" s="225" t="s">
        <v>177</v>
      </c>
      <c r="BK227" s="227">
        <f>SUM(BK228:BK236)</f>
        <v>0</v>
      </c>
    </row>
    <row r="228" s="2" customFormat="1" ht="62.7" customHeight="1">
      <c r="A228" s="39"/>
      <c r="B228" s="40"/>
      <c r="C228" s="230" t="s">
        <v>1241</v>
      </c>
      <c r="D228" s="230" t="s">
        <v>179</v>
      </c>
      <c r="E228" s="231" t="s">
        <v>3652</v>
      </c>
      <c r="F228" s="232" t="s">
        <v>3653</v>
      </c>
      <c r="G228" s="233" t="s">
        <v>1106</v>
      </c>
      <c r="H228" s="234">
        <v>1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618</v>
      </c>
      <c r="AT228" s="241" t="s">
        <v>179</v>
      </c>
      <c r="AU228" s="241" t="s">
        <v>92</v>
      </c>
      <c r="AY228" s="18" t="s">
        <v>177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618</v>
      </c>
      <c r="BM228" s="241" t="s">
        <v>3654</v>
      </c>
    </row>
    <row r="229" s="2" customFormat="1" ht="66.75" customHeight="1">
      <c r="A229" s="39"/>
      <c r="B229" s="40"/>
      <c r="C229" s="230" t="s">
        <v>1252</v>
      </c>
      <c r="D229" s="230" t="s">
        <v>179</v>
      </c>
      <c r="E229" s="231" t="s">
        <v>3655</v>
      </c>
      <c r="F229" s="232" t="s">
        <v>3656</v>
      </c>
      <c r="G229" s="233" t="s">
        <v>1106</v>
      </c>
      <c r="H229" s="234">
        <v>1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618</v>
      </c>
      <c r="AT229" s="241" t="s">
        <v>179</v>
      </c>
      <c r="AU229" s="241" t="s">
        <v>92</v>
      </c>
      <c r="AY229" s="18" t="s">
        <v>177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618</v>
      </c>
      <c r="BM229" s="241" t="s">
        <v>3657</v>
      </c>
    </row>
    <row r="230" s="2" customFormat="1" ht="33" customHeight="1">
      <c r="A230" s="39"/>
      <c r="B230" s="40"/>
      <c r="C230" s="230" t="s">
        <v>1259</v>
      </c>
      <c r="D230" s="230" t="s">
        <v>179</v>
      </c>
      <c r="E230" s="231" t="s">
        <v>3658</v>
      </c>
      <c r="F230" s="232" t="s">
        <v>3659</v>
      </c>
      <c r="G230" s="233" t="s">
        <v>1106</v>
      </c>
      <c r="H230" s="234">
        <v>1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618</v>
      </c>
      <c r="AT230" s="241" t="s">
        <v>179</v>
      </c>
      <c r="AU230" s="241" t="s">
        <v>92</v>
      </c>
      <c r="AY230" s="18" t="s">
        <v>177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618</v>
      </c>
      <c r="BM230" s="241" t="s">
        <v>3660</v>
      </c>
    </row>
    <row r="231" s="2" customFormat="1" ht="33" customHeight="1">
      <c r="A231" s="39"/>
      <c r="B231" s="40"/>
      <c r="C231" s="230" t="s">
        <v>1265</v>
      </c>
      <c r="D231" s="230" t="s">
        <v>179</v>
      </c>
      <c r="E231" s="231" t="s">
        <v>3661</v>
      </c>
      <c r="F231" s="232" t="s">
        <v>3662</v>
      </c>
      <c r="G231" s="233" t="s">
        <v>1106</v>
      </c>
      <c r="H231" s="234">
        <v>1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618</v>
      </c>
      <c r="AT231" s="241" t="s">
        <v>179</v>
      </c>
      <c r="AU231" s="241" t="s">
        <v>92</v>
      </c>
      <c r="AY231" s="18" t="s">
        <v>177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618</v>
      </c>
      <c r="BM231" s="241" t="s">
        <v>3663</v>
      </c>
    </row>
    <row r="232" s="2" customFormat="1" ht="24.15" customHeight="1">
      <c r="A232" s="39"/>
      <c r="B232" s="40"/>
      <c r="C232" s="230" t="s">
        <v>1269</v>
      </c>
      <c r="D232" s="230" t="s">
        <v>179</v>
      </c>
      <c r="E232" s="231" t="s">
        <v>3664</v>
      </c>
      <c r="F232" s="232" t="s">
        <v>3665</v>
      </c>
      <c r="G232" s="233" t="s">
        <v>1106</v>
      </c>
      <c r="H232" s="234">
        <v>2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618</v>
      </c>
      <c r="AT232" s="241" t="s">
        <v>179</v>
      </c>
      <c r="AU232" s="241" t="s">
        <v>92</v>
      </c>
      <c r="AY232" s="18" t="s">
        <v>177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618</v>
      </c>
      <c r="BM232" s="241" t="s">
        <v>3666</v>
      </c>
    </row>
    <row r="233" s="2" customFormat="1" ht="16.5" customHeight="1">
      <c r="A233" s="39"/>
      <c r="B233" s="40"/>
      <c r="C233" s="230" t="s">
        <v>1274</v>
      </c>
      <c r="D233" s="230" t="s">
        <v>179</v>
      </c>
      <c r="E233" s="231" t="s">
        <v>3667</v>
      </c>
      <c r="F233" s="232" t="s">
        <v>3668</v>
      </c>
      <c r="G233" s="233" t="s">
        <v>1106</v>
      </c>
      <c r="H233" s="234">
        <v>1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618</v>
      </c>
      <c r="AT233" s="241" t="s">
        <v>179</v>
      </c>
      <c r="AU233" s="241" t="s">
        <v>92</v>
      </c>
      <c r="AY233" s="18" t="s">
        <v>177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618</v>
      </c>
      <c r="BM233" s="241" t="s">
        <v>3669</v>
      </c>
    </row>
    <row r="234" s="2" customFormat="1" ht="33" customHeight="1">
      <c r="A234" s="39"/>
      <c r="B234" s="40"/>
      <c r="C234" s="230" t="s">
        <v>1278</v>
      </c>
      <c r="D234" s="230" t="s">
        <v>179</v>
      </c>
      <c r="E234" s="231" t="s">
        <v>3670</v>
      </c>
      <c r="F234" s="232" t="s">
        <v>3671</v>
      </c>
      <c r="G234" s="233" t="s">
        <v>1106</v>
      </c>
      <c r="H234" s="234">
        <v>1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618</v>
      </c>
      <c r="AT234" s="241" t="s">
        <v>179</v>
      </c>
      <c r="AU234" s="241" t="s">
        <v>92</v>
      </c>
      <c r="AY234" s="18" t="s">
        <v>177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618</v>
      </c>
      <c r="BM234" s="241" t="s">
        <v>3672</v>
      </c>
    </row>
    <row r="235" s="2" customFormat="1" ht="24.15" customHeight="1">
      <c r="A235" s="39"/>
      <c r="B235" s="40"/>
      <c r="C235" s="230" t="s">
        <v>1285</v>
      </c>
      <c r="D235" s="230" t="s">
        <v>179</v>
      </c>
      <c r="E235" s="231" t="s">
        <v>3673</v>
      </c>
      <c r="F235" s="232" t="s">
        <v>3674</v>
      </c>
      <c r="G235" s="233" t="s">
        <v>3358</v>
      </c>
      <c r="H235" s="234">
        <v>2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618</v>
      </c>
      <c r="AT235" s="241" t="s">
        <v>179</v>
      </c>
      <c r="AU235" s="241" t="s">
        <v>92</v>
      </c>
      <c r="AY235" s="18" t="s">
        <v>177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618</v>
      </c>
      <c r="BM235" s="241" t="s">
        <v>3675</v>
      </c>
    </row>
    <row r="236" s="2" customFormat="1" ht="16.5" customHeight="1">
      <c r="A236" s="39"/>
      <c r="B236" s="40"/>
      <c r="C236" s="230" t="s">
        <v>1295</v>
      </c>
      <c r="D236" s="230" t="s">
        <v>179</v>
      </c>
      <c r="E236" s="231" t="s">
        <v>3676</v>
      </c>
      <c r="F236" s="232" t="s">
        <v>3492</v>
      </c>
      <c r="G236" s="233" t="s">
        <v>1111</v>
      </c>
      <c r="H236" s="234">
        <v>2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618</v>
      </c>
      <c r="AT236" s="241" t="s">
        <v>179</v>
      </c>
      <c r="AU236" s="241" t="s">
        <v>92</v>
      </c>
      <c r="AY236" s="18" t="s">
        <v>177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618</v>
      </c>
      <c r="BM236" s="241" t="s">
        <v>3677</v>
      </c>
    </row>
    <row r="237" s="12" customFormat="1" ht="22.8" customHeight="1">
      <c r="A237" s="12"/>
      <c r="B237" s="214"/>
      <c r="C237" s="215"/>
      <c r="D237" s="216" t="s">
        <v>82</v>
      </c>
      <c r="E237" s="228" t="s">
        <v>3678</v>
      </c>
      <c r="F237" s="228" t="s">
        <v>3679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SUM(P238:P272)</f>
        <v>0</v>
      </c>
      <c r="Q237" s="222"/>
      <c r="R237" s="223">
        <f>SUM(R238:R272)</f>
        <v>0</v>
      </c>
      <c r="S237" s="222"/>
      <c r="T237" s="224">
        <f>SUM(T238:T272)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184</v>
      </c>
      <c r="AT237" s="226" t="s">
        <v>82</v>
      </c>
      <c r="AU237" s="226" t="s">
        <v>90</v>
      </c>
      <c r="AY237" s="225" t="s">
        <v>177</v>
      </c>
      <c r="BK237" s="227">
        <f>SUM(BK238:BK272)</f>
        <v>0</v>
      </c>
    </row>
    <row r="238" s="2" customFormat="1" ht="33" customHeight="1">
      <c r="A238" s="39"/>
      <c r="B238" s="40"/>
      <c r="C238" s="230" t="s">
        <v>1300</v>
      </c>
      <c r="D238" s="230" t="s">
        <v>179</v>
      </c>
      <c r="E238" s="231" t="s">
        <v>3680</v>
      </c>
      <c r="F238" s="232" t="s">
        <v>3681</v>
      </c>
      <c r="G238" s="233" t="s">
        <v>1106</v>
      </c>
      <c r="H238" s="234">
        <v>1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618</v>
      </c>
      <c r="AT238" s="241" t="s">
        <v>179</v>
      </c>
      <c r="AU238" s="241" t="s">
        <v>92</v>
      </c>
      <c r="AY238" s="18" t="s">
        <v>177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618</v>
      </c>
      <c r="BM238" s="241" t="s">
        <v>3682</v>
      </c>
    </row>
    <row r="239" s="2" customFormat="1" ht="33" customHeight="1">
      <c r="A239" s="39"/>
      <c r="B239" s="40"/>
      <c r="C239" s="230" t="s">
        <v>1309</v>
      </c>
      <c r="D239" s="230" t="s">
        <v>179</v>
      </c>
      <c r="E239" s="231" t="s">
        <v>3683</v>
      </c>
      <c r="F239" s="232" t="s">
        <v>3684</v>
      </c>
      <c r="G239" s="233" t="s">
        <v>1106</v>
      </c>
      <c r="H239" s="234">
        <v>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618</v>
      </c>
      <c r="AT239" s="241" t="s">
        <v>179</v>
      </c>
      <c r="AU239" s="241" t="s">
        <v>92</v>
      </c>
      <c r="AY239" s="18" t="s">
        <v>177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618</v>
      </c>
      <c r="BM239" s="241" t="s">
        <v>3685</v>
      </c>
    </row>
    <row r="240" s="2" customFormat="1" ht="33" customHeight="1">
      <c r="A240" s="39"/>
      <c r="B240" s="40"/>
      <c r="C240" s="230" t="s">
        <v>1314</v>
      </c>
      <c r="D240" s="230" t="s">
        <v>179</v>
      </c>
      <c r="E240" s="231" t="s">
        <v>3686</v>
      </c>
      <c r="F240" s="232" t="s">
        <v>3684</v>
      </c>
      <c r="G240" s="233" t="s">
        <v>1106</v>
      </c>
      <c r="H240" s="234">
        <v>1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618</v>
      </c>
      <c r="AT240" s="241" t="s">
        <v>179</v>
      </c>
      <c r="AU240" s="241" t="s">
        <v>92</v>
      </c>
      <c r="AY240" s="18" t="s">
        <v>177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618</v>
      </c>
      <c r="BM240" s="241" t="s">
        <v>3687</v>
      </c>
    </row>
    <row r="241" s="2" customFormat="1" ht="33" customHeight="1">
      <c r="A241" s="39"/>
      <c r="B241" s="40"/>
      <c r="C241" s="230" t="s">
        <v>1319</v>
      </c>
      <c r="D241" s="230" t="s">
        <v>179</v>
      </c>
      <c r="E241" s="231" t="s">
        <v>3688</v>
      </c>
      <c r="F241" s="232" t="s">
        <v>3689</v>
      </c>
      <c r="G241" s="233" t="s">
        <v>1106</v>
      </c>
      <c r="H241" s="234">
        <v>1</v>
      </c>
      <c r="I241" s="235"/>
      <c r="J241" s="236">
        <f>ROUND(I241*H241,2)</f>
        <v>0</v>
      </c>
      <c r="K241" s="232" t="s">
        <v>1</v>
      </c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618</v>
      </c>
      <c r="AT241" s="241" t="s">
        <v>179</v>
      </c>
      <c r="AU241" s="241" t="s">
        <v>92</v>
      </c>
      <c r="AY241" s="18" t="s">
        <v>177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618</v>
      </c>
      <c r="BM241" s="241" t="s">
        <v>3690</v>
      </c>
    </row>
    <row r="242" s="2" customFormat="1" ht="33" customHeight="1">
      <c r="A242" s="39"/>
      <c r="B242" s="40"/>
      <c r="C242" s="230" t="s">
        <v>1323</v>
      </c>
      <c r="D242" s="230" t="s">
        <v>179</v>
      </c>
      <c r="E242" s="231" t="s">
        <v>3691</v>
      </c>
      <c r="F242" s="232" t="s">
        <v>3692</v>
      </c>
      <c r="G242" s="233" t="s">
        <v>1106</v>
      </c>
      <c r="H242" s="234">
        <v>1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618</v>
      </c>
      <c r="AT242" s="241" t="s">
        <v>179</v>
      </c>
      <c r="AU242" s="241" t="s">
        <v>92</v>
      </c>
      <c r="AY242" s="18" t="s">
        <v>177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618</v>
      </c>
      <c r="BM242" s="241" t="s">
        <v>3693</v>
      </c>
    </row>
    <row r="243" s="2" customFormat="1" ht="49.05" customHeight="1">
      <c r="A243" s="39"/>
      <c r="B243" s="40"/>
      <c r="C243" s="230" t="s">
        <v>1328</v>
      </c>
      <c r="D243" s="230" t="s">
        <v>179</v>
      </c>
      <c r="E243" s="231" t="s">
        <v>3694</v>
      </c>
      <c r="F243" s="232" t="s">
        <v>3695</v>
      </c>
      <c r="G243" s="233" t="s">
        <v>1106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618</v>
      </c>
      <c r="AT243" s="241" t="s">
        <v>179</v>
      </c>
      <c r="AU243" s="241" t="s">
        <v>92</v>
      </c>
      <c r="AY243" s="18" t="s">
        <v>177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618</v>
      </c>
      <c r="BM243" s="241" t="s">
        <v>3696</v>
      </c>
    </row>
    <row r="244" s="2" customFormat="1" ht="49.05" customHeight="1">
      <c r="A244" s="39"/>
      <c r="B244" s="40"/>
      <c r="C244" s="230" t="s">
        <v>1332</v>
      </c>
      <c r="D244" s="230" t="s">
        <v>179</v>
      </c>
      <c r="E244" s="231" t="s">
        <v>3697</v>
      </c>
      <c r="F244" s="232" t="s">
        <v>3698</v>
      </c>
      <c r="G244" s="233" t="s">
        <v>1106</v>
      </c>
      <c r="H244" s="234">
        <v>1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618</v>
      </c>
      <c r="AT244" s="241" t="s">
        <v>179</v>
      </c>
      <c r="AU244" s="241" t="s">
        <v>92</v>
      </c>
      <c r="AY244" s="18" t="s">
        <v>177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618</v>
      </c>
      <c r="BM244" s="241" t="s">
        <v>3699</v>
      </c>
    </row>
    <row r="245" s="2" customFormat="1" ht="49.05" customHeight="1">
      <c r="A245" s="39"/>
      <c r="B245" s="40"/>
      <c r="C245" s="230" t="s">
        <v>1337</v>
      </c>
      <c r="D245" s="230" t="s">
        <v>179</v>
      </c>
      <c r="E245" s="231" t="s">
        <v>3700</v>
      </c>
      <c r="F245" s="232" t="s">
        <v>3698</v>
      </c>
      <c r="G245" s="233" t="s">
        <v>1106</v>
      </c>
      <c r="H245" s="234">
        <v>1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618</v>
      </c>
      <c r="AT245" s="241" t="s">
        <v>179</v>
      </c>
      <c r="AU245" s="241" t="s">
        <v>92</v>
      </c>
      <c r="AY245" s="18" t="s">
        <v>177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618</v>
      </c>
      <c r="BM245" s="241" t="s">
        <v>3701</v>
      </c>
    </row>
    <row r="246" s="2" customFormat="1" ht="49.05" customHeight="1">
      <c r="A246" s="39"/>
      <c r="B246" s="40"/>
      <c r="C246" s="230" t="s">
        <v>1343</v>
      </c>
      <c r="D246" s="230" t="s">
        <v>179</v>
      </c>
      <c r="E246" s="231" t="s">
        <v>3702</v>
      </c>
      <c r="F246" s="232" t="s">
        <v>3695</v>
      </c>
      <c r="G246" s="233" t="s">
        <v>1106</v>
      </c>
      <c r="H246" s="234">
        <v>1</v>
      </c>
      <c r="I246" s="235"/>
      <c r="J246" s="236">
        <f>ROUND(I246*H246,2)</f>
        <v>0</v>
      </c>
      <c r="K246" s="232" t="s">
        <v>1</v>
      </c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618</v>
      </c>
      <c r="AT246" s="241" t="s">
        <v>179</v>
      </c>
      <c r="AU246" s="241" t="s">
        <v>92</v>
      </c>
      <c r="AY246" s="18" t="s">
        <v>177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618</v>
      </c>
      <c r="BM246" s="241" t="s">
        <v>3703</v>
      </c>
    </row>
    <row r="247" s="2" customFormat="1" ht="49.05" customHeight="1">
      <c r="A247" s="39"/>
      <c r="B247" s="40"/>
      <c r="C247" s="230" t="s">
        <v>1347</v>
      </c>
      <c r="D247" s="230" t="s">
        <v>179</v>
      </c>
      <c r="E247" s="231" t="s">
        <v>3704</v>
      </c>
      <c r="F247" s="232" t="s">
        <v>3698</v>
      </c>
      <c r="G247" s="233" t="s">
        <v>1106</v>
      </c>
      <c r="H247" s="234">
        <v>1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618</v>
      </c>
      <c r="AT247" s="241" t="s">
        <v>179</v>
      </c>
      <c r="AU247" s="241" t="s">
        <v>92</v>
      </c>
      <c r="AY247" s="18" t="s">
        <v>177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618</v>
      </c>
      <c r="BM247" s="241" t="s">
        <v>3705</v>
      </c>
    </row>
    <row r="248" s="2" customFormat="1" ht="33" customHeight="1">
      <c r="A248" s="39"/>
      <c r="B248" s="40"/>
      <c r="C248" s="230" t="s">
        <v>1351</v>
      </c>
      <c r="D248" s="230" t="s">
        <v>179</v>
      </c>
      <c r="E248" s="231" t="s">
        <v>3706</v>
      </c>
      <c r="F248" s="232" t="s">
        <v>3707</v>
      </c>
      <c r="G248" s="233" t="s">
        <v>1106</v>
      </c>
      <c r="H248" s="234">
        <v>1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618</v>
      </c>
      <c r="AT248" s="241" t="s">
        <v>179</v>
      </c>
      <c r="AU248" s="241" t="s">
        <v>92</v>
      </c>
      <c r="AY248" s="18" t="s">
        <v>177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618</v>
      </c>
      <c r="BM248" s="241" t="s">
        <v>3708</v>
      </c>
    </row>
    <row r="249" s="2" customFormat="1" ht="33" customHeight="1">
      <c r="A249" s="39"/>
      <c r="B249" s="40"/>
      <c r="C249" s="230" t="s">
        <v>1355</v>
      </c>
      <c r="D249" s="230" t="s">
        <v>179</v>
      </c>
      <c r="E249" s="231" t="s">
        <v>3709</v>
      </c>
      <c r="F249" s="232" t="s">
        <v>3710</v>
      </c>
      <c r="G249" s="233" t="s">
        <v>1106</v>
      </c>
      <c r="H249" s="234">
        <v>1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618</v>
      </c>
      <c r="AT249" s="241" t="s">
        <v>179</v>
      </c>
      <c r="AU249" s="241" t="s">
        <v>92</v>
      </c>
      <c r="AY249" s="18" t="s">
        <v>177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618</v>
      </c>
      <c r="BM249" s="241" t="s">
        <v>3711</v>
      </c>
    </row>
    <row r="250" s="2" customFormat="1" ht="33" customHeight="1">
      <c r="A250" s="39"/>
      <c r="B250" s="40"/>
      <c r="C250" s="230" t="s">
        <v>1359</v>
      </c>
      <c r="D250" s="230" t="s">
        <v>179</v>
      </c>
      <c r="E250" s="231" t="s">
        <v>3712</v>
      </c>
      <c r="F250" s="232" t="s">
        <v>3710</v>
      </c>
      <c r="G250" s="233" t="s">
        <v>1106</v>
      </c>
      <c r="H250" s="234">
        <v>1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618</v>
      </c>
      <c r="AT250" s="241" t="s">
        <v>179</v>
      </c>
      <c r="AU250" s="241" t="s">
        <v>92</v>
      </c>
      <c r="AY250" s="18" t="s">
        <v>177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618</v>
      </c>
      <c r="BM250" s="241" t="s">
        <v>3713</v>
      </c>
    </row>
    <row r="251" s="2" customFormat="1" ht="33" customHeight="1">
      <c r="A251" s="39"/>
      <c r="B251" s="40"/>
      <c r="C251" s="230" t="s">
        <v>1363</v>
      </c>
      <c r="D251" s="230" t="s">
        <v>179</v>
      </c>
      <c r="E251" s="231" t="s">
        <v>3714</v>
      </c>
      <c r="F251" s="232" t="s">
        <v>3715</v>
      </c>
      <c r="G251" s="233" t="s">
        <v>1106</v>
      </c>
      <c r="H251" s="234">
        <v>1</v>
      </c>
      <c r="I251" s="235"/>
      <c r="J251" s="236">
        <f>ROUND(I251*H251,2)</f>
        <v>0</v>
      </c>
      <c r="K251" s="232" t="s">
        <v>1</v>
      </c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618</v>
      </c>
      <c r="AT251" s="241" t="s">
        <v>179</v>
      </c>
      <c r="AU251" s="241" t="s">
        <v>92</v>
      </c>
      <c r="AY251" s="18" t="s">
        <v>177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618</v>
      </c>
      <c r="BM251" s="241" t="s">
        <v>3716</v>
      </c>
    </row>
    <row r="252" s="2" customFormat="1" ht="33" customHeight="1">
      <c r="A252" s="39"/>
      <c r="B252" s="40"/>
      <c r="C252" s="230" t="s">
        <v>1370</v>
      </c>
      <c r="D252" s="230" t="s">
        <v>179</v>
      </c>
      <c r="E252" s="231" t="s">
        <v>3717</v>
      </c>
      <c r="F252" s="232" t="s">
        <v>3707</v>
      </c>
      <c r="G252" s="233" t="s">
        <v>1106</v>
      </c>
      <c r="H252" s="234">
        <v>1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618</v>
      </c>
      <c r="AT252" s="241" t="s">
        <v>179</v>
      </c>
      <c r="AU252" s="241" t="s">
        <v>92</v>
      </c>
      <c r="AY252" s="18" t="s">
        <v>177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618</v>
      </c>
      <c r="BM252" s="241" t="s">
        <v>3718</v>
      </c>
    </row>
    <row r="253" s="2" customFormat="1" ht="21.75" customHeight="1">
      <c r="A253" s="39"/>
      <c r="B253" s="40"/>
      <c r="C253" s="230" t="s">
        <v>1376</v>
      </c>
      <c r="D253" s="230" t="s">
        <v>179</v>
      </c>
      <c r="E253" s="231" t="s">
        <v>3719</v>
      </c>
      <c r="F253" s="232" t="s">
        <v>3720</v>
      </c>
      <c r="G253" s="233" t="s">
        <v>1106</v>
      </c>
      <c r="H253" s="234">
        <v>1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618</v>
      </c>
      <c r="AT253" s="241" t="s">
        <v>179</v>
      </c>
      <c r="AU253" s="241" t="s">
        <v>92</v>
      </c>
      <c r="AY253" s="18" t="s">
        <v>177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618</v>
      </c>
      <c r="BM253" s="241" t="s">
        <v>3721</v>
      </c>
    </row>
    <row r="254" s="2" customFormat="1" ht="24.15" customHeight="1">
      <c r="A254" s="39"/>
      <c r="B254" s="40"/>
      <c r="C254" s="230" t="s">
        <v>1384</v>
      </c>
      <c r="D254" s="230" t="s">
        <v>179</v>
      </c>
      <c r="E254" s="231" t="s">
        <v>3722</v>
      </c>
      <c r="F254" s="232" t="s">
        <v>3723</v>
      </c>
      <c r="G254" s="233" t="s">
        <v>1106</v>
      </c>
      <c r="H254" s="234">
        <v>2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618</v>
      </c>
      <c r="AT254" s="241" t="s">
        <v>179</v>
      </c>
      <c r="AU254" s="241" t="s">
        <v>92</v>
      </c>
      <c r="AY254" s="18" t="s">
        <v>177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618</v>
      </c>
      <c r="BM254" s="241" t="s">
        <v>3724</v>
      </c>
    </row>
    <row r="255" s="2" customFormat="1" ht="44.25" customHeight="1">
      <c r="A255" s="39"/>
      <c r="B255" s="40"/>
      <c r="C255" s="230" t="s">
        <v>1394</v>
      </c>
      <c r="D255" s="230" t="s">
        <v>179</v>
      </c>
      <c r="E255" s="231" t="s">
        <v>3725</v>
      </c>
      <c r="F255" s="232" t="s">
        <v>3726</v>
      </c>
      <c r="G255" s="233" t="s">
        <v>1106</v>
      </c>
      <c r="H255" s="234">
        <v>3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618</v>
      </c>
      <c r="AT255" s="241" t="s">
        <v>179</v>
      </c>
      <c r="AU255" s="241" t="s">
        <v>92</v>
      </c>
      <c r="AY255" s="18" t="s">
        <v>177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618</v>
      </c>
      <c r="BM255" s="241" t="s">
        <v>3727</v>
      </c>
    </row>
    <row r="256" s="2" customFormat="1" ht="37.8" customHeight="1">
      <c r="A256" s="39"/>
      <c r="B256" s="40"/>
      <c r="C256" s="230" t="s">
        <v>1403</v>
      </c>
      <c r="D256" s="230" t="s">
        <v>179</v>
      </c>
      <c r="E256" s="231" t="s">
        <v>3728</v>
      </c>
      <c r="F256" s="232" t="s">
        <v>3729</v>
      </c>
      <c r="G256" s="233" t="s">
        <v>1106</v>
      </c>
      <c r="H256" s="234">
        <v>1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618</v>
      </c>
      <c r="AT256" s="241" t="s">
        <v>179</v>
      </c>
      <c r="AU256" s="241" t="s">
        <v>92</v>
      </c>
      <c r="AY256" s="18" t="s">
        <v>177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618</v>
      </c>
      <c r="BM256" s="241" t="s">
        <v>3730</v>
      </c>
    </row>
    <row r="257" s="2" customFormat="1" ht="16.5" customHeight="1">
      <c r="A257" s="39"/>
      <c r="B257" s="40"/>
      <c r="C257" s="230" t="s">
        <v>1408</v>
      </c>
      <c r="D257" s="230" t="s">
        <v>179</v>
      </c>
      <c r="E257" s="231" t="s">
        <v>3731</v>
      </c>
      <c r="F257" s="232" t="s">
        <v>3732</v>
      </c>
      <c r="G257" s="233" t="s">
        <v>1106</v>
      </c>
      <c r="H257" s="234">
        <v>1</v>
      </c>
      <c r="I257" s="235"/>
      <c r="J257" s="236">
        <f>ROUND(I257*H257,2)</f>
        <v>0</v>
      </c>
      <c r="K257" s="232" t="s">
        <v>1</v>
      </c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618</v>
      </c>
      <c r="AT257" s="241" t="s">
        <v>179</v>
      </c>
      <c r="AU257" s="241" t="s">
        <v>92</v>
      </c>
      <c r="AY257" s="18" t="s">
        <v>177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618</v>
      </c>
      <c r="BM257" s="241" t="s">
        <v>3733</v>
      </c>
    </row>
    <row r="258" s="2" customFormat="1" ht="24.15" customHeight="1">
      <c r="A258" s="39"/>
      <c r="B258" s="40"/>
      <c r="C258" s="230" t="s">
        <v>1413</v>
      </c>
      <c r="D258" s="230" t="s">
        <v>179</v>
      </c>
      <c r="E258" s="231" t="s">
        <v>3734</v>
      </c>
      <c r="F258" s="232" t="s">
        <v>3735</v>
      </c>
      <c r="G258" s="233" t="s">
        <v>1106</v>
      </c>
      <c r="H258" s="234">
        <v>2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618</v>
      </c>
      <c r="AT258" s="241" t="s">
        <v>179</v>
      </c>
      <c r="AU258" s="241" t="s">
        <v>92</v>
      </c>
      <c r="AY258" s="18" t="s">
        <v>177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618</v>
      </c>
      <c r="BM258" s="241" t="s">
        <v>3736</v>
      </c>
    </row>
    <row r="259" s="2" customFormat="1" ht="24.15" customHeight="1">
      <c r="A259" s="39"/>
      <c r="B259" s="40"/>
      <c r="C259" s="230" t="s">
        <v>1418</v>
      </c>
      <c r="D259" s="230" t="s">
        <v>179</v>
      </c>
      <c r="E259" s="231" t="s">
        <v>3737</v>
      </c>
      <c r="F259" s="232" t="s">
        <v>3537</v>
      </c>
      <c r="G259" s="233" t="s">
        <v>3358</v>
      </c>
      <c r="H259" s="234">
        <v>5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618</v>
      </c>
      <c r="AT259" s="241" t="s">
        <v>179</v>
      </c>
      <c r="AU259" s="241" t="s">
        <v>92</v>
      </c>
      <c r="AY259" s="18" t="s">
        <v>177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618</v>
      </c>
      <c r="BM259" s="241" t="s">
        <v>3738</v>
      </c>
    </row>
    <row r="260" s="2" customFormat="1" ht="24.15" customHeight="1">
      <c r="A260" s="39"/>
      <c r="B260" s="40"/>
      <c r="C260" s="230" t="s">
        <v>1427</v>
      </c>
      <c r="D260" s="230" t="s">
        <v>179</v>
      </c>
      <c r="E260" s="231" t="s">
        <v>3739</v>
      </c>
      <c r="F260" s="232" t="s">
        <v>3740</v>
      </c>
      <c r="G260" s="233" t="s">
        <v>3358</v>
      </c>
      <c r="H260" s="234">
        <v>13</v>
      </c>
      <c r="I260" s="235"/>
      <c r="J260" s="236">
        <f>ROUND(I260*H260,2)</f>
        <v>0</v>
      </c>
      <c r="K260" s="232" t="s">
        <v>1</v>
      </c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618</v>
      </c>
      <c r="AT260" s="241" t="s">
        <v>179</v>
      </c>
      <c r="AU260" s="241" t="s">
        <v>92</v>
      </c>
      <c r="AY260" s="18" t="s">
        <v>177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618</v>
      </c>
      <c r="BM260" s="241" t="s">
        <v>3741</v>
      </c>
    </row>
    <row r="261" s="2" customFormat="1" ht="24.15" customHeight="1">
      <c r="A261" s="39"/>
      <c r="B261" s="40"/>
      <c r="C261" s="230" t="s">
        <v>1435</v>
      </c>
      <c r="D261" s="230" t="s">
        <v>179</v>
      </c>
      <c r="E261" s="231" t="s">
        <v>3742</v>
      </c>
      <c r="F261" s="232" t="s">
        <v>3743</v>
      </c>
      <c r="G261" s="233" t="s">
        <v>3358</v>
      </c>
      <c r="H261" s="234">
        <v>6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618</v>
      </c>
      <c r="AT261" s="241" t="s">
        <v>179</v>
      </c>
      <c r="AU261" s="241" t="s">
        <v>92</v>
      </c>
      <c r="AY261" s="18" t="s">
        <v>177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618</v>
      </c>
      <c r="BM261" s="241" t="s">
        <v>3744</v>
      </c>
    </row>
    <row r="262" s="2" customFormat="1" ht="24.15" customHeight="1">
      <c r="A262" s="39"/>
      <c r="B262" s="40"/>
      <c r="C262" s="230" t="s">
        <v>1443</v>
      </c>
      <c r="D262" s="230" t="s">
        <v>179</v>
      </c>
      <c r="E262" s="231" t="s">
        <v>3745</v>
      </c>
      <c r="F262" s="232" t="s">
        <v>3746</v>
      </c>
      <c r="G262" s="233" t="s">
        <v>3358</v>
      </c>
      <c r="H262" s="234">
        <v>2</v>
      </c>
      <c r="I262" s="235"/>
      <c r="J262" s="236">
        <f>ROUND(I262*H262,2)</f>
        <v>0</v>
      </c>
      <c r="K262" s="232" t="s">
        <v>1</v>
      </c>
      <c r="L262" s="45"/>
      <c r="M262" s="237" t="s">
        <v>1</v>
      </c>
      <c r="N262" s="238" t="s">
        <v>48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618</v>
      </c>
      <c r="AT262" s="241" t="s">
        <v>179</v>
      </c>
      <c r="AU262" s="241" t="s">
        <v>92</v>
      </c>
      <c r="AY262" s="18" t="s">
        <v>177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90</v>
      </c>
      <c r="BK262" s="242">
        <f>ROUND(I262*H262,2)</f>
        <v>0</v>
      </c>
      <c r="BL262" s="18" t="s">
        <v>618</v>
      </c>
      <c r="BM262" s="241" t="s">
        <v>3747</v>
      </c>
    </row>
    <row r="263" s="2" customFormat="1" ht="24.15" customHeight="1">
      <c r="A263" s="39"/>
      <c r="B263" s="40"/>
      <c r="C263" s="230" t="s">
        <v>1447</v>
      </c>
      <c r="D263" s="230" t="s">
        <v>179</v>
      </c>
      <c r="E263" s="231" t="s">
        <v>3748</v>
      </c>
      <c r="F263" s="232" t="s">
        <v>3749</v>
      </c>
      <c r="G263" s="233" t="s">
        <v>3358</v>
      </c>
      <c r="H263" s="234">
        <v>9</v>
      </c>
      <c r="I263" s="235"/>
      <c r="J263" s="236">
        <f>ROUND(I263*H263,2)</f>
        <v>0</v>
      </c>
      <c r="K263" s="232" t="s">
        <v>1</v>
      </c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618</v>
      </c>
      <c r="AT263" s="241" t="s">
        <v>179</v>
      </c>
      <c r="AU263" s="241" t="s">
        <v>92</v>
      </c>
      <c r="AY263" s="18" t="s">
        <v>177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618</v>
      </c>
      <c r="BM263" s="241" t="s">
        <v>3750</v>
      </c>
    </row>
    <row r="264" s="2" customFormat="1" ht="24.15" customHeight="1">
      <c r="A264" s="39"/>
      <c r="B264" s="40"/>
      <c r="C264" s="230" t="s">
        <v>1451</v>
      </c>
      <c r="D264" s="230" t="s">
        <v>179</v>
      </c>
      <c r="E264" s="231" t="s">
        <v>3751</v>
      </c>
      <c r="F264" s="232" t="s">
        <v>3752</v>
      </c>
      <c r="G264" s="233" t="s">
        <v>3358</v>
      </c>
      <c r="H264" s="234">
        <v>1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618</v>
      </c>
      <c r="AT264" s="241" t="s">
        <v>179</v>
      </c>
      <c r="AU264" s="241" t="s">
        <v>92</v>
      </c>
      <c r="AY264" s="18" t="s">
        <v>177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618</v>
      </c>
      <c r="BM264" s="241" t="s">
        <v>3753</v>
      </c>
    </row>
    <row r="265" s="2" customFormat="1" ht="37.8" customHeight="1">
      <c r="A265" s="39"/>
      <c r="B265" s="40"/>
      <c r="C265" s="230" t="s">
        <v>1459</v>
      </c>
      <c r="D265" s="230" t="s">
        <v>179</v>
      </c>
      <c r="E265" s="231" t="s">
        <v>3754</v>
      </c>
      <c r="F265" s="232" t="s">
        <v>3755</v>
      </c>
      <c r="G265" s="233" t="s">
        <v>3358</v>
      </c>
      <c r="H265" s="234">
        <v>9</v>
      </c>
      <c r="I265" s="235"/>
      <c r="J265" s="236">
        <f>ROUND(I265*H265,2)</f>
        <v>0</v>
      </c>
      <c r="K265" s="232" t="s">
        <v>1</v>
      </c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618</v>
      </c>
      <c r="AT265" s="241" t="s">
        <v>179</v>
      </c>
      <c r="AU265" s="241" t="s">
        <v>92</v>
      </c>
      <c r="AY265" s="18" t="s">
        <v>177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618</v>
      </c>
      <c r="BM265" s="241" t="s">
        <v>3756</v>
      </c>
    </row>
    <row r="266" s="2" customFormat="1" ht="37.8" customHeight="1">
      <c r="A266" s="39"/>
      <c r="B266" s="40"/>
      <c r="C266" s="230" t="s">
        <v>1467</v>
      </c>
      <c r="D266" s="230" t="s">
        <v>179</v>
      </c>
      <c r="E266" s="231" t="s">
        <v>3757</v>
      </c>
      <c r="F266" s="232" t="s">
        <v>3555</v>
      </c>
      <c r="G266" s="233" t="s">
        <v>3358</v>
      </c>
      <c r="H266" s="234">
        <v>11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618</v>
      </c>
      <c r="AT266" s="241" t="s">
        <v>179</v>
      </c>
      <c r="AU266" s="241" t="s">
        <v>92</v>
      </c>
      <c r="AY266" s="18" t="s">
        <v>177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618</v>
      </c>
      <c r="BM266" s="241" t="s">
        <v>3758</v>
      </c>
    </row>
    <row r="267" s="2" customFormat="1" ht="37.8" customHeight="1">
      <c r="A267" s="39"/>
      <c r="B267" s="40"/>
      <c r="C267" s="230" t="s">
        <v>1480</v>
      </c>
      <c r="D267" s="230" t="s">
        <v>179</v>
      </c>
      <c r="E267" s="231" t="s">
        <v>3759</v>
      </c>
      <c r="F267" s="232" t="s">
        <v>3474</v>
      </c>
      <c r="G267" s="233" t="s">
        <v>3358</v>
      </c>
      <c r="H267" s="234">
        <v>12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618</v>
      </c>
      <c r="AT267" s="241" t="s">
        <v>179</v>
      </c>
      <c r="AU267" s="241" t="s">
        <v>92</v>
      </c>
      <c r="AY267" s="18" t="s">
        <v>177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618</v>
      </c>
      <c r="BM267" s="241" t="s">
        <v>3760</v>
      </c>
    </row>
    <row r="268" s="2" customFormat="1" ht="37.8" customHeight="1">
      <c r="A268" s="39"/>
      <c r="B268" s="40"/>
      <c r="C268" s="230" t="s">
        <v>1490</v>
      </c>
      <c r="D268" s="230" t="s">
        <v>179</v>
      </c>
      <c r="E268" s="231" t="s">
        <v>3761</v>
      </c>
      <c r="F268" s="232" t="s">
        <v>3762</v>
      </c>
      <c r="G268" s="233" t="s">
        <v>3358</v>
      </c>
      <c r="H268" s="234">
        <v>9</v>
      </c>
      <c r="I268" s="235"/>
      <c r="J268" s="236">
        <f>ROUND(I268*H268,2)</f>
        <v>0</v>
      </c>
      <c r="K268" s="232" t="s">
        <v>1</v>
      </c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618</v>
      </c>
      <c r="AT268" s="241" t="s">
        <v>179</v>
      </c>
      <c r="AU268" s="241" t="s">
        <v>92</v>
      </c>
      <c r="AY268" s="18" t="s">
        <v>177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618</v>
      </c>
      <c r="BM268" s="241" t="s">
        <v>3763</v>
      </c>
    </row>
    <row r="269" s="2" customFormat="1" ht="76.35" customHeight="1">
      <c r="A269" s="39"/>
      <c r="B269" s="40"/>
      <c r="C269" s="230" t="s">
        <v>1495</v>
      </c>
      <c r="D269" s="230" t="s">
        <v>179</v>
      </c>
      <c r="E269" s="231" t="s">
        <v>3764</v>
      </c>
      <c r="F269" s="232" t="s">
        <v>3477</v>
      </c>
      <c r="G269" s="233" t="s">
        <v>3358</v>
      </c>
      <c r="H269" s="234">
        <v>14</v>
      </c>
      <c r="I269" s="235"/>
      <c r="J269" s="236">
        <f>ROUND(I269*H269,2)</f>
        <v>0</v>
      </c>
      <c r="K269" s="232" t="s">
        <v>1</v>
      </c>
      <c r="L269" s="45"/>
      <c r="M269" s="237" t="s">
        <v>1</v>
      </c>
      <c r="N269" s="238" t="s">
        <v>48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618</v>
      </c>
      <c r="AT269" s="241" t="s">
        <v>179</v>
      </c>
      <c r="AU269" s="241" t="s">
        <v>92</v>
      </c>
      <c r="AY269" s="18" t="s">
        <v>177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90</v>
      </c>
      <c r="BK269" s="242">
        <f>ROUND(I269*H269,2)</f>
        <v>0</v>
      </c>
      <c r="BL269" s="18" t="s">
        <v>618</v>
      </c>
      <c r="BM269" s="241" t="s">
        <v>3765</v>
      </c>
    </row>
    <row r="270" s="2" customFormat="1" ht="24.15" customHeight="1">
      <c r="A270" s="39"/>
      <c r="B270" s="40"/>
      <c r="C270" s="230" t="s">
        <v>1500</v>
      </c>
      <c r="D270" s="230" t="s">
        <v>179</v>
      </c>
      <c r="E270" s="231" t="s">
        <v>3766</v>
      </c>
      <c r="F270" s="232" t="s">
        <v>3483</v>
      </c>
      <c r="G270" s="233" t="s">
        <v>200</v>
      </c>
      <c r="H270" s="234">
        <v>23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618</v>
      </c>
      <c r="AT270" s="241" t="s">
        <v>179</v>
      </c>
      <c r="AU270" s="241" t="s">
        <v>92</v>
      </c>
      <c r="AY270" s="18" t="s">
        <v>177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618</v>
      </c>
      <c r="BM270" s="241" t="s">
        <v>3767</v>
      </c>
    </row>
    <row r="271" s="2" customFormat="1" ht="49.05" customHeight="1">
      <c r="A271" s="39"/>
      <c r="B271" s="40"/>
      <c r="C271" s="230" t="s">
        <v>1520</v>
      </c>
      <c r="D271" s="230" t="s">
        <v>179</v>
      </c>
      <c r="E271" s="231" t="s">
        <v>3768</v>
      </c>
      <c r="F271" s="232" t="s">
        <v>3570</v>
      </c>
      <c r="G271" s="233" t="s">
        <v>200</v>
      </c>
      <c r="H271" s="234">
        <v>15</v>
      </c>
      <c r="I271" s="235"/>
      <c r="J271" s="236">
        <f>ROUND(I271*H271,2)</f>
        <v>0</v>
      </c>
      <c r="K271" s="232" t="s">
        <v>1</v>
      </c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618</v>
      </c>
      <c r="AT271" s="241" t="s">
        <v>179</v>
      </c>
      <c r="AU271" s="241" t="s">
        <v>92</v>
      </c>
      <c r="AY271" s="18" t="s">
        <v>177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618</v>
      </c>
      <c r="BM271" s="241" t="s">
        <v>3769</v>
      </c>
    </row>
    <row r="272" s="2" customFormat="1" ht="16.5" customHeight="1">
      <c r="A272" s="39"/>
      <c r="B272" s="40"/>
      <c r="C272" s="230" t="s">
        <v>1522</v>
      </c>
      <c r="D272" s="230" t="s">
        <v>179</v>
      </c>
      <c r="E272" s="231" t="s">
        <v>3770</v>
      </c>
      <c r="F272" s="232" t="s">
        <v>3492</v>
      </c>
      <c r="G272" s="233" t="s">
        <v>1111</v>
      </c>
      <c r="H272" s="234">
        <v>13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618</v>
      </c>
      <c r="AT272" s="241" t="s">
        <v>179</v>
      </c>
      <c r="AU272" s="241" t="s">
        <v>92</v>
      </c>
      <c r="AY272" s="18" t="s">
        <v>177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618</v>
      </c>
      <c r="BM272" s="241" t="s">
        <v>3771</v>
      </c>
    </row>
    <row r="273" s="12" customFormat="1" ht="22.8" customHeight="1">
      <c r="A273" s="12"/>
      <c r="B273" s="214"/>
      <c r="C273" s="215"/>
      <c r="D273" s="216" t="s">
        <v>82</v>
      </c>
      <c r="E273" s="228" t="s">
        <v>3772</v>
      </c>
      <c r="F273" s="228" t="s">
        <v>3773</v>
      </c>
      <c r="G273" s="215"/>
      <c r="H273" s="215"/>
      <c r="I273" s="218"/>
      <c r="J273" s="229">
        <f>BK273</f>
        <v>0</v>
      </c>
      <c r="K273" s="215"/>
      <c r="L273" s="220"/>
      <c r="M273" s="221"/>
      <c r="N273" s="222"/>
      <c r="O273" s="222"/>
      <c r="P273" s="223">
        <f>SUM(P274:P280)</f>
        <v>0</v>
      </c>
      <c r="Q273" s="222"/>
      <c r="R273" s="223">
        <f>SUM(R274:R280)</f>
        <v>0</v>
      </c>
      <c r="S273" s="222"/>
      <c r="T273" s="224">
        <f>SUM(T274:T280)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5" t="s">
        <v>184</v>
      </c>
      <c r="AT273" s="226" t="s">
        <v>82</v>
      </c>
      <c r="AU273" s="226" t="s">
        <v>90</v>
      </c>
      <c r="AY273" s="225" t="s">
        <v>177</v>
      </c>
      <c r="BK273" s="227">
        <f>SUM(BK274:BK280)</f>
        <v>0</v>
      </c>
    </row>
    <row r="274" s="2" customFormat="1" ht="21.75" customHeight="1">
      <c r="A274" s="39"/>
      <c r="B274" s="40"/>
      <c r="C274" s="230" t="s">
        <v>1527</v>
      </c>
      <c r="D274" s="230" t="s">
        <v>179</v>
      </c>
      <c r="E274" s="231" t="s">
        <v>3774</v>
      </c>
      <c r="F274" s="232" t="s">
        <v>3775</v>
      </c>
      <c r="G274" s="233" t="s">
        <v>1106</v>
      </c>
      <c r="H274" s="234">
        <v>1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618</v>
      </c>
      <c r="AT274" s="241" t="s">
        <v>179</v>
      </c>
      <c r="AU274" s="241" t="s">
        <v>92</v>
      </c>
      <c r="AY274" s="18" t="s">
        <v>177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618</v>
      </c>
      <c r="BM274" s="241" t="s">
        <v>3776</v>
      </c>
    </row>
    <row r="275" s="2" customFormat="1" ht="24.15" customHeight="1">
      <c r="A275" s="39"/>
      <c r="B275" s="40"/>
      <c r="C275" s="230" t="s">
        <v>1529</v>
      </c>
      <c r="D275" s="230" t="s">
        <v>179</v>
      </c>
      <c r="E275" s="231" t="s">
        <v>3777</v>
      </c>
      <c r="F275" s="232" t="s">
        <v>3778</v>
      </c>
      <c r="G275" s="233" t="s">
        <v>1106</v>
      </c>
      <c r="H275" s="234">
        <v>3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618</v>
      </c>
      <c r="AT275" s="241" t="s">
        <v>179</v>
      </c>
      <c r="AU275" s="241" t="s">
        <v>92</v>
      </c>
      <c r="AY275" s="18" t="s">
        <v>177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618</v>
      </c>
      <c r="BM275" s="241" t="s">
        <v>3779</v>
      </c>
    </row>
    <row r="276" s="2" customFormat="1" ht="24.15" customHeight="1">
      <c r="A276" s="39"/>
      <c r="B276" s="40"/>
      <c r="C276" s="230" t="s">
        <v>1535</v>
      </c>
      <c r="D276" s="230" t="s">
        <v>179</v>
      </c>
      <c r="E276" s="231" t="s">
        <v>3780</v>
      </c>
      <c r="F276" s="232" t="s">
        <v>3453</v>
      </c>
      <c r="G276" s="233" t="s">
        <v>200</v>
      </c>
      <c r="H276" s="234">
        <v>6</v>
      </c>
      <c r="I276" s="235"/>
      <c r="J276" s="236">
        <f>ROUND(I276*H276,2)</f>
        <v>0</v>
      </c>
      <c r="K276" s="232" t="s">
        <v>1</v>
      </c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618</v>
      </c>
      <c r="AT276" s="241" t="s">
        <v>179</v>
      </c>
      <c r="AU276" s="241" t="s">
        <v>92</v>
      </c>
      <c r="AY276" s="18" t="s">
        <v>177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618</v>
      </c>
      <c r="BM276" s="241" t="s">
        <v>3781</v>
      </c>
    </row>
    <row r="277" s="2" customFormat="1" ht="49.05" customHeight="1">
      <c r="A277" s="39"/>
      <c r="B277" s="40"/>
      <c r="C277" s="230" t="s">
        <v>1552</v>
      </c>
      <c r="D277" s="230" t="s">
        <v>179</v>
      </c>
      <c r="E277" s="231" t="s">
        <v>3782</v>
      </c>
      <c r="F277" s="232" t="s">
        <v>3640</v>
      </c>
      <c r="G277" s="233" t="s">
        <v>200</v>
      </c>
      <c r="H277" s="234">
        <v>2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48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618</v>
      </c>
      <c r="AT277" s="241" t="s">
        <v>179</v>
      </c>
      <c r="AU277" s="241" t="s">
        <v>92</v>
      </c>
      <c r="AY277" s="18" t="s">
        <v>177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90</v>
      </c>
      <c r="BK277" s="242">
        <f>ROUND(I277*H277,2)</f>
        <v>0</v>
      </c>
      <c r="BL277" s="18" t="s">
        <v>618</v>
      </c>
      <c r="BM277" s="241" t="s">
        <v>3783</v>
      </c>
    </row>
    <row r="278" s="2" customFormat="1" ht="24.15" customHeight="1">
      <c r="A278" s="39"/>
      <c r="B278" s="40"/>
      <c r="C278" s="230" t="s">
        <v>1557</v>
      </c>
      <c r="D278" s="230" t="s">
        <v>179</v>
      </c>
      <c r="E278" s="231" t="s">
        <v>3784</v>
      </c>
      <c r="F278" s="232" t="s">
        <v>3483</v>
      </c>
      <c r="G278" s="233" t="s">
        <v>200</v>
      </c>
      <c r="H278" s="234">
        <v>5</v>
      </c>
      <c r="I278" s="235"/>
      <c r="J278" s="236">
        <f>ROUND(I278*H278,2)</f>
        <v>0</v>
      </c>
      <c r="K278" s="232" t="s">
        <v>1</v>
      </c>
      <c r="L278" s="45"/>
      <c r="M278" s="237" t="s">
        <v>1</v>
      </c>
      <c r="N278" s="238" t="s">
        <v>48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618</v>
      </c>
      <c r="AT278" s="241" t="s">
        <v>179</v>
      </c>
      <c r="AU278" s="241" t="s">
        <v>92</v>
      </c>
      <c r="AY278" s="18" t="s">
        <v>177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90</v>
      </c>
      <c r="BK278" s="242">
        <f>ROUND(I278*H278,2)</f>
        <v>0</v>
      </c>
      <c r="BL278" s="18" t="s">
        <v>618</v>
      </c>
      <c r="BM278" s="241" t="s">
        <v>3785</v>
      </c>
    </row>
    <row r="279" s="2" customFormat="1" ht="33" customHeight="1">
      <c r="A279" s="39"/>
      <c r="B279" s="40"/>
      <c r="C279" s="230" t="s">
        <v>1562</v>
      </c>
      <c r="D279" s="230" t="s">
        <v>179</v>
      </c>
      <c r="E279" s="231" t="s">
        <v>3786</v>
      </c>
      <c r="F279" s="232" t="s">
        <v>3787</v>
      </c>
      <c r="G279" s="233" t="s">
        <v>200</v>
      </c>
      <c r="H279" s="234">
        <v>2</v>
      </c>
      <c r="I279" s="235"/>
      <c r="J279" s="236">
        <f>ROUND(I279*H279,2)</f>
        <v>0</v>
      </c>
      <c r="K279" s="232" t="s">
        <v>1</v>
      </c>
      <c r="L279" s="45"/>
      <c r="M279" s="237" t="s">
        <v>1</v>
      </c>
      <c r="N279" s="238" t="s">
        <v>48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618</v>
      </c>
      <c r="AT279" s="241" t="s">
        <v>179</v>
      </c>
      <c r="AU279" s="241" t="s">
        <v>92</v>
      </c>
      <c r="AY279" s="18" t="s">
        <v>177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90</v>
      </c>
      <c r="BK279" s="242">
        <f>ROUND(I279*H279,2)</f>
        <v>0</v>
      </c>
      <c r="BL279" s="18" t="s">
        <v>618</v>
      </c>
      <c r="BM279" s="241" t="s">
        <v>3788</v>
      </c>
    </row>
    <row r="280" s="2" customFormat="1" ht="16.5" customHeight="1">
      <c r="A280" s="39"/>
      <c r="B280" s="40"/>
      <c r="C280" s="230" t="s">
        <v>1567</v>
      </c>
      <c r="D280" s="230" t="s">
        <v>179</v>
      </c>
      <c r="E280" s="231" t="s">
        <v>3789</v>
      </c>
      <c r="F280" s="232" t="s">
        <v>3492</v>
      </c>
      <c r="G280" s="233" t="s">
        <v>1111</v>
      </c>
      <c r="H280" s="234">
        <v>4</v>
      </c>
      <c r="I280" s="235"/>
      <c r="J280" s="236">
        <f>ROUND(I280*H280,2)</f>
        <v>0</v>
      </c>
      <c r="K280" s="232" t="s">
        <v>1</v>
      </c>
      <c r="L280" s="45"/>
      <c r="M280" s="237" t="s">
        <v>1</v>
      </c>
      <c r="N280" s="238" t="s">
        <v>48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618</v>
      </c>
      <c r="AT280" s="241" t="s">
        <v>179</v>
      </c>
      <c r="AU280" s="241" t="s">
        <v>92</v>
      </c>
      <c r="AY280" s="18" t="s">
        <v>177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90</v>
      </c>
      <c r="BK280" s="242">
        <f>ROUND(I280*H280,2)</f>
        <v>0</v>
      </c>
      <c r="BL280" s="18" t="s">
        <v>618</v>
      </c>
      <c r="BM280" s="241" t="s">
        <v>3790</v>
      </c>
    </row>
    <row r="281" s="12" customFormat="1" ht="22.8" customHeight="1">
      <c r="A281" s="12"/>
      <c r="B281" s="214"/>
      <c r="C281" s="215"/>
      <c r="D281" s="216" t="s">
        <v>82</v>
      </c>
      <c r="E281" s="228" t="s">
        <v>3791</v>
      </c>
      <c r="F281" s="228" t="s">
        <v>614</v>
      </c>
      <c r="G281" s="215"/>
      <c r="H281" s="215"/>
      <c r="I281" s="218"/>
      <c r="J281" s="229">
        <f>BK281</f>
        <v>0</v>
      </c>
      <c r="K281" s="215"/>
      <c r="L281" s="220"/>
      <c r="M281" s="221"/>
      <c r="N281" s="222"/>
      <c r="O281" s="222"/>
      <c r="P281" s="223">
        <f>SUM(P282:P286)</f>
        <v>0</v>
      </c>
      <c r="Q281" s="222"/>
      <c r="R281" s="223">
        <f>SUM(R282:R286)</f>
        <v>0</v>
      </c>
      <c r="S281" s="222"/>
      <c r="T281" s="224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5" t="s">
        <v>184</v>
      </c>
      <c r="AT281" s="226" t="s">
        <v>82</v>
      </c>
      <c r="AU281" s="226" t="s">
        <v>90</v>
      </c>
      <c r="AY281" s="225" t="s">
        <v>177</v>
      </c>
      <c r="BK281" s="227">
        <f>SUM(BK282:BK286)</f>
        <v>0</v>
      </c>
    </row>
    <row r="282" s="2" customFormat="1" ht="16.5" customHeight="1">
      <c r="A282" s="39"/>
      <c r="B282" s="40"/>
      <c r="C282" s="230" t="s">
        <v>1573</v>
      </c>
      <c r="D282" s="230" t="s">
        <v>179</v>
      </c>
      <c r="E282" s="231" t="s">
        <v>3792</v>
      </c>
      <c r="F282" s="232" t="s">
        <v>3793</v>
      </c>
      <c r="G282" s="233" t="s">
        <v>1106</v>
      </c>
      <c r="H282" s="234">
        <v>1</v>
      </c>
      <c r="I282" s="235"/>
      <c r="J282" s="236">
        <f>ROUND(I282*H282,2)</f>
        <v>0</v>
      </c>
      <c r="K282" s="232" t="s">
        <v>1</v>
      </c>
      <c r="L282" s="45"/>
      <c r="M282" s="237" t="s">
        <v>1</v>
      </c>
      <c r="N282" s="238" t="s">
        <v>48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618</v>
      </c>
      <c r="AT282" s="241" t="s">
        <v>179</v>
      </c>
      <c r="AU282" s="241" t="s">
        <v>92</v>
      </c>
      <c r="AY282" s="18" t="s">
        <v>177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90</v>
      </c>
      <c r="BK282" s="242">
        <f>ROUND(I282*H282,2)</f>
        <v>0</v>
      </c>
      <c r="BL282" s="18" t="s">
        <v>618</v>
      </c>
      <c r="BM282" s="241" t="s">
        <v>3794</v>
      </c>
    </row>
    <row r="283" s="2" customFormat="1" ht="16.5" customHeight="1">
      <c r="A283" s="39"/>
      <c r="B283" s="40"/>
      <c r="C283" s="230" t="s">
        <v>1578</v>
      </c>
      <c r="D283" s="230" t="s">
        <v>179</v>
      </c>
      <c r="E283" s="231" t="s">
        <v>3795</v>
      </c>
      <c r="F283" s="232" t="s">
        <v>3796</v>
      </c>
      <c r="G283" s="233" t="s">
        <v>1106</v>
      </c>
      <c r="H283" s="234">
        <v>1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48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618</v>
      </c>
      <c r="AT283" s="241" t="s">
        <v>179</v>
      </c>
      <c r="AU283" s="241" t="s">
        <v>92</v>
      </c>
      <c r="AY283" s="18" t="s">
        <v>177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618</v>
      </c>
      <c r="BM283" s="241" t="s">
        <v>3797</v>
      </c>
    </row>
    <row r="284" s="2" customFormat="1" ht="24.15" customHeight="1">
      <c r="A284" s="39"/>
      <c r="B284" s="40"/>
      <c r="C284" s="230" t="s">
        <v>1582</v>
      </c>
      <c r="D284" s="230" t="s">
        <v>179</v>
      </c>
      <c r="E284" s="231" t="s">
        <v>3798</v>
      </c>
      <c r="F284" s="232" t="s">
        <v>3799</v>
      </c>
      <c r="G284" s="233" t="s">
        <v>1565</v>
      </c>
      <c r="H284" s="234">
        <v>20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48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618</v>
      </c>
      <c r="AT284" s="241" t="s">
        <v>179</v>
      </c>
      <c r="AU284" s="241" t="s">
        <v>92</v>
      </c>
      <c r="AY284" s="18" t="s">
        <v>177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618</v>
      </c>
      <c r="BM284" s="241" t="s">
        <v>3800</v>
      </c>
    </row>
    <row r="285" s="2" customFormat="1" ht="21.75" customHeight="1">
      <c r="A285" s="39"/>
      <c r="B285" s="40"/>
      <c r="C285" s="230" t="s">
        <v>1590</v>
      </c>
      <c r="D285" s="230" t="s">
        <v>179</v>
      </c>
      <c r="E285" s="231" t="s">
        <v>3801</v>
      </c>
      <c r="F285" s="232" t="s">
        <v>3802</v>
      </c>
      <c r="G285" s="233" t="s">
        <v>1106</v>
      </c>
      <c r="H285" s="234">
        <v>1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48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618</v>
      </c>
      <c r="AT285" s="241" t="s">
        <v>179</v>
      </c>
      <c r="AU285" s="241" t="s">
        <v>92</v>
      </c>
      <c r="AY285" s="18" t="s">
        <v>177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90</v>
      </c>
      <c r="BK285" s="242">
        <f>ROUND(I285*H285,2)</f>
        <v>0</v>
      </c>
      <c r="BL285" s="18" t="s">
        <v>618</v>
      </c>
      <c r="BM285" s="241" t="s">
        <v>3803</v>
      </c>
    </row>
    <row r="286" s="2" customFormat="1" ht="24.15" customHeight="1">
      <c r="A286" s="39"/>
      <c r="B286" s="40"/>
      <c r="C286" s="230" t="s">
        <v>1596</v>
      </c>
      <c r="D286" s="230" t="s">
        <v>179</v>
      </c>
      <c r="E286" s="231" t="s">
        <v>3804</v>
      </c>
      <c r="F286" s="232" t="s">
        <v>3805</v>
      </c>
      <c r="G286" s="233" t="s">
        <v>1106</v>
      </c>
      <c r="H286" s="234">
        <v>1</v>
      </c>
      <c r="I286" s="235"/>
      <c r="J286" s="236">
        <f>ROUND(I286*H286,2)</f>
        <v>0</v>
      </c>
      <c r="K286" s="232" t="s">
        <v>1</v>
      </c>
      <c r="L286" s="45"/>
      <c r="M286" s="307" t="s">
        <v>1</v>
      </c>
      <c r="N286" s="308" t="s">
        <v>48</v>
      </c>
      <c r="O286" s="305"/>
      <c r="P286" s="309">
        <f>O286*H286</f>
        <v>0</v>
      </c>
      <c r="Q286" s="309">
        <v>0</v>
      </c>
      <c r="R286" s="309">
        <f>Q286*H286</f>
        <v>0</v>
      </c>
      <c r="S286" s="309">
        <v>0</v>
      </c>
      <c r="T286" s="31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618</v>
      </c>
      <c r="AT286" s="241" t="s">
        <v>179</v>
      </c>
      <c r="AU286" s="241" t="s">
        <v>92</v>
      </c>
      <c r="AY286" s="18" t="s">
        <v>177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90</v>
      </c>
      <c r="BK286" s="242">
        <f>ROUND(I286*H286,2)</f>
        <v>0</v>
      </c>
      <c r="BL286" s="18" t="s">
        <v>618</v>
      </c>
      <c r="BM286" s="241" t="s">
        <v>3806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kME4Nzq3atT+t9nsXZ/u+jIrS8ZL2GloyaNUgAj3QDGkZD07pwKgvtYmaOj3xZ9XszhVG1K9lK43f/w/hddEKA==" hashValue="iYrZHdRzHcnq8KEFtS6jPNqZ52A9IrMi706uwaR6SZyJgu6f647CN9caXhuftjyrV14CP9st+iOdN6kN4xQ58w==" algorithmName="SHA-512" password="CC35"/>
  <autoFilter ref="C131:K2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3198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6" t="s">
        <v>3807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ROUND((SUM(BE132:BE235)),  2)</f>
        <v>0</v>
      </c>
      <c r="G37" s="39"/>
      <c r="H37" s="39"/>
      <c r="I37" s="167">
        <v>0.20999999999999999</v>
      </c>
      <c r="J37" s="166">
        <f>ROUND(((SUM(BE132:BE235))*I37),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ROUND((SUM(BF132:BF235)),  2)</f>
        <v>0</v>
      </c>
      <c r="G38" s="39"/>
      <c r="H38" s="39"/>
      <c r="I38" s="167">
        <v>0.12</v>
      </c>
      <c r="J38" s="166">
        <f>ROUND(((SUM(BF132:BF235))*I38),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ROUND((SUM(BG132:BG235)),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ROUND((SUM(BH132:BH235)),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ROUND((SUM(BI132:BI235)),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3198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So01.4d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3"/>
      <c r="D102" s="199" t="s">
        <v>3808</v>
      </c>
      <c r="E102" s="200"/>
      <c r="F102" s="200"/>
      <c r="G102" s="200"/>
      <c r="H102" s="200"/>
      <c r="I102" s="200"/>
      <c r="J102" s="201">
        <f>J134</f>
        <v>0</v>
      </c>
      <c r="K102" s="133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3"/>
      <c r="D103" s="199" t="s">
        <v>3809</v>
      </c>
      <c r="E103" s="200"/>
      <c r="F103" s="200"/>
      <c r="G103" s="200"/>
      <c r="H103" s="200"/>
      <c r="I103" s="200"/>
      <c r="J103" s="201">
        <f>J140</f>
        <v>0</v>
      </c>
      <c r="K103" s="133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3"/>
      <c r="D104" s="199" t="s">
        <v>3810</v>
      </c>
      <c r="E104" s="200"/>
      <c r="F104" s="200"/>
      <c r="G104" s="200"/>
      <c r="H104" s="200"/>
      <c r="I104" s="200"/>
      <c r="J104" s="201">
        <f>J146</f>
        <v>0</v>
      </c>
      <c r="K104" s="133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3"/>
      <c r="D105" s="199" t="s">
        <v>3811</v>
      </c>
      <c r="E105" s="200"/>
      <c r="F105" s="200"/>
      <c r="G105" s="200"/>
      <c r="H105" s="200"/>
      <c r="I105" s="200"/>
      <c r="J105" s="201">
        <f>J164</f>
        <v>0</v>
      </c>
      <c r="K105" s="133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3"/>
      <c r="D106" s="199" t="s">
        <v>3812</v>
      </c>
      <c r="E106" s="200"/>
      <c r="F106" s="200"/>
      <c r="G106" s="200"/>
      <c r="H106" s="200"/>
      <c r="I106" s="200"/>
      <c r="J106" s="201">
        <f>J177</f>
        <v>0</v>
      </c>
      <c r="K106" s="133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3"/>
      <c r="D107" s="199" t="s">
        <v>3813</v>
      </c>
      <c r="E107" s="200"/>
      <c r="F107" s="200"/>
      <c r="G107" s="200"/>
      <c r="H107" s="200"/>
      <c r="I107" s="200"/>
      <c r="J107" s="201">
        <f>J203</f>
        <v>0</v>
      </c>
      <c r="K107" s="133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3"/>
      <c r="D108" s="199" t="s">
        <v>3814</v>
      </c>
      <c r="E108" s="200"/>
      <c r="F108" s="200"/>
      <c r="G108" s="200"/>
      <c r="H108" s="200"/>
      <c r="I108" s="200"/>
      <c r="J108" s="201">
        <f>J221</f>
        <v>0</v>
      </c>
      <c r="K108" s="133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162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6" t="str">
        <f>E7</f>
        <v>Rekonstrukce domu U Rytířů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6" t="s">
        <v>139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140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7" t="s">
        <v>3198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142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So01.4d - Měření a regulace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Smetanovo náměstí 110, Litomyšl, 570 01</v>
      </c>
      <c r="G126" s="41"/>
      <c r="H126" s="41"/>
      <c r="I126" s="33" t="s">
        <v>22</v>
      </c>
      <c r="J126" s="80" t="str">
        <f>IF(J16="","",J16)</f>
        <v>17. 6. 2024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E19</f>
        <v>Město Litomyšl</v>
      </c>
      <c r="G128" s="41"/>
      <c r="H128" s="41"/>
      <c r="I128" s="33" t="s">
        <v>32</v>
      </c>
      <c r="J128" s="37" t="str">
        <f>E25</f>
        <v>Kuba &amp; Pilař architekti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>STAGA stavební agentura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163</v>
      </c>
      <c r="D131" s="206" t="s">
        <v>68</v>
      </c>
      <c r="E131" s="206" t="s">
        <v>64</v>
      </c>
      <c r="F131" s="206" t="s">
        <v>65</v>
      </c>
      <c r="G131" s="206" t="s">
        <v>164</v>
      </c>
      <c r="H131" s="206" t="s">
        <v>165</v>
      </c>
      <c r="I131" s="206" t="s">
        <v>166</v>
      </c>
      <c r="J131" s="206" t="s">
        <v>146</v>
      </c>
      <c r="K131" s="207" t="s">
        <v>167</v>
      </c>
      <c r="L131" s="208"/>
      <c r="M131" s="101" t="s">
        <v>1</v>
      </c>
      <c r="N131" s="102" t="s">
        <v>47</v>
      </c>
      <c r="O131" s="102" t="s">
        <v>168</v>
      </c>
      <c r="P131" s="102" t="s">
        <v>169</v>
      </c>
      <c r="Q131" s="102" t="s">
        <v>170</v>
      </c>
      <c r="R131" s="102" t="s">
        <v>171</v>
      </c>
      <c r="S131" s="102" t="s">
        <v>172</v>
      </c>
      <c r="T131" s="103" t="s">
        <v>173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174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</f>
        <v>0</v>
      </c>
      <c r="Q132" s="105"/>
      <c r="R132" s="211">
        <f>R133</f>
        <v>0</v>
      </c>
      <c r="S132" s="105"/>
      <c r="T132" s="212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148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82</v>
      </c>
      <c r="E133" s="217" t="s">
        <v>613</v>
      </c>
      <c r="F133" s="217" t="s">
        <v>614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P134+P140+P146+P164+P177+P203+P221</f>
        <v>0</v>
      </c>
      <c r="Q133" s="222"/>
      <c r="R133" s="223">
        <f>R134+R140+R146+R164+R177+R203+R221</f>
        <v>0</v>
      </c>
      <c r="S133" s="222"/>
      <c r="T133" s="224">
        <f>T134+T140+T146+T164+T177+T203+T221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184</v>
      </c>
      <c r="AT133" s="226" t="s">
        <v>82</v>
      </c>
      <c r="AU133" s="226" t="s">
        <v>83</v>
      </c>
      <c r="AY133" s="225" t="s">
        <v>177</v>
      </c>
      <c r="BK133" s="227">
        <f>BK134+BK140+BK146+BK164+BK177+BK203+BK221</f>
        <v>0</v>
      </c>
    </row>
    <row r="134" s="12" customFormat="1" ht="22.8" customHeight="1">
      <c r="A134" s="12"/>
      <c r="B134" s="214"/>
      <c r="C134" s="215"/>
      <c r="D134" s="216" t="s">
        <v>82</v>
      </c>
      <c r="E134" s="228" t="s">
        <v>3815</v>
      </c>
      <c r="F134" s="228" t="s">
        <v>3816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SUM(P135:P139)</f>
        <v>0</v>
      </c>
      <c r="Q134" s="222"/>
      <c r="R134" s="223">
        <f>SUM(R135:R139)</f>
        <v>0</v>
      </c>
      <c r="S134" s="222"/>
      <c r="T134" s="224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184</v>
      </c>
      <c r="AT134" s="226" t="s">
        <v>82</v>
      </c>
      <c r="AU134" s="226" t="s">
        <v>90</v>
      </c>
      <c r="AY134" s="225" t="s">
        <v>177</v>
      </c>
      <c r="BK134" s="227">
        <f>SUM(BK135:BK139)</f>
        <v>0</v>
      </c>
    </row>
    <row r="135" s="2" customFormat="1" ht="24.15" customHeight="1">
      <c r="A135" s="39"/>
      <c r="B135" s="40"/>
      <c r="C135" s="230" t="s">
        <v>90</v>
      </c>
      <c r="D135" s="230" t="s">
        <v>179</v>
      </c>
      <c r="E135" s="231" t="s">
        <v>3817</v>
      </c>
      <c r="F135" s="232" t="s">
        <v>3818</v>
      </c>
      <c r="G135" s="233" t="s">
        <v>1106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618</v>
      </c>
      <c r="AT135" s="241" t="s">
        <v>179</v>
      </c>
      <c r="AU135" s="241" t="s">
        <v>92</v>
      </c>
      <c r="AY135" s="18" t="s">
        <v>177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618</v>
      </c>
      <c r="BM135" s="241" t="s">
        <v>3819</v>
      </c>
    </row>
    <row r="136" s="2" customFormat="1" ht="33" customHeight="1">
      <c r="A136" s="39"/>
      <c r="B136" s="40"/>
      <c r="C136" s="230" t="s">
        <v>92</v>
      </c>
      <c r="D136" s="230" t="s">
        <v>179</v>
      </c>
      <c r="E136" s="231" t="s">
        <v>3820</v>
      </c>
      <c r="F136" s="232" t="s">
        <v>3821</v>
      </c>
      <c r="G136" s="233" t="s">
        <v>1106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618</v>
      </c>
      <c r="AT136" s="241" t="s">
        <v>179</v>
      </c>
      <c r="AU136" s="241" t="s">
        <v>92</v>
      </c>
      <c r="AY136" s="18" t="s">
        <v>177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618</v>
      </c>
      <c r="BM136" s="241" t="s">
        <v>3822</v>
      </c>
    </row>
    <row r="137" s="2" customFormat="1" ht="21.75" customHeight="1">
      <c r="A137" s="39"/>
      <c r="B137" s="40"/>
      <c r="C137" s="230" t="s">
        <v>100</v>
      </c>
      <c r="D137" s="230" t="s">
        <v>179</v>
      </c>
      <c r="E137" s="231" t="s">
        <v>3823</v>
      </c>
      <c r="F137" s="232" t="s">
        <v>3824</v>
      </c>
      <c r="G137" s="233" t="s">
        <v>1106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618</v>
      </c>
      <c r="AT137" s="241" t="s">
        <v>179</v>
      </c>
      <c r="AU137" s="241" t="s">
        <v>92</v>
      </c>
      <c r="AY137" s="18" t="s">
        <v>177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618</v>
      </c>
      <c r="BM137" s="241" t="s">
        <v>3825</v>
      </c>
    </row>
    <row r="138" s="2" customFormat="1" ht="24.15" customHeight="1">
      <c r="A138" s="39"/>
      <c r="B138" s="40"/>
      <c r="C138" s="230" t="s">
        <v>184</v>
      </c>
      <c r="D138" s="230" t="s">
        <v>179</v>
      </c>
      <c r="E138" s="231" t="s">
        <v>3826</v>
      </c>
      <c r="F138" s="232" t="s">
        <v>3827</v>
      </c>
      <c r="G138" s="233" t="s">
        <v>1106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618</v>
      </c>
      <c r="AT138" s="241" t="s">
        <v>179</v>
      </c>
      <c r="AU138" s="241" t="s">
        <v>92</v>
      </c>
      <c r="AY138" s="18" t="s">
        <v>177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618</v>
      </c>
      <c r="BM138" s="241" t="s">
        <v>3828</v>
      </c>
    </row>
    <row r="139" s="2" customFormat="1" ht="24.15" customHeight="1">
      <c r="A139" s="39"/>
      <c r="B139" s="40"/>
      <c r="C139" s="230" t="s">
        <v>214</v>
      </c>
      <c r="D139" s="230" t="s">
        <v>179</v>
      </c>
      <c r="E139" s="231" t="s">
        <v>3829</v>
      </c>
      <c r="F139" s="232" t="s">
        <v>3830</v>
      </c>
      <c r="G139" s="233" t="s">
        <v>1106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618</v>
      </c>
      <c r="AT139" s="241" t="s">
        <v>179</v>
      </c>
      <c r="AU139" s="241" t="s">
        <v>92</v>
      </c>
      <c r="AY139" s="18" t="s">
        <v>177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618</v>
      </c>
      <c r="BM139" s="241" t="s">
        <v>3831</v>
      </c>
    </row>
    <row r="140" s="12" customFormat="1" ht="22.8" customHeight="1">
      <c r="A140" s="12"/>
      <c r="B140" s="214"/>
      <c r="C140" s="215"/>
      <c r="D140" s="216" t="s">
        <v>82</v>
      </c>
      <c r="E140" s="228" t="s">
        <v>3832</v>
      </c>
      <c r="F140" s="228" t="s">
        <v>3833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SUM(P141:P145)</f>
        <v>0</v>
      </c>
      <c r="Q140" s="222"/>
      <c r="R140" s="223">
        <f>SUM(R141:R145)</f>
        <v>0</v>
      </c>
      <c r="S140" s="222"/>
      <c r="T140" s="224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184</v>
      </c>
      <c r="AT140" s="226" t="s">
        <v>82</v>
      </c>
      <c r="AU140" s="226" t="s">
        <v>90</v>
      </c>
      <c r="AY140" s="225" t="s">
        <v>177</v>
      </c>
      <c r="BK140" s="227">
        <f>SUM(BK141:BK145)</f>
        <v>0</v>
      </c>
    </row>
    <row r="141" s="2" customFormat="1" ht="24.15" customHeight="1">
      <c r="A141" s="39"/>
      <c r="B141" s="40"/>
      <c r="C141" s="230" t="s">
        <v>223</v>
      </c>
      <c r="D141" s="230" t="s">
        <v>179</v>
      </c>
      <c r="E141" s="231" t="s">
        <v>3817</v>
      </c>
      <c r="F141" s="232" t="s">
        <v>3818</v>
      </c>
      <c r="G141" s="233" t="s">
        <v>1106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618</v>
      </c>
      <c r="AT141" s="241" t="s">
        <v>179</v>
      </c>
      <c r="AU141" s="241" t="s">
        <v>92</v>
      </c>
      <c r="AY141" s="18" t="s">
        <v>177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618</v>
      </c>
      <c r="BM141" s="241" t="s">
        <v>3834</v>
      </c>
    </row>
    <row r="142" s="2" customFormat="1" ht="33" customHeight="1">
      <c r="A142" s="39"/>
      <c r="B142" s="40"/>
      <c r="C142" s="230" t="s">
        <v>229</v>
      </c>
      <c r="D142" s="230" t="s">
        <v>179</v>
      </c>
      <c r="E142" s="231" t="s">
        <v>3835</v>
      </c>
      <c r="F142" s="232" t="s">
        <v>3821</v>
      </c>
      <c r="G142" s="233" t="s">
        <v>1106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618</v>
      </c>
      <c r="AT142" s="241" t="s">
        <v>179</v>
      </c>
      <c r="AU142" s="241" t="s">
        <v>92</v>
      </c>
      <c r="AY142" s="18" t="s">
        <v>177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618</v>
      </c>
      <c r="BM142" s="241" t="s">
        <v>3836</v>
      </c>
    </row>
    <row r="143" s="2" customFormat="1" ht="21.75" customHeight="1">
      <c r="A143" s="39"/>
      <c r="B143" s="40"/>
      <c r="C143" s="230" t="s">
        <v>236</v>
      </c>
      <c r="D143" s="230" t="s">
        <v>179</v>
      </c>
      <c r="E143" s="231" t="s">
        <v>3837</v>
      </c>
      <c r="F143" s="232" t="s">
        <v>3824</v>
      </c>
      <c r="G143" s="233" t="s">
        <v>1106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618</v>
      </c>
      <c r="AT143" s="241" t="s">
        <v>179</v>
      </c>
      <c r="AU143" s="241" t="s">
        <v>92</v>
      </c>
      <c r="AY143" s="18" t="s">
        <v>177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618</v>
      </c>
      <c r="BM143" s="241" t="s">
        <v>3838</v>
      </c>
    </row>
    <row r="144" s="2" customFormat="1" ht="24.15" customHeight="1">
      <c r="A144" s="39"/>
      <c r="B144" s="40"/>
      <c r="C144" s="230" t="s">
        <v>191</v>
      </c>
      <c r="D144" s="230" t="s">
        <v>179</v>
      </c>
      <c r="E144" s="231" t="s">
        <v>3826</v>
      </c>
      <c r="F144" s="232" t="s">
        <v>3827</v>
      </c>
      <c r="G144" s="233" t="s">
        <v>1106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618</v>
      </c>
      <c r="AT144" s="241" t="s">
        <v>179</v>
      </c>
      <c r="AU144" s="241" t="s">
        <v>92</v>
      </c>
      <c r="AY144" s="18" t="s">
        <v>177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618</v>
      </c>
      <c r="BM144" s="241" t="s">
        <v>3839</v>
      </c>
    </row>
    <row r="145" s="2" customFormat="1" ht="24.15" customHeight="1">
      <c r="A145" s="39"/>
      <c r="B145" s="40"/>
      <c r="C145" s="230" t="s">
        <v>248</v>
      </c>
      <c r="D145" s="230" t="s">
        <v>179</v>
      </c>
      <c r="E145" s="231" t="s">
        <v>3840</v>
      </c>
      <c r="F145" s="232" t="s">
        <v>3830</v>
      </c>
      <c r="G145" s="233" t="s">
        <v>1106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618</v>
      </c>
      <c r="AT145" s="241" t="s">
        <v>179</v>
      </c>
      <c r="AU145" s="241" t="s">
        <v>92</v>
      </c>
      <c r="AY145" s="18" t="s">
        <v>177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618</v>
      </c>
      <c r="BM145" s="241" t="s">
        <v>3841</v>
      </c>
    </row>
    <row r="146" s="12" customFormat="1" ht="22.8" customHeight="1">
      <c r="A146" s="12"/>
      <c r="B146" s="214"/>
      <c r="C146" s="215"/>
      <c r="D146" s="216" t="s">
        <v>82</v>
      </c>
      <c r="E146" s="228" t="s">
        <v>3842</v>
      </c>
      <c r="F146" s="228" t="s">
        <v>3843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SUM(P147:P163)</f>
        <v>0</v>
      </c>
      <c r="Q146" s="222"/>
      <c r="R146" s="223">
        <f>SUM(R147:R163)</f>
        <v>0</v>
      </c>
      <c r="S146" s="222"/>
      <c r="T146" s="224">
        <f>SUM(T147:T163)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184</v>
      </c>
      <c r="AT146" s="226" t="s">
        <v>82</v>
      </c>
      <c r="AU146" s="226" t="s">
        <v>90</v>
      </c>
      <c r="AY146" s="225" t="s">
        <v>177</v>
      </c>
      <c r="BK146" s="227">
        <f>SUM(BK147:BK163)</f>
        <v>0</v>
      </c>
    </row>
    <row r="147" s="2" customFormat="1" ht="24.15" customHeight="1">
      <c r="A147" s="39"/>
      <c r="B147" s="40"/>
      <c r="C147" s="230" t="s">
        <v>257</v>
      </c>
      <c r="D147" s="230" t="s">
        <v>179</v>
      </c>
      <c r="E147" s="231" t="s">
        <v>3844</v>
      </c>
      <c r="F147" s="232" t="s">
        <v>3845</v>
      </c>
      <c r="G147" s="233" t="s">
        <v>1106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618</v>
      </c>
      <c r="AT147" s="241" t="s">
        <v>179</v>
      </c>
      <c r="AU147" s="241" t="s">
        <v>92</v>
      </c>
      <c r="AY147" s="18" t="s">
        <v>177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618</v>
      </c>
      <c r="BM147" s="241" t="s">
        <v>3846</v>
      </c>
    </row>
    <row r="148" s="2" customFormat="1" ht="33" customHeight="1">
      <c r="A148" s="39"/>
      <c r="B148" s="40"/>
      <c r="C148" s="230" t="s">
        <v>8</v>
      </c>
      <c r="D148" s="230" t="s">
        <v>179</v>
      </c>
      <c r="E148" s="231" t="s">
        <v>3847</v>
      </c>
      <c r="F148" s="232" t="s">
        <v>3848</v>
      </c>
      <c r="G148" s="233" t="s">
        <v>1106</v>
      </c>
      <c r="H148" s="234">
        <v>2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618</v>
      </c>
      <c r="AT148" s="241" t="s">
        <v>179</v>
      </c>
      <c r="AU148" s="241" t="s">
        <v>92</v>
      </c>
      <c r="AY148" s="18" t="s">
        <v>177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618</v>
      </c>
      <c r="BM148" s="241" t="s">
        <v>3849</v>
      </c>
    </row>
    <row r="149" s="2" customFormat="1" ht="16.5" customHeight="1">
      <c r="A149" s="39"/>
      <c r="B149" s="40"/>
      <c r="C149" s="230" t="s">
        <v>275</v>
      </c>
      <c r="D149" s="230" t="s">
        <v>179</v>
      </c>
      <c r="E149" s="231" t="s">
        <v>3850</v>
      </c>
      <c r="F149" s="232" t="s">
        <v>3851</v>
      </c>
      <c r="G149" s="233" t="s">
        <v>1106</v>
      </c>
      <c r="H149" s="234">
        <v>2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618</v>
      </c>
      <c r="AT149" s="241" t="s">
        <v>179</v>
      </c>
      <c r="AU149" s="241" t="s">
        <v>92</v>
      </c>
      <c r="AY149" s="18" t="s">
        <v>177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618</v>
      </c>
      <c r="BM149" s="241" t="s">
        <v>3852</v>
      </c>
    </row>
    <row r="150" s="2" customFormat="1" ht="24.15" customHeight="1">
      <c r="A150" s="39"/>
      <c r="B150" s="40"/>
      <c r="C150" s="230" t="s">
        <v>282</v>
      </c>
      <c r="D150" s="230" t="s">
        <v>179</v>
      </c>
      <c r="E150" s="231" t="s">
        <v>3853</v>
      </c>
      <c r="F150" s="232" t="s">
        <v>3854</v>
      </c>
      <c r="G150" s="233" t="s">
        <v>1106</v>
      </c>
      <c r="H150" s="234">
        <v>5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618</v>
      </c>
      <c r="AT150" s="241" t="s">
        <v>179</v>
      </c>
      <c r="AU150" s="241" t="s">
        <v>92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618</v>
      </c>
      <c r="BM150" s="241" t="s">
        <v>3855</v>
      </c>
    </row>
    <row r="151" s="2" customFormat="1" ht="21.75" customHeight="1">
      <c r="A151" s="39"/>
      <c r="B151" s="40"/>
      <c r="C151" s="230" t="s">
        <v>290</v>
      </c>
      <c r="D151" s="230" t="s">
        <v>179</v>
      </c>
      <c r="E151" s="231" t="s">
        <v>3856</v>
      </c>
      <c r="F151" s="232" t="s">
        <v>3857</v>
      </c>
      <c r="G151" s="233" t="s">
        <v>1106</v>
      </c>
      <c r="H151" s="234">
        <v>4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618</v>
      </c>
      <c r="AT151" s="241" t="s">
        <v>179</v>
      </c>
      <c r="AU151" s="241" t="s">
        <v>92</v>
      </c>
      <c r="AY151" s="18" t="s">
        <v>177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618</v>
      </c>
      <c r="BM151" s="241" t="s">
        <v>3858</v>
      </c>
    </row>
    <row r="152" s="2" customFormat="1" ht="33" customHeight="1">
      <c r="A152" s="39"/>
      <c r="B152" s="40"/>
      <c r="C152" s="230" t="s">
        <v>295</v>
      </c>
      <c r="D152" s="230" t="s">
        <v>179</v>
      </c>
      <c r="E152" s="231" t="s">
        <v>3859</v>
      </c>
      <c r="F152" s="232" t="s">
        <v>3860</v>
      </c>
      <c r="G152" s="233" t="s">
        <v>1106</v>
      </c>
      <c r="H152" s="234">
        <v>4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618</v>
      </c>
      <c r="AT152" s="241" t="s">
        <v>179</v>
      </c>
      <c r="AU152" s="241" t="s">
        <v>92</v>
      </c>
      <c r="AY152" s="18" t="s">
        <v>177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618</v>
      </c>
      <c r="BM152" s="241" t="s">
        <v>3861</v>
      </c>
    </row>
    <row r="153" s="2" customFormat="1" ht="24.15" customHeight="1">
      <c r="A153" s="39"/>
      <c r="B153" s="40"/>
      <c r="C153" s="230" t="s">
        <v>302</v>
      </c>
      <c r="D153" s="230" t="s">
        <v>179</v>
      </c>
      <c r="E153" s="231" t="s">
        <v>3862</v>
      </c>
      <c r="F153" s="232" t="s">
        <v>3863</v>
      </c>
      <c r="G153" s="233" t="s">
        <v>1106</v>
      </c>
      <c r="H153" s="234">
        <v>2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618</v>
      </c>
      <c r="AT153" s="241" t="s">
        <v>179</v>
      </c>
      <c r="AU153" s="241" t="s">
        <v>92</v>
      </c>
      <c r="AY153" s="18" t="s">
        <v>177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618</v>
      </c>
      <c r="BM153" s="241" t="s">
        <v>3864</v>
      </c>
    </row>
    <row r="154" s="2" customFormat="1" ht="16.5" customHeight="1">
      <c r="A154" s="39"/>
      <c r="B154" s="40"/>
      <c r="C154" s="230" t="s">
        <v>308</v>
      </c>
      <c r="D154" s="230" t="s">
        <v>179</v>
      </c>
      <c r="E154" s="231" t="s">
        <v>3865</v>
      </c>
      <c r="F154" s="232" t="s">
        <v>3866</v>
      </c>
      <c r="G154" s="233" t="s">
        <v>1106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618</v>
      </c>
      <c r="AT154" s="241" t="s">
        <v>179</v>
      </c>
      <c r="AU154" s="241" t="s">
        <v>92</v>
      </c>
      <c r="AY154" s="18" t="s">
        <v>177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618</v>
      </c>
      <c r="BM154" s="241" t="s">
        <v>3867</v>
      </c>
    </row>
    <row r="155" s="2" customFormat="1" ht="16.5" customHeight="1">
      <c r="A155" s="39"/>
      <c r="B155" s="40"/>
      <c r="C155" s="230" t="s">
        <v>314</v>
      </c>
      <c r="D155" s="230" t="s">
        <v>179</v>
      </c>
      <c r="E155" s="231" t="s">
        <v>3868</v>
      </c>
      <c r="F155" s="232" t="s">
        <v>3869</v>
      </c>
      <c r="G155" s="233" t="s">
        <v>1106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618</v>
      </c>
      <c r="AT155" s="241" t="s">
        <v>179</v>
      </c>
      <c r="AU155" s="241" t="s">
        <v>92</v>
      </c>
      <c r="AY155" s="18" t="s">
        <v>177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618</v>
      </c>
      <c r="BM155" s="241" t="s">
        <v>3870</v>
      </c>
    </row>
    <row r="156" s="2" customFormat="1" ht="16.5" customHeight="1">
      <c r="A156" s="39"/>
      <c r="B156" s="40"/>
      <c r="C156" s="230" t="s">
        <v>319</v>
      </c>
      <c r="D156" s="230" t="s">
        <v>179</v>
      </c>
      <c r="E156" s="231" t="s">
        <v>3871</v>
      </c>
      <c r="F156" s="232" t="s">
        <v>3872</v>
      </c>
      <c r="G156" s="233" t="s">
        <v>1106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618</v>
      </c>
      <c r="AT156" s="241" t="s">
        <v>179</v>
      </c>
      <c r="AU156" s="241" t="s">
        <v>92</v>
      </c>
      <c r="AY156" s="18" t="s">
        <v>177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618</v>
      </c>
      <c r="BM156" s="241" t="s">
        <v>3873</v>
      </c>
    </row>
    <row r="157" s="2" customFormat="1" ht="16.5" customHeight="1">
      <c r="A157" s="39"/>
      <c r="B157" s="40"/>
      <c r="C157" s="230" t="s">
        <v>7</v>
      </c>
      <c r="D157" s="230" t="s">
        <v>179</v>
      </c>
      <c r="E157" s="231" t="s">
        <v>3874</v>
      </c>
      <c r="F157" s="232" t="s">
        <v>3875</v>
      </c>
      <c r="G157" s="233" t="s">
        <v>1106</v>
      </c>
      <c r="H157" s="234">
        <v>10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618</v>
      </c>
      <c r="AT157" s="241" t="s">
        <v>179</v>
      </c>
      <c r="AU157" s="241" t="s">
        <v>92</v>
      </c>
      <c r="AY157" s="18" t="s">
        <v>177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618</v>
      </c>
      <c r="BM157" s="241" t="s">
        <v>3876</v>
      </c>
    </row>
    <row r="158" s="2" customFormat="1" ht="16.5" customHeight="1">
      <c r="A158" s="39"/>
      <c r="B158" s="40"/>
      <c r="C158" s="230" t="s">
        <v>329</v>
      </c>
      <c r="D158" s="230" t="s">
        <v>179</v>
      </c>
      <c r="E158" s="231" t="s">
        <v>3877</v>
      </c>
      <c r="F158" s="232" t="s">
        <v>3878</v>
      </c>
      <c r="G158" s="233" t="s">
        <v>1106</v>
      </c>
      <c r="H158" s="234">
        <v>3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618</v>
      </c>
      <c r="AT158" s="241" t="s">
        <v>179</v>
      </c>
      <c r="AU158" s="241" t="s">
        <v>92</v>
      </c>
      <c r="AY158" s="18" t="s">
        <v>177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618</v>
      </c>
      <c r="BM158" s="241" t="s">
        <v>3879</v>
      </c>
    </row>
    <row r="159" s="2" customFormat="1" ht="16.5" customHeight="1">
      <c r="A159" s="39"/>
      <c r="B159" s="40"/>
      <c r="C159" s="230" t="s">
        <v>337</v>
      </c>
      <c r="D159" s="230" t="s">
        <v>179</v>
      </c>
      <c r="E159" s="231" t="s">
        <v>3880</v>
      </c>
      <c r="F159" s="232" t="s">
        <v>3881</v>
      </c>
      <c r="G159" s="233" t="s">
        <v>1106</v>
      </c>
      <c r="H159" s="234">
        <v>4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618</v>
      </c>
      <c r="AT159" s="241" t="s">
        <v>179</v>
      </c>
      <c r="AU159" s="241" t="s">
        <v>92</v>
      </c>
      <c r="AY159" s="18" t="s">
        <v>177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618</v>
      </c>
      <c r="BM159" s="241" t="s">
        <v>3882</v>
      </c>
    </row>
    <row r="160" s="2" customFormat="1" ht="16.5" customHeight="1">
      <c r="A160" s="39"/>
      <c r="B160" s="40"/>
      <c r="C160" s="230" t="s">
        <v>342</v>
      </c>
      <c r="D160" s="230" t="s">
        <v>179</v>
      </c>
      <c r="E160" s="231" t="s">
        <v>3883</v>
      </c>
      <c r="F160" s="232" t="s">
        <v>3884</v>
      </c>
      <c r="G160" s="233" t="s">
        <v>1106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618</v>
      </c>
      <c r="AT160" s="241" t="s">
        <v>179</v>
      </c>
      <c r="AU160" s="241" t="s">
        <v>92</v>
      </c>
      <c r="AY160" s="18" t="s">
        <v>177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618</v>
      </c>
      <c r="BM160" s="241" t="s">
        <v>3885</v>
      </c>
    </row>
    <row r="161" s="2" customFormat="1" ht="16.5" customHeight="1">
      <c r="A161" s="39"/>
      <c r="B161" s="40"/>
      <c r="C161" s="230" t="s">
        <v>348</v>
      </c>
      <c r="D161" s="230" t="s">
        <v>179</v>
      </c>
      <c r="E161" s="231" t="s">
        <v>3886</v>
      </c>
      <c r="F161" s="232" t="s">
        <v>3887</v>
      </c>
      <c r="G161" s="233" t="s">
        <v>1106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618</v>
      </c>
      <c r="AT161" s="241" t="s">
        <v>179</v>
      </c>
      <c r="AU161" s="241" t="s">
        <v>92</v>
      </c>
      <c r="AY161" s="18" t="s">
        <v>177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618</v>
      </c>
      <c r="BM161" s="241" t="s">
        <v>3888</v>
      </c>
    </row>
    <row r="162" s="2" customFormat="1" ht="21.75" customHeight="1">
      <c r="A162" s="39"/>
      <c r="B162" s="40"/>
      <c r="C162" s="230" t="s">
        <v>361</v>
      </c>
      <c r="D162" s="230" t="s">
        <v>179</v>
      </c>
      <c r="E162" s="231" t="s">
        <v>3889</v>
      </c>
      <c r="F162" s="232" t="s">
        <v>3890</v>
      </c>
      <c r="G162" s="233" t="s">
        <v>1106</v>
      </c>
      <c r="H162" s="234">
        <v>3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618</v>
      </c>
      <c r="AT162" s="241" t="s">
        <v>179</v>
      </c>
      <c r="AU162" s="241" t="s">
        <v>92</v>
      </c>
      <c r="AY162" s="18" t="s">
        <v>177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618</v>
      </c>
      <c r="BM162" s="241" t="s">
        <v>3891</v>
      </c>
    </row>
    <row r="163" s="2" customFormat="1" ht="24.15" customHeight="1">
      <c r="A163" s="39"/>
      <c r="B163" s="40"/>
      <c r="C163" s="230" t="s">
        <v>369</v>
      </c>
      <c r="D163" s="230" t="s">
        <v>179</v>
      </c>
      <c r="E163" s="231" t="s">
        <v>3892</v>
      </c>
      <c r="F163" s="232" t="s">
        <v>3893</v>
      </c>
      <c r="G163" s="233" t="s">
        <v>1106</v>
      </c>
      <c r="H163" s="234">
        <v>2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618</v>
      </c>
      <c r="AT163" s="241" t="s">
        <v>179</v>
      </c>
      <c r="AU163" s="241" t="s">
        <v>92</v>
      </c>
      <c r="AY163" s="18" t="s">
        <v>177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618</v>
      </c>
      <c r="BM163" s="241" t="s">
        <v>3894</v>
      </c>
    </row>
    <row r="164" s="12" customFormat="1" ht="22.8" customHeight="1">
      <c r="A164" s="12"/>
      <c r="B164" s="214"/>
      <c r="C164" s="215"/>
      <c r="D164" s="216" t="s">
        <v>82</v>
      </c>
      <c r="E164" s="228" t="s">
        <v>3895</v>
      </c>
      <c r="F164" s="228" t="s">
        <v>3896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SUM(P165:P176)</f>
        <v>0</v>
      </c>
      <c r="Q164" s="222"/>
      <c r="R164" s="223">
        <f>SUM(R165:R176)</f>
        <v>0</v>
      </c>
      <c r="S164" s="222"/>
      <c r="T164" s="224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184</v>
      </c>
      <c r="AT164" s="226" t="s">
        <v>82</v>
      </c>
      <c r="AU164" s="226" t="s">
        <v>90</v>
      </c>
      <c r="AY164" s="225" t="s">
        <v>177</v>
      </c>
      <c r="BK164" s="227">
        <f>SUM(BK165:BK176)</f>
        <v>0</v>
      </c>
    </row>
    <row r="165" s="2" customFormat="1" ht="37.8" customHeight="1">
      <c r="A165" s="39"/>
      <c r="B165" s="40"/>
      <c r="C165" s="230" t="s">
        <v>375</v>
      </c>
      <c r="D165" s="230" t="s">
        <v>179</v>
      </c>
      <c r="E165" s="231" t="s">
        <v>3897</v>
      </c>
      <c r="F165" s="232" t="s">
        <v>3898</v>
      </c>
      <c r="G165" s="233" t="s">
        <v>1106</v>
      </c>
      <c r="H165" s="234">
        <v>2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618</v>
      </c>
      <c r="AT165" s="241" t="s">
        <v>179</v>
      </c>
      <c r="AU165" s="241" t="s">
        <v>92</v>
      </c>
      <c r="AY165" s="18" t="s">
        <v>177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618</v>
      </c>
      <c r="BM165" s="241" t="s">
        <v>3899</v>
      </c>
    </row>
    <row r="166" s="2" customFormat="1" ht="16.5" customHeight="1">
      <c r="A166" s="39"/>
      <c r="B166" s="40"/>
      <c r="C166" s="230" t="s">
        <v>382</v>
      </c>
      <c r="D166" s="230" t="s">
        <v>179</v>
      </c>
      <c r="E166" s="231" t="s">
        <v>3900</v>
      </c>
      <c r="F166" s="232" t="s">
        <v>3901</v>
      </c>
      <c r="G166" s="233" t="s">
        <v>1106</v>
      </c>
      <c r="H166" s="234">
        <v>3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618</v>
      </c>
      <c r="AT166" s="241" t="s">
        <v>179</v>
      </c>
      <c r="AU166" s="241" t="s">
        <v>92</v>
      </c>
      <c r="AY166" s="18" t="s">
        <v>177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618</v>
      </c>
      <c r="BM166" s="241" t="s">
        <v>3902</v>
      </c>
    </row>
    <row r="167" s="2" customFormat="1" ht="16.5" customHeight="1">
      <c r="A167" s="39"/>
      <c r="B167" s="40"/>
      <c r="C167" s="230" t="s">
        <v>389</v>
      </c>
      <c r="D167" s="230" t="s">
        <v>179</v>
      </c>
      <c r="E167" s="231" t="s">
        <v>3903</v>
      </c>
      <c r="F167" s="232" t="s">
        <v>3904</v>
      </c>
      <c r="G167" s="233" t="s">
        <v>1106</v>
      </c>
      <c r="H167" s="234">
        <v>2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618</v>
      </c>
      <c r="AT167" s="241" t="s">
        <v>179</v>
      </c>
      <c r="AU167" s="241" t="s">
        <v>92</v>
      </c>
      <c r="AY167" s="18" t="s">
        <v>177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618</v>
      </c>
      <c r="BM167" s="241" t="s">
        <v>3905</v>
      </c>
    </row>
    <row r="168" s="2" customFormat="1" ht="16.5" customHeight="1">
      <c r="A168" s="39"/>
      <c r="B168" s="40"/>
      <c r="C168" s="230" t="s">
        <v>395</v>
      </c>
      <c r="D168" s="230" t="s">
        <v>179</v>
      </c>
      <c r="E168" s="231" t="s">
        <v>3906</v>
      </c>
      <c r="F168" s="232" t="s">
        <v>3907</v>
      </c>
      <c r="G168" s="233" t="s">
        <v>1106</v>
      </c>
      <c r="H168" s="234">
        <v>2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618</v>
      </c>
      <c r="AT168" s="241" t="s">
        <v>179</v>
      </c>
      <c r="AU168" s="241" t="s">
        <v>92</v>
      </c>
      <c r="AY168" s="18" t="s">
        <v>177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618</v>
      </c>
      <c r="BM168" s="241" t="s">
        <v>3908</v>
      </c>
    </row>
    <row r="169" s="2" customFormat="1" ht="21.75" customHeight="1">
      <c r="A169" s="39"/>
      <c r="B169" s="40"/>
      <c r="C169" s="230" t="s">
        <v>402</v>
      </c>
      <c r="D169" s="230" t="s">
        <v>179</v>
      </c>
      <c r="E169" s="231" t="s">
        <v>3909</v>
      </c>
      <c r="F169" s="232" t="s">
        <v>3910</v>
      </c>
      <c r="G169" s="233" t="s">
        <v>1106</v>
      </c>
      <c r="H169" s="234">
        <v>1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618</v>
      </c>
      <c r="AT169" s="241" t="s">
        <v>179</v>
      </c>
      <c r="AU169" s="241" t="s">
        <v>92</v>
      </c>
      <c r="AY169" s="18" t="s">
        <v>177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618</v>
      </c>
      <c r="BM169" s="241" t="s">
        <v>3911</v>
      </c>
    </row>
    <row r="170" s="2" customFormat="1" ht="16.5" customHeight="1">
      <c r="A170" s="39"/>
      <c r="B170" s="40"/>
      <c r="C170" s="230" t="s">
        <v>408</v>
      </c>
      <c r="D170" s="230" t="s">
        <v>179</v>
      </c>
      <c r="E170" s="231" t="s">
        <v>3912</v>
      </c>
      <c r="F170" s="232" t="s">
        <v>3913</v>
      </c>
      <c r="G170" s="233" t="s">
        <v>1106</v>
      </c>
      <c r="H170" s="234">
        <v>160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618</v>
      </c>
      <c r="AT170" s="241" t="s">
        <v>179</v>
      </c>
      <c r="AU170" s="241" t="s">
        <v>92</v>
      </c>
      <c r="AY170" s="18" t="s">
        <v>177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618</v>
      </c>
      <c r="BM170" s="241" t="s">
        <v>3914</v>
      </c>
    </row>
    <row r="171" s="2" customFormat="1" ht="16.5" customHeight="1">
      <c r="A171" s="39"/>
      <c r="B171" s="40"/>
      <c r="C171" s="230" t="s">
        <v>413</v>
      </c>
      <c r="D171" s="230" t="s">
        <v>179</v>
      </c>
      <c r="E171" s="231" t="s">
        <v>3915</v>
      </c>
      <c r="F171" s="232" t="s">
        <v>3916</v>
      </c>
      <c r="G171" s="233" t="s">
        <v>1106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618</v>
      </c>
      <c r="AT171" s="241" t="s">
        <v>179</v>
      </c>
      <c r="AU171" s="241" t="s">
        <v>92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618</v>
      </c>
      <c r="BM171" s="241" t="s">
        <v>3917</v>
      </c>
    </row>
    <row r="172" s="2" customFormat="1" ht="16.5" customHeight="1">
      <c r="A172" s="39"/>
      <c r="B172" s="40"/>
      <c r="C172" s="230" t="s">
        <v>422</v>
      </c>
      <c r="D172" s="230" t="s">
        <v>179</v>
      </c>
      <c r="E172" s="231" t="s">
        <v>3918</v>
      </c>
      <c r="F172" s="232" t="s">
        <v>3919</v>
      </c>
      <c r="G172" s="233" t="s">
        <v>1106</v>
      </c>
      <c r="H172" s="234">
        <v>2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618</v>
      </c>
      <c r="AT172" s="241" t="s">
        <v>179</v>
      </c>
      <c r="AU172" s="241" t="s">
        <v>92</v>
      </c>
      <c r="AY172" s="18" t="s">
        <v>177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618</v>
      </c>
      <c r="BM172" s="241" t="s">
        <v>3920</v>
      </c>
    </row>
    <row r="173" s="2" customFormat="1" ht="16.5" customHeight="1">
      <c r="A173" s="39"/>
      <c r="B173" s="40"/>
      <c r="C173" s="230" t="s">
        <v>427</v>
      </c>
      <c r="D173" s="230" t="s">
        <v>179</v>
      </c>
      <c r="E173" s="231" t="s">
        <v>3921</v>
      </c>
      <c r="F173" s="232" t="s">
        <v>3922</v>
      </c>
      <c r="G173" s="233" t="s">
        <v>1106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618</v>
      </c>
      <c r="AT173" s="241" t="s">
        <v>179</v>
      </c>
      <c r="AU173" s="241" t="s">
        <v>92</v>
      </c>
      <c r="AY173" s="18" t="s">
        <v>177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618</v>
      </c>
      <c r="BM173" s="241" t="s">
        <v>3923</v>
      </c>
    </row>
    <row r="174" s="2" customFormat="1" ht="16.5" customHeight="1">
      <c r="A174" s="39"/>
      <c r="B174" s="40"/>
      <c r="C174" s="230" t="s">
        <v>440</v>
      </c>
      <c r="D174" s="230" t="s">
        <v>179</v>
      </c>
      <c r="E174" s="231" t="s">
        <v>3924</v>
      </c>
      <c r="F174" s="232" t="s">
        <v>3925</v>
      </c>
      <c r="G174" s="233" t="s">
        <v>1106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618</v>
      </c>
      <c r="AT174" s="241" t="s">
        <v>179</v>
      </c>
      <c r="AU174" s="241" t="s">
        <v>92</v>
      </c>
      <c r="AY174" s="18" t="s">
        <v>177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618</v>
      </c>
      <c r="BM174" s="241" t="s">
        <v>3926</v>
      </c>
    </row>
    <row r="175" s="2" customFormat="1" ht="16.5" customHeight="1">
      <c r="A175" s="39"/>
      <c r="B175" s="40"/>
      <c r="C175" s="230" t="s">
        <v>454</v>
      </c>
      <c r="D175" s="230" t="s">
        <v>179</v>
      </c>
      <c r="E175" s="231" t="s">
        <v>3927</v>
      </c>
      <c r="F175" s="232" t="s">
        <v>3928</v>
      </c>
      <c r="G175" s="233" t="s">
        <v>3929</v>
      </c>
      <c r="H175" s="234">
        <v>110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618</v>
      </c>
      <c r="AT175" s="241" t="s">
        <v>179</v>
      </c>
      <c r="AU175" s="241" t="s">
        <v>92</v>
      </c>
      <c r="AY175" s="18" t="s">
        <v>177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618</v>
      </c>
      <c r="BM175" s="241" t="s">
        <v>3930</v>
      </c>
    </row>
    <row r="176" s="2" customFormat="1" ht="16.5" customHeight="1">
      <c r="A176" s="39"/>
      <c r="B176" s="40"/>
      <c r="C176" s="230" t="s">
        <v>461</v>
      </c>
      <c r="D176" s="230" t="s">
        <v>179</v>
      </c>
      <c r="E176" s="231" t="s">
        <v>3931</v>
      </c>
      <c r="F176" s="232" t="s">
        <v>3932</v>
      </c>
      <c r="G176" s="233" t="s">
        <v>3929</v>
      </c>
      <c r="H176" s="234">
        <v>20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618</v>
      </c>
      <c r="AT176" s="241" t="s">
        <v>179</v>
      </c>
      <c r="AU176" s="241" t="s">
        <v>92</v>
      </c>
      <c r="AY176" s="18" t="s">
        <v>177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618</v>
      </c>
      <c r="BM176" s="241" t="s">
        <v>3933</v>
      </c>
    </row>
    <row r="177" s="12" customFormat="1" ht="22.8" customHeight="1">
      <c r="A177" s="12"/>
      <c r="B177" s="214"/>
      <c r="C177" s="215"/>
      <c r="D177" s="216" t="s">
        <v>82</v>
      </c>
      <c r="E177" s="228" t="s">
        <v>3934</v>
      </c>
      <c r="F177" s="228" t="s">
        <v>3935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SUM(P178:P202)</f>
        <v>0</v>
      </c>
      <c r="Q177" s="222"/>
      <c r="R177" s="223">
        <f>SUM(R178:R202)</f>
        <v>0</v>
      </c>
      <c r="S177" s="222"/>
      <c r="T177" s="224">
        <f>SUM(T178:T202)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184</v>
      </c>
      <c r="AT177" s="226" t="s">
        <v>82</v>
      </c>
      <c r="AU177" s="226" t="s">
        <v>90</v>
      </c>
      <c r="AY177" s="225" t="s">
        <v>177</v>
      </c>
      <c r="BK177" s="227">
        <f>SUM(BK178:BK202)</f>
        <v>0</v>
      </c>
    </row>
    <row r="178" s="2" customFormat="1" ht="16.5" customHeight="1">
      <c r="A178" s="39"/>
      <c r="B178" s="40"/>
      <c r="C178" s="230" t="s">
        <v>465</v>
      </c>
      <c r="D178" s="230" t="s">
        <v>179</v>
      </c>
      <c r="E178" s="231" t="s">
        <v>3936</v>
      </c>
      <c r="F178" s="232" t="s">
        <v>3937</v>
      </c>
      <c r="G178" s="233" t="s">
        <v>398</v>
      </c>
      <c r="H178" s="234">
        <v>912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618</v>
      </c>
      <c r="AT178" s="241" t="s">
        <v>179</v>
      </c>
      <c r="AU178" s="241" t="s">
        <v>92</v>
      </c>
      <c r="AY178" s="18" t="s">
        <v>177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618</v>
      </c>
      <c r="BM178" s="241" t="s">
        <v>3938</v>
      </c>
    </row>
    <row r="179" s="2" customFormat="1" ht="16.5" customHeight="1">
      <c r="A179" s="39"/>
      <c r="B179" s="40"/>
      <c r="C179" s="230" t="s">
        <v>469</v>
      </c>
      <c r="D179" s="230" t="s">
        <v>179</v>
      </c>
      <c r="E179" s="231" t="s">
        <v>3939</v>
      </c>
      <c r="F179" s="232" t="s">
        <v>3940</v>
      </c>
      <c r="G179" s="233" t="s">
        <v>398</v>
      </c>
      <c r="H179" s="234">
        <v>218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618</v>
      </c>
      <c r="AT179" s="241" t="s">
        <v>179</v>
      </c>
      <c r="AU179" s="241" t="s">
        <v>92</v>
      </c>
      <c r="AY179" s="18" t="s">
        <v>177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618</v>
      </c>
      <c r="BM179" s="241" t="s">
        <v>3941</v>
      </c>
    </row>
    <row r="180" s="2" customFormat="1" ht="16.5" customHeight="1">
      <c r="A180" s="39"/>
      <c r="B180" s="40"/>
      <c r="C180" s="230" t="s">
        <v>473</v>
      </c>
      <c r="D180" s="230" t="s">
        <v>179</v>
      </c>
      <c r="E180" s="231" t="s">
        <v>3942</v>
      </c>
      <c r="F180" s="232" t="s">
        <v>3943</v>
      </c>
      <c r="G180" s="233" t="s">
        <v>398</v>
      </c>
      <c r="H180" s="234">
        <v>270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618</v>
      </c>
      <c r="AT180" s="241" t="s">
        <v>179</v>
      </c>
      <c r="AU180" s="241" t="s">
        <v>92</v>
      </c>
      <c r="AY180" s="18" t="s">
        <v>177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618</v>
      </c>
      <c r="BM180" s="241" t="s">
        <v>3944</v>
      </c>
    </row>
    <row r="181" s="2" customFormat="1" ht="16.5" customHeight="1">
      <c r="A181" s="39"/>
      <c r="B181" s="40"/>
      <c r="C181" s="230" t="s">
        <v>484</v>
      </c>
      <c r="D181" s="230" t="s">
        <v>179</v>
      </c>
      <c r="E181" s="231" t="s">
        <v>3945</v>
      </c>
      <c r="F181" s="232" t="s">
        <v>3946</v>
      </c>
      <c r="G181" s="233" t="s">
        <v>398</v>
      </c>
      <c r="H181" s="234">
        <v>94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618</v>
      </c>
      <c r="AT181" s="241" t="s">
        <v>179</v>
      </c>
      <c r="AU181" s="241" t="s">
        <v>92</v>
      </c>
      <c r="AY181" s="18" t="s">
        <v>177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618</v>
      </c>
      <c r="BM181" s="241" t="s">
        <v>3947</v>
      </c>
    </row>
    <row r="182" s="2" customFormat="1" ht="16.5" customHeight="1">
      <c r="A182" s="39"/>
      <c r="B182" s="40"/>
      <c r="C182" s="230" t="s">
        <v>506</v>
      </c>
      <c r="D182" s="230" t="s">
        <v>179</v>
      </c>
      <c r="E182" s="231" t="s">
        <v>3948</v>
      </c>
      <c r="F182" s="232" t="s">
        <v>3949</v>
      </c>
      <c r="G182" s="233" t="s">
        <v>398</v>
      </c>
      <c r="H182" s="234">
        <v>86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618</v>
      </c>
      <c r="AT182" s="241" t="s">
        <v>179</v>
      </c>
      <c r="AU182" s="241" t="s">
        <v>92</v>
      </c>
      <c r="AY182" s="18" t="s">
        <v>177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618</v>
      </c>
      <c r="BM182" s="241" t="s">
        <v>3950</v>
      </c>
    </row>
    <row r="183" s="2" customFormat="1" ht="16.5" customHeight="1">
      <c r="A183" s="39"/>
      <c r="B183" s="40"/>
      <c r="C183" s="230" t="s">
        <v>511</v>
      </c>
      <c r="D183" s="230" t="s">
        <v>179</v>
      </c>
      <c r="E183" s="231" t="s">
        <v>3951</v>
      </c>
      <c r="F183" s="232" t="s">
        <v>3952</v>
      </c>
      <c r="G183" s="233" t="s">
        <v>398</v>
      </c>
      <c r="H183" s="234">
        <v>54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618</v>
      </c>
      <c r="AT183" s="241" t="s">
        <v>179</v>
      </c>
      <c r="AU183" s="241" t="s">
        <v>92</v>
      </c>
      <c r="AY183" s="18" t="s">
        <v>177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618</v>
      </c>
      <c r="BM183" s="241" t="s">
        <v>3953</v>
      </c>
    </row>
    <row r="184" s="2" customFormat="1" ht="16.5" customHeight="1">
      <c r="A184" s="39"/>
      <c r="B184" s="40"/>
      <c r="C184" s="230" t="s">
        <v>515</v>
      </c>
      <c r="D184" s="230" t="s">
        <v>179</v>
      </c>
      <c r="E184" s="231" t="s">
        <v>3954</v>
      </c>
      <c r="F184" s="232" t="s">
        <v>3955</v>
      </c>
      <c r="G184" s="233" t="s">
        <v>398</v>
      </c>
      <c r="H184" s="234">
        <v>318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618</v>
      </c>
      <c r="AT184" s="241" t="s">
        <v>179</v>
      </c>
      <c r="AU184" s="241" t="s">
        <v>92</v>
      </c>
      <c r="AY184" s="18" t="s">
        <v>177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618</v>
      </c>
      <c r="BM184" s="241" t="s">
        <v>3956</v>
      </c>
    </row>
    <row r="185" s="2" customFormat="1" ht="16.5" customHeight="1">
      <c r="A185" s="39"/>
      <c r="B185" s="40"/>
      <c r="C185" s="230" t="s">
        <v>519</v>
      </c>
      <c r="D185" s="230" t="s">
        <v>179</v>
      </c>
      <c r="E185" s="231" t="s">
        <v>3957</v>
      </c>
      <c r="F185" s="232" t="s">
        <v>3958</v>
      </c>
      <c r="G185" s="233" t="s">
        <v>398</v>
      </c>
      <c r="H185" s="234">
        <v>40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618</v>
      </c>
      <c r="AT185" s="241" t="s">
        <v>179</v>
      </c>
      <c r="AU185" s="241" t="s">
        <v>92</v>
      </c>
      <c r="AY185" s="18" t="s">
        <v>177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618</v>
      </c>
      <c r="BM185" s="241" t="s">
        <v>3959</v>
      </c>
    </row>
    <row r="186" s="2" customFormat="1" ht="16.5" customHeight="1">
      <c r="A186" s="39"/>
      <c r="B186" s="40"/>
      <c r="C186" s="230" t="s">
        <v>523</v>
      </c>
      <c r="D186" s="230" t="s">
        <v>179</v>
      </c>
      <c r="E186" s="231" t="s">
        <v>3960</v>
      </c>
      <c r="F186" s="232" t="s">
        <v>3961</v>
      </c>
      <c r="G186" s="233" t="s">
        <v>398</v>
      </c>
      <c r="H186" s="234">
        <v>62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618</v>
      </c>
      <c r="AT186" s="241" t="s">
        <v>179</v>
      </c>
      <c r="AU186" s="241" t="s">
        <v>92</v>
      </c>
      <c r="AY186" s="18" t="s">
        <v>177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618</v>
      </c>
      <c r="BM186" s="241" t="s">
        <v>3962</v>
      </c>
    </row>
    <row r="187" s="2" customFormat="1" ht="16.5" customHeight="1">
      <c r="A187" s="39"/>
      <c r="B187" s="40"/>
      <c r="C187" s="230" t="s">
        <v>527</v>
      </c>
      <c r="D187" s="230" t="s">
        <v>179</v>
      </c>
      <c r="E187" s="231" t="s">
        <v>3963</v>
      </c>
      <c r="F187" s="232" t="s">
        <v>3964</v>
      </c>
      <c r="G187" s="233" t="s">
        <v>398</v>
      </c>
      <c r="H187" s="234">
        <v>86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618</v>
      </c>
      <c r="AT187" s="241" t="s">
        <v>179</v>
      </c>
      <c r="AU187" s="241" t="s">
        <v>92</v>
      </c>
      <c r="AY187" s="18" t="s">
        <v>177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618</v>
      </c>
      <c r="BM187" s="241" t="s">
        <v>3965</v>
      </c>
    </row>
    <row r="188" s="2" customFormat="1" ht="16.5" customHeight="1">
      <c r="A188" s="39"/>
      <c r="B188" s="40"/>
      <c r="C188" s="230" t="s">
        <v>532</v>
      </c>
      <c r="D188" s="230" t="s">
        <v>179</v>
      </c>
      <c r="E188" s="231" t="s">
        <v>3966</v>
      </c>
      <c r="F188" s="232" t="s">
        <v>3967</v>
      </c>
      <c r="G188" s="233" t="s">
        <v>398</v>
      </c>
      <c r="H188" s="234">
        <v>10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618</v>
      </c>
      <c r="AT188" s="241" t="s">
        <v>179</v>
      </c>
      <c r="AU188" s="241" t="s">
        <v>92</v>
      </c>
      <c r="AY188" s="18" t="s">
        <v>177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618</v>
      </c>
      <c r="BM188" s="241" t="s">
        <v>3968</v>
      </c>
    </row>
    <row r="189" s="2" customFormat="1" ht="16.5" customHeight="1">
      <c r="A189" s="39"/>
      <c r="B189" s="40"/>
      <c r="C189" s="230" t="s">
        <v>540</v>
      </c>
      <c r="D189" s="230" t="s">
        <v>179</v>
      </c>
      <c r="E189" s="231" t="s">
        <v>3969</v>
      </c>
      <c r="F189" s="232" t="s">
        <v>3970</v>
      </c>
      <c r="G189" s="233" t="s">
        <v>398</v>
      </c>
      <c r="H189" s="234">
        <v>34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618</v>
      </c>
      <c r="AT189" s="241" t="s">
        <v>179</v>
      </c>
      <c r="AU189" s="241" t="s">
        <v>92</v>
      </c>
      <c r="AY189" s="18" t="s">
        <v>177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618</v>
      </c>
      <c r="BM189" s="241" t="s">
        <v>3971</v>
      </c>
    </row>
    <row r="190" s="2" customFormat="1" ht="16.5" customHeight="1">
      <c r="A190" s="39"/>
      <c r="B190" s="40"/>
      <c r="C190" s="230" t="s">
        <v>547</v>
      </c>
      <c r="D190" s="230" t="s">
        <v>179</v>
      </c>
      <c r="E190" s="231" t="s">
        <v>3972</v>
      </c>
      <c r="F190" s="232" t="s">
        <v>3973</v>
      </c>
      <c r="G190" s="233" t="s">
        <v>398</v>
      </c>
      <c r="H190" s="234">
        <v>18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618</v>
      </c>
      <c r="AT190" s="241" t="s">
        <v>179</v>
      </c>
      <c r="AU190" s="241" t="s">
        <v>92</v>
      </c>
      <c r="AY190" s="18" t="s">
        <v>177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618</v>
      </c>
      <c r="BM190" s="241" t="s">
        <v>3974</v>
      </c>
    </row>
    <row r="191" s="2" customFormat="1" ht="16.5" customHeight="1">
      <c r="A191" s="39"/>
      <c r="B191" s="40"/>
      <c r="C191" s="230" t="s">
        <v>556</v>
      </c>
      <c r="D191" s="230" t="s">
        <v>179</v>
      </c>
      <c r="E191" s="231" t="s">
        <v>3975</v>
      </c>
      <c r="F191" s="232" t="s">
        <v>3976</v>
      </c>
      <c r="G191" s="233" t="s">
        <v>1106</v>
      </c>
      <c r="H191" s="234">
        <v>16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618</v>
      </c>
      <c r="AT191" s="241" t="s">
        <v>179</v>
      </c>
      <c r="AU191" s="241" t="s">
        <v>92</v>
      </c>
      <c r="AY191" s="18" t="s">
        <v>177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618</v>
      </c>
      <c r="BM191" s="241" t="s">
        <v>3977</v>
      </c>
    </row>
    <row r="192" s="2" customFormat="1" ht="16.5" customHeight="1">
      <c r="A192" s="39"/>
      <c r="B192" s="40"/>
      <c r="C192" s="230" t="s">
        <v>563</v>
      </c>
      <c r="D192" s="230" t="s">
        <v>179</v>
      </c>
      <c r="E192" s="231" t="s">
        <v>3978</v>
      </c>
      <c r="F192" s="232" t="s">
        <v>3979</v>
      </c>
      <c r="G192" s="233" t="s">
        <v>1106</v>
      </c>
      <c r="H192" s="234">
        <v>46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618</v>
      </c>
      <c r="AT192" s="241" t="s">
        <v>179</v>
      </c>
      <c r="AU192" s="241" t="s">
        <v>92</v>
      </c>
      <c r="AY192" s="18" t="s">
        <v>177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618</v>
      </c>
      <c r="BM192" s="241" t="s">
        <v>3980</v>
      </c>
    </row>
    <row r="193" s="2" customFormat="1" ht="16.5" customHeight="1">
      <c r="A193" s="39"/>
      <c r="B193" s="40"/>
      <c r="C193" s="230" t="s">
        <v>571</v>
      </c>
      <c r="D193" s="230" t="s">
        <v>179</v>
      </c>
      <c r="E193" s="231" t="s">
        <v>3981</v>
      </c>
      <c r="F193" s="232" t="s">
        <v>3982</v>
      </c>
      <c r="G193" s="233" t="s">
        <v>1106</v>
      </c>
      <c r="H193" s="234">
        <v>10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618</v>
      </c>
      <c r="AT193" s="241" t="s">
        <v>179</v>
      </c>
      <c r="AU193" s="241" t="s">
        <v>92</v>
      </c>
      <c r="AY193" s="18" t="s">
        <v>177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618</v>
      </c>
      <c r="BM193" s="241" t="s">
        <v>3983</v>
      </c>
    </row>
    <row r="194" s="2" customFormat="1" ht="16.5" customHeight="1">
      <c r="A194" s="39"/>
      <c r="B194" s="40"/>
      <c r="C194" s="230" t="s">
        <v>394</v>
      </c>
      <c r="D194" s="230" t="s">
        <v>179</v>
      </c>
      <c r="E194" s="231" t="s">
        <v>3984</v>
      </c>
      <c r="F194" s="232" t="s">
        <v>3985</v>
      </c>
      <c r="G194" s="233" t="s">
        <v>1106</v>
      </c>
      <c r="H194" s="234">
        <v>60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618</v>
      </c>
      <c r="AT194" s="241" t="s">
        <v>179</v>
      </c>
      <c r="AU194" s="241" t="s">
        <v>92</v>
      </c>
      <c r="AY194" s="18" t="s">
        <v>177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618</v>
      </c>
      <c r="BM194" s="241" t="s">
        <v>3986</v>
      </c>
    </row>
    <row r="195" s="2" customFormat="1" ht="16.5" customHeight="1">
      <c r="A195" s="39"/>
      <c r="B195" s="40"/>
      <c r="C195" s="230" t="s">
        <v>587</v>
      </c>
      <c r="D195" s="230" t="s">
        <v>179</v>
      </c>
      <c r="E195" s="231" t="s">
        <v>3987</v>
      </c>
      <c r="F195" s="232" t="s">
        <v>3988</v>
      </c>
      <c r="G195" s="233" t="s">
        <v>1106</v>
      </c>
      <c r="H195" s="234">
        <v>60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618</v>
      </c>
      <c r="AT195" s="241" t="s">
        <v>179</v>
      </c>
      <c r="AU195" s="241" t="s">
        <v>92</v>
      </c>
      <c r="AY195" s="18" t="s">
        <v>177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618</v>
      </c>
      <c r="BM195" s="241" t="s">
        <v>3989</v>
      </c>
    </row>
    <row r="196" s="2" customFormat="1" ht="16.5" customHeight="1">
      <c r="A196" s="39"/>
      <c r="B196" s="40"/>
      <c r="C196" s="230" t="s">
        <v>598</v>
      </c>
      <c r="D196" s="230" t="s">
        <v>179</v>
      </c>
      <c r="E196" s="231" t="s">
        <v>3990</v>
      </c>
      <c r="F196" s="232" t="s">
        <v>3991</v>
      </c>
      <c r="G196" s="233" t="s">
        <v>3992</v>
      </c>
      <c r="H196" s="234">
        <v>10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618</v>
      </c>
      <c r="AT196" s="241" t="s">
        <v>179</v>
      </c>
      <c r="AU196" s="241" t="s">
        <v>92</v>
      </c>
      <c r="AY196" s="18" t="s">
        <v>177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618</v>
      </c>
      <c r="BM196" s="241" t="s">
        <v>3993</v>
      </c>
    </row>
    <row r="197" s="2" customFormat="1" ht="16.5" customHeight="1">
      <c r="A197" s="39"/>
      <c r="B197" s="40"/>
      <c r="C197" s="230" t="s">
        <v>606</v>
      </c>
      <c r="D197" s="230" t="s">
        <v>179</v>
      </c>
      <c r="E197" s="231" t="s">
        <v>3994</v>
      </c>
      <c r="F197" s="232" t="s">
        <v>3995</v>
      </c>
      <c r="G197" s="233" t="s">
        <v>398</v>
      </c>
      <c r="H197" s="234">
        <v>48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618</v>
      </c>
      <c r="AT197" s="241" t="s">
        <v>179</v>
      </c>
      <c r="AU197" s="241" t="s">
        <v>92</v>
      </c>
      <c r="AY197" s="18" t="s">
        <v>177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618</v>
      </c>
      <c r="BM197" s="241" t="s">
        <v>3996</v>
      </c>
    </row>
    <row r="198" s="2" customFormat="1" ht="24.15" customHeight="1">
      <c r="A198" s="39"/>
      <c r="B198" s="40"/>
      <c r="C198" s="230" t="s">
        <v>615</v>
      </c>
      <c r="D198" s="230" t="s">
        <v>179</v>
      </c>
      <c r="E198" s="231" t="s">
        <v>3997</v>
      </c>
      <c r="F198" s="232" t="s">
        <v>3998</v>
      </c>
      <c r="G198" s="233" t="s">
        <v>398</v>
      </c>
      <c r="H198" s="234">
        <v>154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618</v>
      </c>
      <c r="AT198" s="241" t="s">
        <v>179</v>
      </c>
      <c r="AU198" s="241" t="s">
        <v>92</v>
      </c>
      <c r="AY198" s="18" t="s">
        <v>177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618</v>
      </c>
      <c r="BM198" s="241" t="s">
        <v>3999</v>
      </c>
    </row>
    <row r="199" s="2" customFormat="1" ht="16.5" customHeight="1">
      <c r="A199" s="39"/>
      <c r="B199" s="40"/>
      <c r="C199" s="230" t="s">
        <v>1090</v>
      </c>
      <c r="D199" s="230" t="s">
        <v>179</v>
      </c>
      <c r="E199" s="231" t="s">
        <v>4000</v>
      </c>
      <c r="F199" s="232" t="s">
        <v>4001</v>
      </c>
      <c r="G199" s="233" t="s">
        <v>1106</v>
      </c>
      <c r="H199" s="234">
        <v>4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618</v>
      </c>
      <c r="AT199" s="241" t="s">
        <v>179</v>
      </c>
      <c r="AU199" s="241" t="s">
        <v>92</v>
      </c>
      <c r="AY199" s="18" t="s">
        <v>177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618</v>
      </c>
      <c r="BM199" s="241" t="s">
        <v>4002</v>
      </c>
    </row>
    <row r="200" s="2" customFormat="1" ht="16.5" customHeight="1">
      <c r="A200" s="39"/>
      <c r="B200" s="40"/>
      <c r="C200" s="230" t="s">
        <v>1095</v>
      </c>
      <c r="D200" s="230" t="s">
        <v>179</v>
      </c>
      <c r="E200" s="231" t="s">
        <v>4003</v>
      </c>
      <c r="F200" s="232" t="s">
        <v>4004</v>
      </c>
      <c r="G200" s="233" t="s">
        <v>1106</v>
      </c>
      <c r="H200" s="234">
        <v>10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618</v>
      </c>
      <c r="AT200" s="241" t="s">
        <v>179</v>
      </c>
      <c r="AU200" s="241" t="s">
        <v>92</v>
      </c>
      <c r="AY200" s="18" t="s">
        <v>177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618</v>
      </c>
      <c r="BM200" s="241" t="s">
        <v>4005</v>
      </c>
    </row>
    <row r="201" s="2" customFormat="1" ht="16.5" customHeight="1">
      <c r="A201" s="39"/>
      <c r="B201" s="40"/>
      <c r="C201" s="230" t="s">
        <v>1099</v>
      </c>
      <c r="D201" s="230" t="s">
        <v>179</v>
      </c>
      <c r="E201" s="231" t="s">
        <v>4006</v>
      </c>
      <c r="F201" s="232" t="s">
        <v>4007</v>
      </c>
      <c r="G201" s="233" t="s">
        <v>1106</v>
      </c>
      <c r="H201" s="234">
        <v>2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618</v>
      </c>
      <c r="AT201" s="241" t="s">
        <v>179</v>
      </c>
      <c r="AU201" s="241" t="s">
        <v>92</v>
      </c>
      <c r="AY201" s="18" t="s">
        <v>177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618</v>
      </c>
      <c r="BM201" s="241" t="s">
        <v>4008</v>
      </c>
    </row>
    <row r="202" s="2" customFormat="1" ht="16.5" customHeight="1">
      <c r="A202" s="39"/>
      <c r="B202" s="40"/>
      <c r="C202" s="230" t="s">
        <v>1103</v>
      </c>
      <c r="D202" s="230" t="s">
        <v>179</v>
      </c>
      <c r="E202" s="231" t="s">
        <v>4009</v>
      </c>
      <c r="F202" s="232" t="s">
        <v>4010</v>
      </c>
      <c r="G202" s="233" t="s">
        <v>1106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618</v>
      </c>
      <c r="AT202" s="241" t="s">
        <v>179</v>
      </c>
      <c r="AU202" s="241" t="s">
        <v>92</v>
      </c>
      <c r="AY202" s="18" t="s">
        <v>177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618</v>
      </c>
      <c r="BM202" s="241" t="s">
        <v>4011</v>
      </c>
    </row>
    <row r="203" s="12" customFormat="1" ht="22.8" customHeight="1">
      <c r="A203" s="12"/>
      <c r="B203" s="214"/>
      <c r="C203" s="215"/>
      <c r="D203" s="216" t="s">
        <v>82</v>
      </c>
      <c r="E203" s="228" t="s">
        <v>4012</v>
      </c>
      <c r="F203" s="228" t="s">
        <v>4013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SUM(P204:P220)</f>
        <v>0</v>
      </c>
      <c r="Q203" s="222"/>
      <c r="R203" s="223">
        <f>SUM(R204:R220)</f>
        <v>0</v>
      </c>
      <c r="S203" s="222"/>
      <c r="T203" s="224">
        <f>SUM(T204:T220)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184</v>
      </c>
      <c r="AT203" s="226" t="s">
        <v>82</v>
      </c>
      <c r="AU203" s="226" t="s">
        <v>90</v>
      </c>
      <c r="AY203" s="225" t="s">
        <v>177</v>
      </c>
      <c r="BK203" s="227">
        <f>SUM(BK204:BK220)</f>
        <v>0</v>
      </c>
    </row>
    <row r="204" s="2" customFormat="1" ht="16.5" customHeight="1">
      <c r="A204" s="39"/>
      <c r="B204" s="40"/>
      <c r="C204" s="230" t="s">
        <v>1108</v>
      </c>
      <c r="D204" s="230" t="s">
        <v>179</v>
      </c>
      <c r="E204" s="231" t="s">
        <v>4014</v>
      </c>
      <c r="F204" s="232" t="s">
        <v>4015</v>
      </c>
      <c r="G204" s="233" t="s">
        <v>1106</v>
      </c>
      <c r="H204" s="234">
        <v>3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618</v>
      </c>
      <c r="AT204" s="241" t="s">
        <v>179</v>
      </c>
      <c r="AU204" s="241" t="s">
        <v>92</v>
      </c>
      <c r="AY204" s="18" t="s">
        <v>177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618</v>
      </c>
      <c r="BM204" s="241" t="s">
        <v>4016</v>
      </c>
    </row>
    <row r="205" s="2" customFormat="1" ht="16.5" customHeight="1">
      <c r="A205" s="39"/>
      <c r="B205" s="40"/>
      <c r="C205" s="230" t="s">
        <v>1113</v>
      </c>
      <c r="D205" s="230" t="s">
        <v>179</v>
      </c>
      <c r="E205" s="231" t="s">
        <v>4017</v>
      </c>
      <c r="F205" s="232" t="s">
        <v>4018</v>
      </c>
      <c r="G205" s="233" t="s">
        <v>1106</v>
      </c>
      <c r="H205" s="234">
        <v>11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618</v>
      </c>
      <c r="AT205" s="241" t="s">
        <v>179</v>
      </c>
      <c r="AU205" s="241" t="s">
        <v>92</v>
      </c>
      <c r="AY205" s="18" t="s">
        <v>177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618</v>
      </c>
      <c r="BM205" s="241" t="s">
        <v>4019</v>
      </c>
    </row>
    <row r="206" s="2" customFormat="1" ht="16.5" customHeight="1">
      <c r="A206" s="39"/>
      <c r="B206" s="40"/>
      <c r="C206" s="230" t="s">
        <v>1122</v>
      </c>
      <c r="D206" s="230" t="s">
        <v>179</v>
      </c>
      <c r="E206" s="231" t="s">
        <v>4020</v>
      </c>
      <c r="F206" s="232" t="s">
        <v>4021</v>
      </c>
      <c r="G206" s="233" t="s">
        <v>1106</v>
      </c>
      <c r="H206" s="234">
        <v>4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618</v>
      </c>
      <c r="AT206" s="241" t="s">
        <v>179</v>
      </c>
      <c r="AU206" s="241" t="s">
        <v>92</v>
      </c>
      <c r="AY206" s="18" t="s">
        <v>177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618</v>
      </c>
      <c r="BM206" s="241" t="s">
        <v>4022</v>
      </c>
    </row>
    <row r="207" s="2" customFormat="1" ht="16.5" customHeight="1">
      <c r="A207" s="39"/>
      <c r="B207" s="40"/>
      <c r="C207" s="230" t="s">
        <v>1127</v>
      </c>
      <c r="D207" s="230" t="s">
        <v>179</v>
      </c>
      <c r="E207" s="231" t="s">
        <v>4023</v>
      </c>
      <c r="F207" s="232" t="s">
        <v>4024</v>
      </c>
      <c r="G207" s="233" t="s">
        <v>1106</v>
      </c>
      <c r="H207" s="234">
        <v>10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618</v>
      </c>
      <c r="AT207" s="241" t="s">
        <v>179</v>
      </c>
      <c r="AU207" s="241" t="s">
        <v>92</v>
      </c>
      <c r="AY207" s="18" t="s">
        <v>177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618</v>
      </c>
      <c r="BM207" s="241" t="s">
        <v>4025</v>
      </c>
    </row>
    <row r="208" s="2" customFormat="1" ht="16.5" customHeight="1">
      <c r="A208" s="39"/>
      <c r="B208" s="40"/>
      <c r="C208" s="230" t="s">
        <v>1134</v>
      </c>
      <c r="D208" s="230" t="s">
        <v>179</v>
      </c>
      <c r="E208" s="231" t="s">
        <v>4026</v>
      </c>
      <c r="F208" s="232" t="s">
        <v>4027</v>
      </c>
      <c r="G208" s="233" t="s">
        <v>1106</v>
      </c>
      <c r="H208" s="234">
        <v>2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618</v>
      </c>
      <c r="AT208" s="241" t="s">
        <v>179</v>
      </c>
      <c r="AU208" s="241" t="s">
        <v>92</v>
      </c>
      <c r="AY208" s="18" t="s">
        <v>177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618</v>
      </c>
      <c r="BM208" s="241" t="s">
        <v>4028</v>
      </c>
    </row>
    <row r="209" s="2" customFormat="1" ht="16.5" customHeight="1">
      <c r="A209" s="39"/>
      <c r="B209" s="40"/>
      <c r="C209" s="230" t="s">
        <v>1153</v>
      </c>
      <c r="D209" s="230" t="s">
        <v>179</v>
      </c>
      <c r="E209" s="231" t="s">
        <v>4029</v>
      </c>
      <c r="F209" s="232" t="s">
        <v>4030</v>
      </c>
      <c r="G209" s="233" t="s">
        <v>1106</v>
      </c>
      <c r="H209" s="234">
        <v>1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618</v>
      </c>
      <c r="AT209" s="241" t="s">
        <v>179</v>
      </c>
      <c r="AU209" s="241" t="s">
        <v>92</v>
      </c>
      <c r="AY209" s="18" t="s">
        <v>177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618</v>
      </c>
      <c r="BM209" s="241" t="s">
        <v>4031</v>
      </c>
    </row>
    <row r="210" s="2" customFormat="1" ht="16.5" customHeight="1">
      <c r="A210" s="39"/>
      <c r="B210" s="40"/>
      <c r="C210" s="230" t="s">
        <v>1165</v>
      </c>
      <c r="D210" s="230" t="s">
        <v>179</v>
      </c>
      <c r="E210" s="231" t="s">
        <v>4032</v>
      </c>
      <c r="F210" s="232" t="s">
        <v>4033</v>
      </c>
      <c r="G210" s="233" t="s">
        <v>1106</v>
      </c>
      <c r="H210" s="234">
        <v>1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618</v>
      </c>
      <c r="AT210" s="241" t="s">
        <v>179</v>
      </c>
      <c r="AU210" s="241" t="s">
        <v>92</v>
      </c>
      <c r="AY210" s="18" t="s">
        <v>177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618</v>
      </c>
      <c r="BM210" s="241" t="s">
        <v>4034</v>
      </c>
    </row>
    <row r="211" s="2" customFormat="1" ht="16.5" customHeight="1">
      <c r="A211" s="39"/>
      <c r="B211" s="40"/>
      <c r="C211" s="230" t="s">
        <v>1169</v>
      </c>
      <c r="D211" s="230" t="s">
        <v>179</v>
      </c>
      <c r="E211" s="231" t="s">
        <v>4035</v>
      </c>
      <c r="F211" s="232" t="s">
        <v>4036</v>
      </c>
      <c r="G211" s="233" t="s">
        <v>1106</v>
      </c>
      <c r="H211" s="234">
        <v>9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618</v>
      </c>
      <c r="AT211" s="241" t="s">
        <v>179</v>
      </c>
      <c r="AU211" s="241" t="s">
        <v>92</v>
      </c>
      <c r="AY211" s="18" t="s">
        <v>177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618</v>
      </c>
      <c r="BM211" s="241" t="s">
        <v>4037</v>
      </c>
    </row>
    <row r="212" s="2" customFormat="1" ht="16.5" customHeight="1">
      <c r="A212" s="39"/>
      <c r="B212" s="40"/>
      <c r="C212" s="230" t="s">
        <v>1174</v>
      </c>
      <c r="D212" s="230" t="s">
        <v>179</v>
      </c>
      <c r="E212" s="231" t="s">
        <v>4038</v>
      </c>
      <c r="F212" s="232" t="s">
        <v>4039</v>
      </c>
      <c r="G212" s="233" t="s">
        <v>1106</v>
      </c>
      <c r="H212" s="234">
        <v>3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618</v>
      </c>
      <c r="AT212" s="241" t="s">
        <v>179</v>
      </c>
      <c r="AU212" s="241" t="s">
        <v>92</v>
      </c>
      <c r="AY212" s="18" t="s">
        <v>177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618</v>
      </c>
      <c r="BM212" s="241" t="s">
        <v>4040</v>
      </c>
    </row>
    <row r="213" s="2" customFormat="1" ht="16.5" customHeight="1">
      <c r="A213" s="39"/>
      <c r="B213" s="40"/>
      <c r="C213" s="230" t="s">
        <v>1178</v>
      </c>
      <c r="D213" s="230" t="s">
        <v>179</v>
      </c>
      <c r="E213" s="231" t="s">
        <v>4041</v>
      </c>
      <c r="F213" s="232" t="s">
        <v>4042</v>
      </c>
      <c r="G213" s="233" t="s">
        <v>1106</v>
      </c>
      <c r="H213" s="234">
        <v>2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618</v>
      </c>
      <c r="AT213" s="241" t="s">
        <v>179</v>
      </c>
      <c r="AU213" s="241" t="s">
        <v>92</v>
      </c>
      <c r="AY213" s="18" t="s">
        <v>177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618</v>
      </c>
      <c r="BM213" s="241" t="s">
        <v>4043</v>
      </c>
    </row>
    <row r="214" s="2" customFormat="1" ht="16.5" customHeight="1">
      <c r="A214" s="39"/>
      <c r="B214" s="40"/>
      <c r="C214" s="230" t="s">
        <v>1184</v>
      </c>
      <c r="D214" s="230" t="s">
        <v>179</v>
      </c>
      <c r="E214" s="231" t="s">
        <v>4044</v>
      </c>
      <c r="F214" s="232" t="s">
        <v>4045</v>
      </c>
      <c r="G214" s="233" t="s">
        <v>398</v>
      </c>
      <c r="H214" s="234">
        <v>1580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618</v>
      </c>
      <c r="AT214" s="241" t="s">
        <v>179</v>
      </c>
      <c r="AU214" s="241" t="s">
        <v>92</v>
      </c>
      <c r="AY214" s="18" t="s">
        <v>177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618</v>
      </c>
      <c r="BM214" s="241" t="s">
        <v>4046</v>
      </c>
    </row>
    <row r="215" s="2" customFormat="1" ht="16.5" customHeight="1">
      <c r="A215" s="39"/>
      <c r="B215" s="40"/>
      <c r="C215" s="230" t="s">
        <v>1191</v>
      </c>
      <c r="D215" s="230" t="s">
        <v>179</v>
      </c>
      <c r="E215" s="231" t="s">
        <v>4047</v>
      </c>
      <c r="F215" s="232" t="s">
        <v>4048</v>
      </c>
      <c r="G215" s="233" t="s">
        <v>398</v>
      </c>
      <c r="H215" s="234">
        <v>474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618</v>
      </c>
      <c r="AT215" s="241" t="s">
        <v>179</v>
      </c>
      <c r="AU215" s="241" t="s">
        <v>92</v>
      </c>
      <c r="AY215" s="18" t="s">
        <v>177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618</v>
      </c>
      <c r="BM215" s="241" t="s">
        <v>4049</v>
      </c>
    </row>
    <row r="216" s="2" customFormat="1" ht="16.5" customHeight="1">
      <c r="A216" s="39"/>
      <c r="B216" s="40"/>
      <c r="C216" s="230" t="s">
        <v>1195</v>
      </c>
      <c r="D216" s="230" t="s">
        <v>179</v>
      </c>
      <c r="E216" s="231" t="s">
        <v>4050</v>
      </c>
      <c r="F216" s="232" t="s">
        <v>4051</v>
      </c>
      <c r="G216" s="233" t="s">
        <v>398</v>
      </c>
      <c r="H216" s="234">
        <v>86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618</v>
      </c>
      <c r="AT216" s="241" t="s">
        <v>179</v>
      </c>
      <c r="AU216" s="241" t="s">
        <v>92</v>
      </c>
      <c r="AY216" s="18" t="s">
        <v>177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618</v>
      </c>
      <c r="BM216" s="241" t="s">
        <v>4052</v>
      </c>
    </row>
    <row r="217" s="2" customFormat="1" ht="16.5" customHeight="1">
      <c r="A217" s="39"/>
      <c r="B217" s="40"/>
      <c r="C217" s="230" t="s">
        <v>1202</v>
      </c>
      <c r="D217" s="230" t="s">
        <v>179</v>
      </c>
      <c r="E217" s="231" t="s">
        <v>4053</v>
      </c>
      <c r="F217" s="232" t="s">
        <v>4054</v>
      </c>
      <c r="G217" s="233" t="s">
        <v>398</v>
      </c>
      <c r="H217" s="234">
        <v>62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618</v>
      </c>
      <c r="AT217" s="241" t="s">
        <v>179</v>
      </c>
      <c r="AU217" s="241" t="s">
        <v>92</v>
      </c>
      <c r="AY217" s="18" t="s">
        <v>177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618</v>
      </c>
      <c r="BM217" s="241" t="s">
        <v>4055</v>
      </c>
    </row>
    <row r="218" s="2" customFormat="1" ht="16.5" customHeight="1">
      <c r="A218" s="39"/>
      <c r="B218" s="40"/>
      <c r="C218" s="230" t="s">
        <v>1209</v>
      </c>
      <c r="D218" s="230" t="s">
        <v>179</v>
      </c>
      <c r="E218" s="231" t="s">
        <v>4056</v>
      </c>
      <c r="F218" s="232" t="s">
        <v>4057</v>
      </c>
      <c r="G218" s="233" t="s">
        <v>398</v>
      </c>
      <c r="H218" s="234">
        <v>154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618</v>
      </c>
      <c r="AT218" s="241" t="s">
        <v>179</v>
      </c>
      <c r="AU218" s="241" t="s">
        <v>92</v>
      </c>
      <c r="AY218" s="18" t="s">
        <v>177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618</v>
      </c>
      <c r="BM218" s="241" t="s">
        <v>4058</v>
      </c>
    </row>
    <row r="219" s="2" customFormat="1" ht="24.15" customHeight="1">
      <c r="A219" s="39"/>
      <c r="B219" s="40"/>
      <c r="C219" s="230" t="s">
        <v>1216</v>
      </c>
      <c r="D219" s="230" t="s">
        <v>179</v>
      </c>
      <c r="E219" s="231" t="s">
        <v>4059</v>
      </c>
      <c r="F219" s="232" t="s">
        <v>4060</v>
      </c>
      <c r="G219" s="233" t="s">
        <v>1106</v>
      </c>
      <c r="H219" s="234">
        <v>22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618</v>
      </c>
      <c r="AT219" s="241" t="s">
        <v>179</v>
      </c>
      <c r="AU219" s="241" t="s">
        <v>92</v>
      </c>
      <c r="AY219" s="18" t="s">
        <v>177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618</v>
      </c>
      <c r="BM219" s="241" t="s">
        <v>4061</v>
      </c>
    </row>
    <row r="220" s="2" customFormat="1" ht="16.5" customHeight="1">
      <c r="A220" s="39"/>
      <c r="B220" s="40"/>
      <c r="C220" s="230" t="s">
        <v>1223</v>
      </c>
      <c r="D220" s="230" t="s">
        <v>179</v>
      </c>
      <c r="E220" s="231" t="s">
        <v>4062</v>
      </c>
      <c r="F220" s="232" t="s">
        <v>4063</v>
      </c>
      <c r="G220" s="233" t="s">
        <v>1106</v>
      </c>
      <c r="H220" s="234">
        <v>1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618</v>
      </c>
      <c r="AT220" s="241" t="s">
        <v>179</v>
      </c>
      <c r="AU220" s="241" t="s">
        <v>92</v>
      </c>
      <c r="AY220" s="18" t="s">
        <v>177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618</v>
      </c>
      <c r="BM220" s="241" t="s">
        <v>4064</v>
      </c>
    </row>
    <row r="221" s="12" customFormat="1" ht="22.8" customHeight="1">
      <c r="A221" s="12"/>
      <c r="B221" s="214"/>
      <c r="C221" s="215"/>
      <c r="D221" s="216" t="s">
        <v>82</v>
      </c>
      <c r="E221" s="228" t="s">
        <v>4065</v>
      </c>
      <c r="F221" s="228" t="s">
        <v>4066</v>
      </c>
      <c r="G221" s="215"/>
      <c r="H221" s="215"/>
      <c r="I221" s="218"/>
      <c r="J221" s="229">
        <f>BK221</f>
        <v>0</v>
      </c>
      <c r="K221" s="215"/>
      <c r="L221" s="220"/>
      <c r="M221" s="221"/>
      <c r="N221" s="222"/>
      <c r="O221" s="222"/>
      <c r="P221" s="223">
        <f>SUM(P222:P235)</f>
        <v>0</v>
      </c>
      <c r="Q221" s="222"/>
      <c r="R221" s="223">
        <f>SUM(R222:R235)</f>
        <v>0</v>
      </c>
      <c r="S221" s="222"/>
      <c r="T221" s="224">
        <f>SUM(T222:T235)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184</v>
      </c>
      <c r="AT221" s="226" t="s">
        <v>82</v>
      </c>
      <c r="AU221" s="226" t="s">
        <v>90</v>
      </c>
      <c r="AY221" s="225" t="s">
        <v>177</v>
      </c>
      <c r="BK221" s="227">
        <f>SUM(BK222:BK235)</f>
        <v>0</v>
      </c>
    </row>
    <row r="222" s="2" customFormat="1" ht="16.5" customHeight="1">
      <c r="A222" s="39"/>
      <c r="B222" s="40"/>
      <c r="C222" s="230" t="s">
        <v>1230</v>
      </c>
      <c r="D222" s="230" t="s">
        <v>179</v>
      </c>
      <c r="E222" s="231" t="s">
        <v>4067</v>
      </c>
      <c r="F222" s="232" t="s">
        <v>4068</v>
      </c>
      <c r="G222" s="233" t="s">
        <v>1106</v>
      </c>
      <c r="H222" s="234">
        <v>1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618</v>
      </c>
      <c r="AT222" s="241" t="s">
        <v>179</v>
      </c>
      <c r="AU222" s="241" t="s">
        <v>92</v>
      </c>
      <c r="AY222" s="18" t="s">
        <v>177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618</v>
      </c>
      <c r="BM222" s="241" t="s">
        <v>4069</v>
      </c>
    </row>
    <row r="223" s="2" customFormat="1" ht="21.75" customHeight="1">
      <c r="A223" s="39"/>
      <c r="B223" s="40"/>
      <c r="C223" s="230" t="s">
        <v>1234</v>
      </c>
      <c r="D223" s="230" t="s">
        <v>179</v>
      </c>
      <c r="E223" s="231" t="s">
        <v>4070</v>
      </c>
      <c r="F223" s="232" t="s">
        <v>4071</v>
      </c>
      <c r="G223" s="233" t="s">
        <v>1565</v>
      </c>
      <c r="H223" s="234">
        <v>64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618</v>
      </c>
      <c r="AT223" s="241" t="s">
        <v>179</v>
      </c>
      <c r="AU223" s="241" t="s">
        <v>92</v>
      </c>
      <c r="AY223" s="18" t="s">
        <v>177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618</v>
      </c>
      <c r="BM223" s="241" t="s">
        <v>4072</v>
      </c>
    </row>
    <row r="224" s="2" customFormat="1" ht="21.75" customHeight="1">
      <c r="A224" s="39"/>
      <c r="B224" s="40"/>
      <c r="C224" s="230" t="s">
        <v>1241</v>
      </c>
      <c r="D224" s="230" t="s">
        <v>179</v>
      </c>
      <c r="E224" s="231" t="s">
        <v>4073</v>
      </c>
      <c r="F224" s="232" t="s">
        <v>4074</v>
      </c>
      <c r="G224" s="233" t="s">
        <v>1106</v>
      </c>
      <c r="H224" s="234">
        <v>1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618</v>
      </c>
      <c r="AT224" s="241" t="s">
        <v>179</v>
      </c>
      <c r="AU224" s="241" t="s">
        <v>92</v>
      </c>
      <c r="AY224" s="18" t="s">
        <v>177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618</v>
      </c>
      <c r="BM224" s="241" t="s">
        <v>4075</v>
      </c>
    </row>
    <row r="225" s="2" customFormat="1" ht="16.5" customHeight="1">
      <c r="A225" s="39"/>
      <c r="B225" s="40"/>
      <c r="C225" s="230" t="s">
        <v>1252</v>
      </c>
      <c r="D225" s="230" t="s">
        <v>179</v>
      </c>
      <c r="E225" s="231" t="s">
        <v>4076</v>
      </c>
      <c r="F225" s="232" t="s">
        <v>4077</v>
      </c>
      <c r="G225" s="233" t="s">
        <v>1106</v>
      </c>
      <c r="H225" s="234">
        <v>1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618</v>
      </c>
      <c r="AT225" s="241" t="s">
        <v>179</v>
      </c>
      <c r="AU225" s="241" t="s">
        <v>92</v>
      </c>
      <c r="AY225" s="18" t="s">
        <v>177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618</v>
      </c>
      <c r="BM225" s="241" t="s">
        <v>4078</v>
      </c>
    </row>
    <row r="226" s="2" customFormat="1" ht="16.5" customHeight="1">
      <c r="A226" s="39"/>
      <c r="B226" s="40"/>
      <c r="C226" s="230" t="s">
        <v>1259</v>
      </c>
      <c r="D226" s="230" t="s">
        <v>179</v>
      </c>
      <c r="E226" s="231" t="s">
        <v>4079</v>
      </c>
      <c r="F226" s="232" t="s">
        <v>4080</v>
      </c>
      <c r="G226" s="233" t="s">
        <v>1106</v>
      </c>
      <c r="H226" s="234">
        <v>1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618</v>
      </c>
      <c r="AT226" s="241" t="s">
        <v>179</v>
      </c>
      <c r="AU226" s="241" t="s">
        <v>92</v>
      </c>
      <c r="AY226" s="18" t="s">
        <v>177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618</v>
      </c>
      <c r="BM226" s="241" t="s">
        <v>4081</v>
      </c>
    </row>
    <row r="227" s="2" customFormat="1" ht="16.5" customHeight="1">
      <c r="A227" s="39"/>
      <c r="B227" s="40"/>
      <c r="C227" s="230" t="s">
        <v>1265</v>
      </c>
      <c r="D227" s="230" t="s">
        <v>179</v>
      </c>
      <c r="E227" s="231" t="s">
        <v>4082</v>
      </c>
      <c r="F227" s="232" t="s">
        <v>4083</v>
      </c>
      <c r="G227" s="233" t="s">
        <v>4084</v>
      </c>
      <c r="H227" s="234">
        <v>48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618</v>
      </c>
      <c r="AT227" s="241" t="s">
        <v>179</v>
      </c>
      <c r="AU227" s="241" t="s">
        <v>92</v>
      </c>
      <c r="AY227" s="18" t="s">
        <v>177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618</v>
      </c>
      <c r="BM227" s="241" t="s">
        <v>4085</v>
      </c>
    </row>
    <row r="228" s="2" customFormat="1" ht="16.5" customHeight="1">
      <c r="A228" s="39"/>
      <c r="B228" s="40"/>
      <c r="C228" s="230" t="s">
        <v>1269</v>
      </c>
      <c r="D228" s="230" t="s">
        <v>179</v>
      </c>
      <c r="E228" s="231" t="s">
        <v>4086</v>
      </c>
      <c r="F228" s="232" t="s">
        <v>4087</v>
      </c>
      <c r="G228" s="233" t="s">
        <v>1565</v>
      </c>
      <c r="H228" s="234">
        <v>10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618</v>
      </c>
      <c r="AT228" s="241" t="s">
        <v>179</v>
      </c>
      <c r="AU228" s="241" t="s">
        <v>92</v>
      </c>
      <c r="AY228" s="18" t="s">
        <v>177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618</v>
      </c>
      <c r="BM228" s="241" t="s">
        <v>4088</v>
      </c>
    </row>
    <row r="229" s="2" customFormat="1" ht="16.5" customHeight="1">
      <c r="A229" s="39"/>
      <c r="B229" s="40"/>
      <c r="C229" s="230" t="s">
        <v>1274</v>
      </c>
      <c r="D229" s="230" t="s">
        <v>179</v>
      </c>
      <c r="E229" s="231" t="s">
        <v>4089</v>
      </c>
      <c r="F229" s="232" t="s">
        <v>4090</v>
      </c>
      <c r="G229" s="233" t="s">
        <v>1565</v>
      </c>
      <c r="H229" s="234">
        <v>12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618</v>
      </c>
      <c r="AT229" s="241" t="s">
        <v>179</v>
      </c>
      <c r="AU229" s="241" t="s">
        <v>92</v>
      </c>
      <c r="AY229" s="18" t="s">
        <v>177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618</v>
      </c>
      <c r="BM229" s="241" t="s">
        <v>4091</v>
      </c>
    </row>
    <row r="230" s="2" customFormat="1" ht="16.5" customHeight="1">
      <c r="A230" s="39"/>
      <c r="B230" s="40"/>
      <c r="C230" s="230" t="s">
        <v>1278</v>
      </c>
      <c r="D230" s="230" t="s">
        <v>179</v>
      </c>
      <c r="E230" s="231" t="s">
        <v>4092</v>
      </c>
      <c r="F230" s="232" t="s">
        <v>4093</v>
      </c>
      <c r="G230" s="233" t="s">
        <v>1565</v>
      </c>
      <c r="H230" s="234">
        <v>24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618</v>
      </c>
      <c r="AT230" s="241" t="s">
        <v>179</v>
      </c>
      <c r="AU230" s="241" t="s">
        <v>92</v>
      </c>
      <c r="AY230" s="18" t="s">
        <v>177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618</v>
      </c>
      <c r="BM230" s="241" t="s">
        <v>4094</v>
      </c>
    </row>
    <row r="231" s="2" customFormat="1" ht="37.8" customHeight="1">
      <c r="A231" s="39"/>
      <c r="B231" s="40"/>
      <c r="C231" s="230" t="s">
        <v>1285</v>
      </c>
      <c r="D231" s="230" t="s">
        <v>179</v>
      </c>
      <c r="E231" s="231" t="s">
        <v>4095</v>
      </c>
      <c r="F231" s="232" t="s">
        <v>4096</v>
      </c>
      <c r="G231" s="233" t="s">
        <v>1106</v>
      </c>
      <c r="H231" s="234">
        <v>1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618</v>
      </c>
      <c r="AT231" s="241" t="s">
        <v>179</v>
      </c>
      <c r="AU231" s="241" t="s">
        <v>92</v>
      </c>
      <c r="AY231" s="18" t="s">
        <v>177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618</v>
      </c>
      <c r="BM231" s="241" t="s">
        <v>4097</v>
      </c>
    </row>
    <row r="232" s="2" customFormat="1" ht="16.5" customHeight="1">
      <c r="A232" s="39"/>
      <c r="B232" s="40"/>
      <c r="C232" s="230" t="s">
        <v>1295</v>
      </c>
      <c r="D232" s="230" t="s">
        <v>179</v>
      </c>
      <c r="E232" s="231" t="s">
        <v>4098</v>
      </c>
      <c r="F232" s="232" t="s">
        <v>4099</v>
      </c>
      <c r="G232" s="233" t="s">
        <v>1565</v>
      </c>
      <c r="H232" s="234">
        <v>12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618</v>
      </c>
      <c r="AT232" s="241" t="s">
        <v>179</v>
      </c>
      <c r="AU232" s="241" t="s">
        <v>92</v>
      </c>
      <c r="AY232" s="18" t="s">
        <v>177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618</v>
      </c>
      <c r="BM232" s="241" t="s">
        <v>4100</v>
      </c>
    </row>
    <row r="233" s="2" customFormat="1" ht="16.5" customHeight="1">
      <c r="A233" s="39"/>
      <c r="B233" s="40"/>
      <c r="C233" s="230" t="s">
        <v>1300</v>
      </c>
      <c r="D233" s="230" t="s">
        <v>179</v>
      </c>
      <c r="E233" s="231" t="s">
        <v>4101</v>
      </c>
      <c r="F233" s="232" t="s">
        <v>4102</v>
      </c>
      <c r="G233" s="233" t="s">
        <v>1565</v>
      </c>
      <c r="H233" s="234">
        <v>16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618</v>
      </c>
      <c r="AT233" s="241" t="s">
        <v>179</v>
      </c>
      <c r="AU233" s="241" t="s">
        <v>92</v>
      </c>
      <c r="AY233" s="18" t="s">
        <v>177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618</v>
      </c>
      <c r="BM233" s="241" t="s">
        <v>4103</v>
      </c>
    </row>
    <row r="234" s="2" customFormat="1" ht="16.5" customHeight="1">
      <c r="A234" s="39"/>
      <c r="B234" s="40"/>
      <c r="C234" s="230" t="s">
        <v>1309</v>
      </c>
      <c r="D234" s="230" t="s">
        <v>179</v>
      </c>
      <c r="E234" s="231" t="s">
        <v>4104</v>
      </c>
      <c r="F234" s="232" t="s">
        <v>3796</v>
      </c>
      <c r="G234" s="233" t="s">
        <v>1106</v>
      </c>
      <c r="H234" s="234">
        <v>1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618</v>
      </c>
      <c r="AT234" s="241" t="s">
        <v>179</v>
      </c>
      <c r="AU234" s="241" t="s">
        <v>92</v>
      </c>
      <c r="AY234" s="18" t="s">
        <v>177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618</v>
      </c>
      <c r="BM234" s="241" t="s">
        <v>4105</v>
      </c>
    </row>
    <row r="235" s="2" customFormat="1" ht="33" customHeight="1">
      <c r="A235" s="39"/>
      <c r="B235" s="40"/>
      <c r="C235" s="230" t="s">
        <v>1314</v>
      </c>
      <c r="D235" s="230" t="s">
        <v>179</v>
      </c>
      <c r="E235" s="231" t="s">
        <v>4106</v>
      </c>
      <c r="F235" s="232" t="s">
        <v>4107</v>
      </c>
      <c r="G235" s="233" t="s">
        <v>1106</v>
      </c>
      <c r="H235" s="234">
        <v>1</v>
      </c>
      <c r="I235" s="235"/>
      <c r="J235" s="236">
        <f>ROUND(I235*H235,2)</f>
        <v>0</v>
      </c>
      <c r="K235" s="232" t="s">
        <v>1</v>
      </c>
      <c r="L235" s="45"/>
      <c r="M235" s="307" t="s">
        <v>1</v>
      </c>
      <c r="N235" s="308" t="s">
        <v>48</v>
      </c>
      <c r="O235" s="305"/>
      <c r="P235" s="309">
        <f>O235*H235</f>
        <v>0</v>
      </c>
      <c r="Q235" s="309">
        <v>0</v>
      </c>
      <c r="R235" s="309">
        <f>Q235*H235</f>
        <v>0</v>
      </c>
      <c r="S235" s="309">
        <v>0</v>
      </c>
      <c r="T235" s="31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618</v>
      </c>
      <c r="AT235" s="241" t="s">
        <v>179</v>
      </c>
      <c r="AU235" s="241" t="s">
        <v>92</v>
      </c>
      <c r="AY235" s="18" t="s">
        <v>177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618</v>
      </c>
      <c r="BM235" s="241" t="s">
        <v>4108</v>
      </c>
    </row>
    <row r="236" s="2" customFormat="1" ht="6.96" customHeight="1">
      <c r="A236" s="39"/>
      <c r="B236" s="67"/>
      <c r="C236" s="68"/>
      <c r="D236" s="68"/>
      <c r="E236" s="68"/>
      <c r="F236" s="68"/>
      <c r="G236" s="68"/>
      <c r="H236" s="68"/>
      <c r="I236" s="68"/>
      <c r="J236" s="68"/>
      <c r="K236" s="68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qRhb7gemDKFg2d/oNyheSrkBhKmiuIYFfw7UyYQ0e6hglWftzoWzrEBMnBbRIfRm93ZU6kqekpUYun030vcCrw==" hashValue="w8iaqQ2+twV59T49OIRnxirv0Zw3Cdjqk6SD5kEX++/PnIIjW99hEJ2D+6tv0AZmQKlDCFxygMc4mC4RFzNgbQ==" algorithmName="SHA-512" password="CC35"/>
  <autoFilter ref="C131:K2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3198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6" t="s">
        <v>4109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ROUND((SUM(BE132:BE314)),  2)</f>
        <v>0</v>
      </c>
      <c r="G37" s="39"/>
      <c r="H37" s="39"/>
      <c r="I37" s="167">
        <v>0.20999999999999999</v>
      </c>
      <c r="J37" s="166">
        <f>ROUND(((SUM(BE132:BE314))*I37),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ROUND((SUM(BF132:BF314)),  2)</f>
        <v>0</v>
      </c>
      <c r="G38" s="39"/>
      <c r="H38" s="39"/>
      <c r="I38" s="167">
        <v>0.12</v>
      </c>
      <c r="J38" s="166">
        <f>ROUND(((SUM(BF132:BF314))*I38),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ROUND((SUM(BG132:BG314)),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ROUND((SUM(BH132:BH314)),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ROUND((SUM(BI132:BI314)),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3198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SO01.4e - Zařízení zdravotně technických instalací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3200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3201</v>
      </c>
      <c r="E102" s="195"/>
      <c r="F102" s="195"/>
      <c r="G102" s="195"/>
      <c r="H102" s="195"/>
      <c r="I102" s="195"/>
      <c r="J102" s="196">
        <f>J180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4110</v>
      </c>
      <c r="E103" s="195"/>
      <c r="F103" s="195"/>
      <c r="G103" s="195"/>
      <c r="H103" s="195"/>
      <c r="I103" s="195"/>
      <c r="J103" s="196">
        <f>J182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4111</v>
      </c>
      <c r="E104" s="195"/>
      <c r="F104" s="195"/>
      <c r="G104" s="195"/>
      <c r="H104" s="195"/>
      <c r="I104" s="195"/>
      <c r="J104" s="196">
        <f>J191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4112</v>
      </c>
      <c r="E105" s="195"/>
      <c r="F105" s="195"/>
      <c r="G105" s="195"/>
      <c r="H105" s="195"/>
      <c r="I105" s="195"/>
      <c r="J105" s="196">
        <f>J230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4113</v>
      </c>
      <c r="E106" s="195"/>
      <c r="F106" s="195"/>
      <c r="G106" s="195"/>
      <c r="H106" s="195"/>
      <c r="I106" s="195"/>
      <c r="J106" s="196">
        <f>J269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4114</v>
      </c>
      <c r="E107" s="195"/>
      <c r="F107" s="195"/>
      <c r="G107" s="195"/>
      <c r="H107" s="195"/>
      <c r="I107" s="195"/>
      <c r="J107" s="196">
        <f>J311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2"/>
      <c r="C108" s="193"/>
      <c r="D108" s="194" t="s">
        <v>3204</v>
      </c>
      <c r="E108" s="195"/>
      <c r="F108" s="195"/>
      <c r="G108" s="195"/>
      <c r="H108" s="195"/>
      <c r="I108" s="195"/>
      <c r="J108" s="196">
        <f>J313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162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6" t="str">
        <f>E7</f>
        <v>Rekonstrukce domu U Rytířů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6" t="s">
        <v>139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140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7" t="s">
        <v>3198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142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SO01.4e - Zařízení zdravotně technických instalací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Smetanovo náměstí 110, Litomyšl, 570 01</v>
      </c>
      <c r="G126" s="41"/>
      <c r="H126" s="41"/>
      <c r="I126" s="33" t="s">
        <v>22</v>
      </c>
      <c r="J126" s="80" t="str">
        <f>IF(J16="","",J16)</f>
        <v>17. 6. 2024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E19</f>
        <v>Město Litomyšl</v>
      </c>
      <c r="G128" s="41"/>
      <c r="H128" s="41"/>
      <c r="I128" s="33" t="s">
        <v>32</v>
      </c>
      <c r="J128" s="37" t="str">
        <f>E25</f>
        <v>Kuba &amp; Pilař architekti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>STAGA stavební agentura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163</v>
      </c>
      <c r="D131" s="206" t="s">
        <v>68</v>
      </c>
      <c r="E131" s="206" t="s">
        <v>64</v>
      </c>
      <c r="F131" s="206" t="s">
        <v>65</v>
      </c>
      <c r="G131" s="206" t="s">
        <v>164</v>
      </c>
      <c r="H131" s="206" t="s">
        <v>165</v>
      </c>
      <c r="I131" s="206" t="s">
        <v>166</v>
      </c>
      <c r="J131" s="206" t="s">
        <v>146</v>
      </c>
      <c r="K131" s="207" t="s">
        <v>167</v>
      </c>
      <c r="L131" s="208"/>
      <c r="M131" s="101" t="s">
        <v>1</v>
      </c>
      <c r="N131" s="102" t="s">
        <v>47</v>
      </c>
      <c r="O131" s="102" t="s">
        <v>168</v>
      </c>
      <c r="P131" s="102" t="s">
        <v>169</v>
      </c>
      <c r="Q131" s="102" t="s">
        <v>170</v>
      </c>
      <c r="R131" s="102" t="s">
        <v>171</v>
      </c>
      <c r="S131" s="102" t="s">
        <v>172</v>
      </c>
      <c r="T131" s="103" t="s">
        <v>173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174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P133+P180+P182+P191+P230+P269+P311+P313</f>
        <v>0</v>
      </c>
      <c r="Q132" s="105"/>
      <c r="R132" s="211">
        <f>R133+R180+R182+R191+R230+R269+R311+R313</f>
        <v>0</v>
      </c>
      <c r="S132" s="105"/>
      <c r="T132" s="212">
        <f>T133+T180+T182+T191+T230+T269+T311+T313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148</v>
      </c>
      <c r="BK132" s="213">
        <f>BK133+BK180+BK182+BK191+BK230+BK269+BK311+BK313</f>
        <v>0</v>
      </c>
    </row>
    <row r="133" s="12" customFormat="1" ht="25.92" customHeight="1">
      <c r="A133" s="12"/>
      <c r="B133" s="214"/>
      <c r="C133" s="215"/>
      <c r="D133" s="216" t="s">
        <v>82</v>
      </c>
      <c r="E133" s="217" t="s">
        <v>90</v>
      </c>
      <c r="F133" s="217" t="s">
        <v>178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SUM(P134:P179)</f>
        <v>0</v>
      </c>
      <c r="Q133" s="222"/>
      <c r="R133" s="223">
        <f>SUM(R134:R179)</f>
        <v>0</v>
      </c>
      <c r="S133" s="222"/>
      <c r="T133" s="224">
        <f>SUM(T134:T179)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90</v>
      </c>
      <c r="AT133" s="226" t="s">
        <v>82</v>
      </c>
      <c r="AU133" s="226" t="s">
        <v>83</v>
      </c>
      <c r="AY133" s="225" t="s">
        <v>177</v>
      </c>
      <c r="BK133" s="227">
        <f>SUM(BK134:BK179)</f>
        <v>0</v>
      </c>
    </row>
    <row r="134" s="2" customFormat="1" ht="24.15" customHeight="1">
      <c r="A134" s="39"/>
      <c r="B134" s="40"/>
      <c r="C134" s="230" t="s">
        <v>90</v>
      </c>
      <c r="D134" s="230" t="s">
        <v>179</v>
      </c>
      <c r="E134" s="231" t="s">
        <v>4115</v>
      </c>
      <c r="F134" s="232" t="s">
        <v>4116</v>
      </c>
      <c r="G134" s="233" t="s">
        <v>182</v>
      </c>
      <c r="H134" s="234">
        <v>41.454999999999998</v>
      </c>
      <c r="I134" s="235"/>
      <c r="J134" s="236">
        <f>ROUND(I134*H134,2)</f>
        <v>0</v>
      </c>
      <c r="K134" s="232" t="s">
        <v>4117</v>
      </c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184</v>
      </c>
      <c r="AT134" s="241" t="s">
        <v>179</v>
      </c>
      <c r="AU134" s="241" t="s">
        <v>90</v>
      </c>
      <c r="AY134" s="18" t="s">
        <v>177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184</v>
      </c>
      <c r="BM134" s="241" t="s">
        <v>92</v>
      </c>
    </row>
    <row r="135" s="14" customFormat="1">
      <c r="A135" s="14"/>
      <c r="B135" s="254"/>
      <c r="C135" s="255"/>
      <c r="D135" s="245" t="s">
        <v>186</v>
      </c>
      <c r="E135" s="256" t="s">
        <v>1</v>
      </c>
      <c r="F135" s="257" t="s">
        <v>4118</v>
      </c>
      <c r="G135" s="255"/>
      <c r="H135" s="258">
        <v>33.060000000000002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186</v>
      </c>
      <c r="AU135" s="264" t="s">
        <v>90</v>
      </c>
      <c r="AV135" s="14" t="s">
        <v>92</v>
      </c>
      <c r="AW135" s="14" t="s">
        <v>36</v>
      </c>
      <c r="AX135" s="14" t="s">
        <v>83</v>
      </c>
      <c r="AY135" s="264" t="s">
        <v>177</v>
      </c>
    </row>
    <row r="136" s="14" customFormat="1">
      <c r="A136" s="14"/>
      <c r="B136" s="254"/>
      <c r="C136" s="255"/>
      <c r="D136" s="245" t="s">
        <v>186</v>
      </c>
      <c r="E136" s="256" t="s">
        <v>1</v>
      </c>
      <c r="F136" s="257" t="s">
        <v>4119</v>
      </c>
      <c r="G136" s="255"/>
      <c r="H136" s="258">
        <v>1.645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186</v>
      </c>
      <c r="AU136" s="264" t="s">
        <v>90</v>
      </c>
      <c r="AV136" s="14" t="s">
        <v>92</v>
      </c>
      <c r="AW136" s="14" t="s">
        <v>36</v>
      </c>
      <c r="AX136" s="14" t="s">
        <v>83</v>
      </c>
      <c r="AY136" s="264" t="s">
        <v>177</v>
      </c>
    </row>
    <row r="137" s="14" customFormat="1">
      <c r="A137" s="14"/>
      <c r="B137" s="254"/>
      <c r="C137" s="255"/>
      <c r="D137" s="245" t="s">
        <v>186</v>
      </c>
      <c r="E137" s="256" t="s">
        <v>1</v>
      </c>
      <c r="F137" s="257" t="s">
        <v>4120</v>
      </c>
      <c r="G137" s="255"/>
      <c r="H137" s="258">
        <v>6.75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186</v>
      </c>
      <c r="AU137" s="264" t="s">
        <v>90</v>
      </c>
      <c r="AV137" s="14" t="s">
        <v>92</v>
      </c>
      <c r="AW137" s="14" t="s">
        <v>36</v>
      </c>
      <c r="AX137" s="14" t="s">
        <v>83</v>
      </c>
      <c r="AY137" s="264" t="s">
        <v>177</v>
      </c>
    </row>
    <row r="138" s="15" customFormat="1">
      <c r="A138" s="15"/>
      <c r="B138" s="265"/>
      <c r="C138" s="266"/>
      <c r="D138" s="245" t="s">
        <v>186</v>
      </c>
      <c r="E138" s="267" t="s">
        <v>1</v>
      </c>
      <c r="F138" s="268" t="s">
        <v>190</v>
      </c>
      <c r="G138" s="266"/>
      <c r="H138" s="269">
        <v>41.454999999999998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5" t="s">
        <v>186</v>
      </c>
      <c r="AU138" s="275" t="s">
        <v>90</v>
      </c>
      <c r="AV138" s="15" t="s">
        <v>184</v>
      </c>
      <c r="AW138" s="15" t="s">
        <v>36</v>
      </c>
      <c r="AX138" s="15" t="s">
        <v>90</v>
      </c>
      <c r="AY138" s="275" t="s">
        <v>177</v>
      </c>
    </row>
    <row r="139" s="2" customFormat="1" ht="21.75" customHeight="1">
      <c r="A139" s="39"/>
      <c r="B139" s="40"/>
      <c r="C139" s="230" t="s">
        <v>92</v>
      </c>
      <c r="D139" s="230" t="s">
        <v>179</v>
      </c>
      <c r="E139" s="231" t="s">
        <v>3221</v>
      </c>
      <c r="F139" s="232" t="s">
        <v>3222</v>
      </c>
      <c r="G139" s="233" t="s">
        <v>182</v>
      </c>
      <c r="H139" s="234">
        <v>72.769000000000005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184</v>
      </c>
      <c r="AT139" s="241" t="s">
        <v>179</v>
      </c>
      <c r="AU139" s="241" t="s">
        <v>90</v>
      </c>
      <c r="AY139" s="18" t="s">
        <v>177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184</v>
      </c>
      <c r="BM139" s="241" t="s">
        <v>184</v>
      </c>
    </row>
    <row r="140" s="14" customFormat="1">
      <c r="A140" s="14"/>
      <c r="B140" s="254"/>
      <c r="C140" s="255"/>
      <c r="D140" s="245" t="s">
        <v>186</v>
      </c>
      <c r="E140" s="256" t="s">
        <v>1</v>
      </c>
      <c r="F140" s="257" t="s">
        <v>4121</v>
      </c>
      <c r="G140" s="255"/>
      <c r="H140" s="258">
        <v>50.290999999999997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186</v>
      </c>
      <c r="AU140" s="264" t="s">
        <v>90</v>
      </c>
      <c r="AV140" s="14" t="s">
        <v>92</v>
      </c>
      <c r="AW140" s="14" t="s">
        <v>36</v>
      </c>
      <c r="AX140" s="14" t="s">
        <v>83</v>
      </c>
      <c r="AY140" s="264" t="s">
        <v>177</v>
      </c>
    </row>
    <row r="141" s="14" customFormat="1">
      <c r="A141" s="14"/>
      <c r="B141" s="254"/>
      <c r="C141" s="255"/>
      <c r="D141" s="245" t="s">
        <v>186</v>
      </c>
      <c r="E141" s="256" t="s">
        <v>1</v>
      </c>
      <c r="F141" s="257" t="s">
        <v>4122</v>
      </c>
      <c r="G141" s="255"/>
      <c r="H141" s="258">
        <v>22.478000000000002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186</v>
      </c>
      <c r="AU141" s="264" t="s">
        <v>90</v>
      </c>
      <c r="AV141" s="14" t="s">
        <v>92</v>
      </c>
      <c r="AW141" s="14" t="s">
        <v>36</v>
      </c>
      <c r="AX141" s="14" t="s">
        <v>83</v>
      </c>
      <c r="AY141" s="264" t="s">
        <v>177</v>
      </c>
    </row>
    <row r="142" s="15" customFormat="1">
      <c r="A142" s="15"/>
      <c r="B142" s="265"/>
      <c r="C142" s="266"/>
      <c r="D142" s="245" t="s">
        <v>186</v>
      </c>
      <c r="E142" s="267" t="s">
        <v>1</v>
      </c>
      <c r="F142" s="268" t="s">
        <v>190</v>
      </c>
      <c r="G142" s="266"/>
      <c r="H142" s="269">
        <v>72.769000000000005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5" t="s">
        <v>186</v>
      </c>
      <c r="AU142" s="275" t="s">
        <v>90</v>
      </c>
      <c r="AV142" s="15" t="s">
        <v>184</v>
      </c>
      <c r="AW142" s="15" t="s">
        <v>36</v>
      </c>
      <c r="AX142" s="15" t="s">
        <v>90</v>
      </c>
      <c r="AY142" s="275" t="s">
        <v>177</v>
      </c>
    </row>
    <row r="143" s="2" customFormat="1" ht="21.75" customHeight="1">
      <c r="A143" s="39"/>
      <c r="B143" s="40"/>
      <c r="C143" s="230" t="s">
        <v>100</v>
      </c>
      <c r="D143" s="230" t="s">
        <v>179</v>
      </c>
      <c r="E143" s="231" t="s">
        <v>3223</v>
      </c>
      <c r="F143" s="232" t="s">
        <v>3224</v>
      </c>
      <c r="G143" s="233" t="s">
        <v>182</v>
      </c>
      <c r="H143" s="234">
        <v>72.769000000000005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184</v>
      </c>
      <c r="AT143" s="241" t="s">
        <v>179</v>
      </c>
      <c r="AU143" s="241" t="s">
        <v>90</v>
      </c>
      <c r="AY143" s="18" t="s">
        <v>177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184</v>
      </c>
      <c r="BM143" s="241" t="s">
        <v>223</v>
      </c>
    </row>
    <row r="144" s="14" customFormat="1">
      <c r="A144" s="14"/>
      <c r="B144" s="254"/>
      <c r="C144" s="255"/>
      <c r="D144" s="245" t="s">
        <v>186</v>
      </c>
      <c r="E144" s="256" t="s">
        <v>1</v>
      </c>
      <c r="F144" s="257" t="s">
        <v>4121</v>
      </c>
      <c r="G144" s="255"/>
      <c r="H144" s="258">
        <v>50.290999999999997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186</v>
      </c>
      <c r="AU144" s="264" t="s">
        <v>90</v>
      </c>
      <c r="AV144" s="14" t="s">
        <v>92</v>
      </c>
      <c r="AW144" s="14" t="s">
        <v>36</v>
      </c>
      <c r="AX144" s="14" t="s">
        <v>83</v>
      </c>
      <c r="AY144" s="264" t="s">
        <v>177</v>
      </c>
    </row>
    <row r="145" s="14" customFormat="1">
      <c r="A145" s="14"/>
      <c r="B145" s="254"/>
      <c r="C145" s="255"/>
      <c r="D145" s="245" t="s">
        <v>186</v>
      </c>
      <c r="E145" s="256" t="s">
        <v>1</v>
      </c>
      <c r="F145" s="257" t="s">
        <v>4122</v>
      </c>
      <c r="G145" s="255"/>
      <c r="H145" s="258">
        <v>22.478000000000002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186</v>
      </c>
      <c r="AU145" s="264" t="s">
        <v>90</v>
      </c>
      <c r="AV145" s="14" t="s">
        <v>92</v>
      </c>
      <c r="AW145" s="14" t="s">
        <v>36</v>
      </c>
      <c r="AX145" s="14" t="s">
        <v>83</v>
      </c>
      <c r="AY145" s="264" t="s">
        <v>177</v>
      </c>
    </row>
    <row r="146" s="15" customFormat="1">
      <c r="A146" s="15"/>
      <c r="B146" s="265"/>
      <c r="C146" s="266"/>
      <c r="D146" s="245" t="s">
        <v>186</v>
      </c>
      <c r="E146" s="267" t="s">
        <v>1</v>
      </c>
      <c r="F146" s="268" t="s">
        <v>190</v>
      </c>
      <c r="G146" s="266"/>
      <c r="H146" s="269">
        <v>72.769000000000005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186</v>
      </c>
      <c r="AU146" s="275" t="s">
        <v>90</v>
      </c>
      <c r="AV146" s="15" t="s">
        <v>184</v>
      </c>
      <c r="AW146" s="15" t="s">
        <v>36</v>
      </c>
      <c r="AX146" s="15" t="s">
        <v>90</v>
      </c>
      <c r="AY146" s="275" t="s">
        <v>177</v>
      </c>
    </row>
    <row r="147" s="2" customFormat="1" ht="21.75" customHeight="1">
      <c r="A147" s="39"/>
      <c r="B147" s="40"/>
      <c r="C147" s="230" t="s">
        <v>184</v>
      </c>
      <c r="D147" s="230" t="s">
        <v>179</v>
      </c>
      <c r="E147" s="231" t="s">
        <v>4123</v>
      </c>
      <c r="F147" s="232" t="s">
        <v>3226</v>
      </c>
      <c r="G147" s="233" t="s">
        <v>200</v>
      </c>
      <c r="H147" s="234">
        <v>217.55000000000001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184</v>
      </c>
      <c r="AT147" s="241" t="s">
        <v>179</v>
      </c>
      <c r="AU147" s="241" t="s">
        <v>90</v>
      </c>
      <c r="AY147" s="18" t="s">
        <v>177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184</v>
      </c>
      <c r="BM147" s="241" t="s">
        <v>236</v>
      </c>
    </row>
    <row r="148" s="14" customFormat="1">
      <c r="A148" s="14"/>
      <c r="B148" s="254"/>
      <c r="C148" s="255"/>
      <c r="D148" s="245" t="s">
        <v>186</v>
      </c>
      <c r="E148" s="256" t="s">
        <v>1</v>
      </c>
      <c r="F148" s="257" t="s">
        <v>4124</v>
      </c>
      <c r="G148" s="255"/>
      <c r="H148" s="258">
        <v>217.55000000000001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186</v>
      </c>
      <c r="AU148" s="264" t="s">
        <v>90</v>
      </c>
      <c r="AV148" s="14" t="s">
        <v>92</v>
      </c>
      <c r="AW148" s="14" t="s">
        <v>36</v>
      </c>
      <c r="AX148" s="14" t="s">
        <v>83</v>
      </c>
      <c r="AY148" s="264" t="s">
        <v>177</v>
      </c>
    </row>
    <row r="149" s="15" customFormat="1">
      <c r="A149" s="15"/>
      <c r="B149" s="265"/>
      <c r="C149" s="266"/>
      <c r="D149" s="245" t="s">
        <v>186</v>
      </c>
      <c r="E149" s="267" t="s">
        <v>1</v>
      </c>
      <c r="F149" s="268" t="s">
        <v>190</v>
      </c>
      <c r="G149" s="266"/>
      <c r="H149" s="269">
        <v>217.55000000000001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186</v>
      </c>
      <c r="AU149" s="275" t="s">
        <v>90</v>
      </c>
      <c r="AV149" s="15" t="s">
        <v>184</v>
      </c>
      <c r="AW149" s="15" t="s">
        <v>36</v>
      </c>
      <c r="AX149" s="15" t="s">
        <v>90</v>
      </c>
      <c r="AY149" s="275" t="s">
        <v>177</v>
      </c>
    </row>
    <row r="150" s="2" customFormat="1" ht="21.75" customHeight="1">
      <c r="A150" s="39"/>
      <c r="B150" s="40"/>
      <c r="C150" s="230" t="s">
        <v>214</v>
      </c>
      <c r="D150" s="230" t="s">
        <v>179</v>
      </c>
      <c r="E150" s="231" t="s">
        <v>4125</v>
      </c>
      <c r="F150" s="232" t="s">
        <v>3230</v>
      </c>
      <c r="G150" s="233" t="s">
        <v>200</v>
      </c>
      <c r="H150" s="234">
        <v>217.55000000000001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184</v>
      </c>
      <c r="AT150" s="241" t="s">
        <v>179</v>
      </c>
      <c r="AU150" s="241" t="s">
        <v>90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184</v>
      </c>
      <c r="BM150" s="241" t="s">
        <v>248</v>
      </c>
    </row>
    <row r="151" s="14" customFormat="1">
      <c r="A151" s="14"/>
      <c r="B151" s="254"/>
      <c r="C151" s="255"/>
      <c r="D151" s="245" t="s">
        <v>186</v>
      </c>
      <c r="E151" s="256" t="s">
        <v>1</v>
      </c>
      <c r="F151" s="257" t="s">
        <v>4124</v>
      </c>
      <c r="G151" s="255"/>
      <c r="H151" s="258">
        <v>217.55000000000001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186</v>
      </c>
      <c r="AU151" s="264" t="s">
        <v>90</v>
      </c>
      <c r="AV151" s="14" t="s">
        <v>92</v>
      </c>
      <c r="AW151" s="14" t="s">
        <v>36</v>
      </c>
      <c r="AX151" s="14" t="s">
        <v>83</v>
      </c>
      <c r="AY151" s="264" t="s">
        <v>177</v>
      </c>
    </row>
    <row r="152" s="15" customFormat="1">
      <c r="A152" s="15"/>
      <c r="B152" s="265"/>
      <c r="C152" s="266"/>
      <c r="D152" s="245" t="s">
        <v>186</v>
      </c>
      <c r="E152" s="267" t="s">
        <v>1</v>
      </c>
      <c r="F152" s="268" t="s">
        <v>190</v>
      </c>
      <c r="G152" s="266"/>
      <c r="H152" s="269">
        <v>217.55000000000001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186</v>
      </c>
      <c r="AU152" s="275" t="s">
        <v>90</v>
      </c>
      <c r="AV152" s="15" t="s">
        <v>184</v>
      </c>
      <c r="AW152" s="15" t="s">
        <v>36</v>
      </c>
      <c r="AX152" s="15" t="s">
        <v>90</v>
      </c>
      <c r="AY152" s="275" t="s">
        <v>177</v>
      </c>
    </row>
    <row r="153" s="2" customFormat="1" ht="16.5" customHeight="1">
      <c r="A153" s="39"/>
      <c r="B153" s="40"/>
      <c r="C153" s="230" t="s">
        <v>223</v>
      </c>
      <c r="D153" s="230" t="s">
        <v>179</v>
      </c>
      <c r="E153" s="231" t="s">
        <v>4126</v>
      </c>
      <c r="F153" s="232" t="s">
        <v>4127</v>
      </c>
      <c r="G153" s="233" t="s">
        <v>182</v>
      </c>
      <c r="H153" s="234">
        <v>114.224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184</v>
      </c>
      <c r="AT153" s="241" t="s">
        <v>179</v>
      </c>
      <c r="AU153" s="241" t="s">
        <v>90</v>
      </c>
      <c r="AY153" s="18" t="s">
        <v>177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184</v>
      </c>
      <c r="BM153" s="241" t="s">
        <v>8</v>
      </c>
    </row>
    <row r="154" s="14" customFormat="1">
      <c r="A154" s="14"/>
      <c r="B154" s="254"/>
      <c r="C154" s="255"/>
      <c r="D154" s="245" t="s">
        <v>186</v>
      </c>
      <c r="E154" s="256" t="s">
        <v>1</v>
      </c>
      <c r="F154" s="257" t="s">
        <v>4128</v>
      </c>
      <c r="G154" s="255"/>
      <c r="H154" s="258">
        <v>114.224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186</v>
      </c>
      <c r="AU154" s="264" t="s">
        <v>90</v>
      </c>
      <c r="AV154" s="14" t="s">
        <v>92</v>
      </c>
      <c r="AW154" s="14" t="s">
        <v>36</v>
      </c>
      <c r="AX154" s="14" t="s">
        <v>83</v>
      </c>
      <c r="AY154" s="264" t="s">
        <v>177</v>
      </c>
    </row>
    <row r="155" s="15" customFormat="1">
      <c r="A155" s="15"/>
      <c r="B155" s="265"/>
      <c r="C155" s="266"/>
      <c r="D155" s="245" t="s">
        <v>186</v>
      </c>
      <c r="E155" s="267" t="s">
        <v>1</v>
      </c>
      <c r="F155" s="268" t="s">
        <v>190</v>
      </c>
      <c r="G155" s="266"/>
      <c r="H155" s="269">
        <v>114.224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186</v>
      </c>
      <c r="AU155" s="275" t="s">
        <v>90</v>
      </c>
      <c r="AV155" s="15" t="s">
        <v>184</v>
      </c>
      <c r="AW155" s="15" t="s">
        <v>36</v>
      </c>
      <c r="AX155" s="15" t="s">
        <v>90</v>
      </c>
      <c r="AY155" s="275" t="s">
        <v>177</v>
      </c>
    </row>
    <row r="156" s="2" customFormat="1" ht="21.75" customHeight="1">
      <c r="A156" s="39"/>
      <c r="B156" s="40"/>
      <c r="C156" s="230" t="s">
        <v>229</v>
      </c>
      <c r="D156" s="230" t="s">
        <v>179</v>
      </c>
      <c r="E156" s="231" t="s">
        <v>4129</v>
      </c>
      <c r="F156" s="232" t="s">
        <v>4130</v>
      </c>
      <c r="G156" s="233" t="s">
        <v>182</v>
      </c>
      <c r="H156" s="234">
        <v>182.67699999999999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184</v>
      </c>
      <c r="AT156" s="241" t="s">
        <v>179</v>
      </c>
      <c r="AU156" s="241" t="s">
        <v>90</v>
      </c>
      <c r="AY156" s="18" t="s">
        <v>177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184</v>
      </c>
      <c r="BM156" s="241" t="s">
        <v>282</v>
      </c>
    </row>
    <row r="157" s="13" customFormat="1">
      <c r="A157" s="13"/>
      <c r="B157" s="243"/>
      <c r="C157" s="244"/>
      <c r="D157" s="245" t="s">
        <v>186</v>
      </c>
      <c r="E157" s="246" t="s">
        <v>1</v>
      </c>
      <c r="F157" s="247" t="s">
        <v>4131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186</v>
      </c>
      <c r="AU157" s="253" t="s">
        <v>90</v>
      </c>
      <c r="AV157" s="13" t="s">
        <v>90</v>
      </c>
      <c r="AW157" s="13" t="s">
        <v>36</v>
      </c>
      <c r="AX157" s="13" t="s">
        <v>83</v>
      </c>
      <c r="AY157" s="253" t="s">
        <v>177</v>
      </c>
    </row>
    <row r="158" s="14" customFormat="1">
      <c r="A158" s="14"/>
      <c r="B158" s="254"/>
      <c r="C158" s="255"/>
      <c r="D158" s="245" t="s">
        <v>186</v>
      </c>
      <c r="E158" s="256" t="s">
        <v>1</v>
      </c>
      <c r="F158" s="257" t="s">
        <v>4132</v>
      </c>
      <c r="G158" s="255"/>
      <c r="H158" s="258">
        <v>114.224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186</v>
      </c>
      <c r="AU158" s="264" t="s">
        <v>90</v>
      </c>
      <c r="AV158" s="14" t="s">
        <v>92</v>
      </c>
      <c r="AW158" s="14" t="s">
        <v>36</v>
      </c>
      <c r="AX158" s="14" t="s">
        <v>83</v>
      </c>
      <c r="AY158" s="264" t="s">
        <v>177</v>
      </c>
    </row>
    <row r="159" s="14" customFormat="1">
      <c r="A159" s="14"/>
      <c r="B159" s="254"/>
      <c r="C159" s="255"/>
      <c r="D159" s="245" t="s">
        <v>186</v>
      </c>
      <c r="E159" s="256" t="s">
        <v>1</v>
      </c>
      <c r="F159" s="257" t="s">
        <v>4133</v>
      </c>
      <c r="G159" s="255"/>
      <c r="H159" s="258">
        <v>68.453000000000003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186</v>
      </c>
      <c r="AU159" s="264" t="s">
        <v>90</v>
      </c>
      <c r="AV159" s="14" t="s">
        <v>92</v>
      </c>
      <c r="AW159" s="14" t="s">
        <v>36</v>
      </c>
      <c r="AX159" s="14" t="s">
        <v>83</v>
      </c>
      <c r="AY159" s="264" t="s">
        <v>177</v>
      </c>
    </row>
    <row r="160" s="15" customFormat="1">
      <c r="A160" s="15"/>
      <c r="B160" s="265"/>
      <c r="C160" s="266"/>
      <c r="D160" s="245" t="s">
        <v>186</v>
      </c>
      <c r="E160" s="267" t="s">
        <v>1</v>
      </c>
      <c r="F160" s="268" t="s">
        <v>190</v>
      </c>
      <c r="G160" s="266"/>
      <c r="H160" s="269">
        <v>182.67699999999999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186</v>
      </c>
      <c r="AU160" s="275" t="s">
        <v>90</v>
      </c>
      <c r="AV160" s="15" t="s">
        <v>184</v>
      </c>
      <c r="AW160" s="15" t="s">
        <v>36</v>
      </c>
      <c r="AX160" s="15" t="s">
        <v>90</v>
      </c>
      <c r="AY160" s="275" t="s">
        <v>177</v>
      </c>
    </row>
    <row r="161" s="2" customFormat="1" ht="21.75" customHeight="1">
      <c r="A161" s="39"/>
      <c r="B161" s="40"/>
      <c r="C161" s="230" t="s">
        <v>236</v>
      </c>
      <c r="D161" s="230" t="s">
        <v>179</v>
      </c>
      <c r="E161" s="231" t="s">
        <v>4134</v>
      </c>
      <c r="F161" s="232" t="s">
        <v>3236</v>
      </c>
      <c r="G161" s="233" t="s">
        <v>182</v>
      </c>
      <c r="H161" s="234">
        <v>45.771000000000001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184</v>
      </c>
      <c r="AT161" s="241" t="s">
        <v>179</v>
      </c>
      <c r="AU161" s="241" t="s">
        <v>90</v>
      </c>
      <c r="AY161" s="18" t="s">
        <v>177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184</v>
      </c>
      <c r="BM161" s="241" t="s">
        <v>295</v>
      </c>
    </row>
    <row r="162" s="14" customFormat="1">
      <c r="A162" s="14"/>
      <c r="B162" s="254"/>
      <c r="C162" s="255"/>
      <c r="D162" s="245" t="s">
        <v>186</v>
      </c>
      <c r="E162" s="256" t="s">
        <v>1</v>
      </c>
      <c r="F162" s="257" t="s">
        <v>4135</v>
      </c>
      <c r="G162" s="255"/>
      <c r="H162" s="258">
        <v>45.771000000000001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186</v>
      </c>
      <c r="AU162" s="264" t="s">
        <v>90</v>
      </c>
      <c r="AV162" s="14" t="s">
        <v>92</v>
      </c>
      <c r="AW162" s="14" t="s">
        <v>36</v>
      </c>
      <c r="AX162" s="14" t="s">
        <v>83</v>
      </c>
      <c r="AY162" s="264" t="s">
        <v>177</v>
      </c>
    </row>
    <row r="163" s="15" customFormat="1">
      <c r="A163" s="15"/>
      <c r="B163" s="265"/>
      <c r="C163" s="266"/>
      <c r="D163" s="245" t="s">
        <v>186</v>
      </c>
      <c r="E163" s="267" t="s">
        <v>1</v>
      </c>
      <c r="F163" s="268" t="s">
        <v>190</v>
      </c>
      <c r="G163" s="266"/>
      <c r="H163" s="269">
        <v>45.771000000000001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186</v>
      </c>
      <c r="AU163" s="275" t="s">
        <v>90</v>
      </c>
      <c r="AV163" s="15" t="s">
        <v>184</v>
      </c>
      <c r="AW163" s="15" t="s">
        <v>36</v>
      </c>
      <c r="AX163" s="15" t="s">
        <v>90</v>
      </c>
      <c r="AY163" s="275" t="s">
        <v>177</v>
      </c>
    </row>
    <row r="164" s="2" customFormat="1" ht="16.5" customHeight="1">
      <c r="A164" s="39"/>
      <c r="B164" s="40"/>
      <c r="C164" s="230" t="s">
        <v>191</v>
      </c>
      <c r="D164" s="230" t="s">
        <v>179</v>
      </c>
      <c r="E164" s="231" t="s">
        <v>4136</v>
      </c>
      <c r="F164" s="232" t="s">
        <v>4137</v>
      </c>
      <c r="G164" s="233" t="s">
        <v>182</v>
      </c>
      <c r="H164" s="234">
        <v>114.224</v>
      </c>
      <c r="I164" s="235"/>
      <c r="J164" s="236">
        <f>ROUND(I164*H164,2)</f>
        <v>0</v>
      </c>
      <c r="K164" s="232" t="s">
        <v>4117</v>
      </c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184</v>
      </c>
      <c r="AT164" s="241" t="s">
        <v>179</v>
      </c>
      <c r="AU164" s="241" t="s">
        <v>90</v>
      </c>
      <c r="AY164" s="18" t="s">
        <v>177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184</v>
      </c>
      <c r="BM164" s="241" t="s">
        <v>308</v>
      </c>
    </row>
    <row r="165" s="14" customFormat="1">
      <c r="A165" s="14"/>
      <c r="B165" s="254"/>
      <c r="C165" s="255"/>
      <c r="D165" s="245" t="s">
        <v>186</v>
      </c>
      <c r="E165" s="256" t="s">
        <v>1</v>
      </c>
      <c r="F165" s="257" t="s">
        <v>4138</v>
      </c>
      <c r="G165" s="255"/>
      <c r="H165" s="258">
        <v>68.453000000000003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186</v>
      </c>
      <c r="AU165" s="264" t="s">
        <v>90</v>
      </c>
      <c r="AV165" s="14" t="s">
        <v>92</v>
      </c>
      <c r="AW165" s="14" t="s">
        <v>36</v>
      </c>
      <c r="AX165" s="14" t="s">
        <v>83</v>
      </c>
      <c r="AY165" s="264" t="s">
        <v>177</v>
      </c>
    </row>
    <row r="166" s="14" customFormat="1">
      <c r="A166" s="14"/>
      <c r="B166" s="254"/>
      <c r="C166" s="255"/>
      <c r="D166" s="245" t="s">
        <v>186</v>
      </c>
      <c r="E166" s="256" t="s">
        <v>1</v>
      </c>
      <c r="F166" s="257" t="s">
        <v>4139</v>
      </c>
      <c r="G166" s="255"/>
      <c r="H166" s="258">
        <v>45.771000000000001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186</v>
      </c>
      <c r="AU166" s="264" t="s">
        <v>90</v>
      </c>
      <c r="AV166" s="14" t="s">
        <v>92</v>
      </c>
      <c r="AW166" s="14" t="s">
        <v>36</v>
      </c>
      <c r="AX166" s="14" t="s">
        <v>83</v>
      </c>
      <c r="AY166" s="264" t="s">
        <v>177</v>
      </c>
    </row>
    <row r="167" s="15" customFormat="1">
      <c r="A167" s="15"/>
      <c r="B167" s="265"/>
      <c r="C167" s="266"/>
      <c r="D167" s="245" t="s">
        <v>186</v>
      </c>
      <c r="E167" s="267" t="s">
        <v>1</v>
      </c>
      <c r="F167" s="268" t="s">
        <v>190</v>
      </c>
      <c r="G167" s="266"/>
      <c r="H167" s="269">
        <v>114.224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186</v>
      </c>
      <c r="AU167" s="275" t="s">
        <v>90</v>
      </c>
      <c r="AV167" s="15" t="s">
        <v>184</v>
      </c>
      <c r="AW167" s="15" t="s">
        <v>36</v>
      </c>
      <c r="AX167" s="15" t="s">
        <v>90</v>
      </c>
      <c r="AY167" s="275" t="s">
        <v>177</v>
      </c>
    </row>
    <row r="168" s="2" customFormat="1" ht="16.5" customHeight="1">
      <c r="A168" s="39"/>
      <c r="B168" s="40"/>
      <c r="C168" s="230" t="s">
        <v>248</v>
      </c>
      <c r="D168" s="230" t="s">
        <v>179</v>
      </c>
      <c r="E168" s="231" t="s">
        <v>4140</v>
      </c>
      <c r="F168" s="232" t="s">
        <v>3240</v>
      </c>
      <c r="G168" s="233" t="s">
        <v>182</v>
      </c>
      <c r="H168" s="234">
        <v>68.453000000000003</v>
      </c>
      <c r="I168" s="235"/>
      <c r="J168" s="236">
        <f>ROUND(I168*H168,2)</f>
        <v>0</v>
      </c>
      <c r="K168" s="232" t="s">
        <v>3247</v>
      </c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184</v>
      </c>
      <c r="AT168" s="241" t="s">
        <v>179</v>
      </c>
      <c r="AU168" s="241" t="s">
        <v>90</v>
      </c>
      <c r="AY168" s="18" t="s">
        <v>177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184</v>
      </c>
      <c r="BM168" s="241" t="s">
        <v>319</v>
      </c>
    </row>
    <row r="169" s="14" customFormat="1">
      <c r="A169" s="14"/>
      <c r="B169" s="254"/>
      <c r="C169" s="255"/>
      <c r="D169" s="245" t="s">
        <v>186</v>
      </c>
      <c r="E169" s="256" t="s">
        <v>1</v>
      </c>
      <c r="F169" s="257" t="s">
        <v>4141</v>
      </c>
      <c r="G169" s="255"/>
      <c r="H169" s="258">
        <v>68.453000000000003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186</v>
      </c>
      <c r="AU169" s="264" t="s">
        <v>90</v>
      </c>
      <c r="AV169" s="14" t="s">
        <v>92</v>
      </c>
      <c r="AW169" s="14" t="s">
        <v>36</v>
      </c>
      <c r="AX169" s="14" t="s">
        <v>83</v>
      </c>
      <c r="AY169" s="264" t="s">
        <v>177</v>
      </c>
    </row>
    <row r="170" s="15" customFormat="1">
      <c r="A170" s="15"/>
      <c r="B170" s="265"/>
      <c r="C170" s="266"/>
      <c r="D170" s="245" t="s">
        <v>186</v>
      </c>
      <c r="E170" s="267" t="s">
        <v>1</v>
      </c>
      <c r="F170" s="268" t="s">
        <v>190</v>
      </c>
      <c r="G170" s="266"/>
      <c r="H170" s="269">
        <v>68.453000000000003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5" t="s">
        <v>186</v>
      </c>
      <c r="AU170" s="275" t="s">
        <v>90</v>
      </c>
      <c r="AV170" s="15" t="s">
        <v>184</v>
      </c>
      <c r="AW170" s="15" t="s">
        <v>36</v>
      </c>
      <c r="AX170" s="15" t="s">
        <v>90</v>
      </c>
      <c r="AY170" s="275" t="s">
        <v>177</v>
      </c>
    </row>
    <row r="171" s="2" customFormat="1" ht="24.15" customHeight="1">
      <c r="A171" s="39"/>
      <c r="B171" s="40"/>
      <c r="C171" s="230" t="s">
        <v>257</v>
      </c>
      <c r="D171" s="230" t="s">
        <v>179</v>
      </c>
      <c r="E171" s="231" t="s">
        <v>4142</v>
      </c>
      <c r="F171" s="232" t="s">
        <v>3242</v>
      </c>
      <c r="G171" s="233" t="s">
        <v>182</v>
      </c>
      <c r="H171" s="234">
        <v>36.530999999999999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184</v>
      </c>
      <c r="AT171" s="241" t="s">
        <v>179</v>
      </c>
      <c r="AU171" s="241" t="s">
        <v>90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184</v>
      </c>
      <c r="BM171" s="241" t="s">
        <v>329</v>
      </c>
    </row>
    <row r="172" s="14" customFormat="1">
      <c r="A172" s="14"/>
      <c r="B172" s="254"/>
      <c r="C172" s="255"/>
      <c r="D172" s="245" t="s">
        <v>186</v>
      </c>
      <c r="E172" s="256" t="s">
        <v>1</v>
      </c>
      <c r="F172" s="257" t="s">
        <v>4143</v>
      </c>
      <c r="G172" s="255"/>
      <c r="H172" s="258">
        <v>12.907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186</v>
      </c>
      <c r="AU172" s="264" t="s">
        <v>90</v>
      </c>
      <c r="AV172" s="14" t="s">
        <v>92</v>
      </c>
      <c r="AW172" s="14" t="s">
        <v>36</v>
      </c>
      <c r="AX172" s="14" t="s">
        <v>83</v>
      </c>
      <c r="AY172" s="264" t="s">
        <v>177</v>
      </c>
    </row>
    <row r="173" s="14" customFormat="1">
      <c r="A173" s="14"/>
      <c r="B173" s="254"/>
      <c r="C173" s="255"/>
      <c r="D173" s="245" t="s">
        <v>186</v>
      </c>
      <c r="E173" s="256" t="s">
        <v>1</v>
      </c>
      <c r="F173" s="257" t="s">
        <v>4144</v>
      </c>
      <c r="G173" s="255"/>
      <c r="H173" s="258">
        <v>4.4550000000000001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186</v>
      </c>
      <c r="AU173" s="264" t="s">
        <v>90</v>
      </c>
      <c r="AV173" s="14" t="s">
        <v>92</v>
      </c>
      <c r="AW173" s="14" t="s">
        <v>36</v>
      </c>
      <c r="AX173" s="14" t="s">
        <v>83</v>
      </c>
      <c r="AY173" s="264" t="s">
        <v>177</v>
      </c>
    </row>
    <row r="174" s="14" customFormat="1">
      <c r="A174" s="14"/>
      <c r="B174" s="254"/>
      <c r="C174" s="255"/>
      <c r="D174" s="245" t="s">
        <v>186</v>
      </c>
      <c r="E174" s="256" t="s">
        <v>1</v>
      </c>
      <c r="F174" s="257" t="s">
        <v>4145</v>
      </c>
      <c r="G174" s="255"/>
      <c r="H174" s="258">
        <v>13.674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186</v>
      </c>
      <c r="AU174" s="264" t="s">
        <v>90</v>
      </c>
      <c r="AV174" s="14" t="s">
        <v>92</v>
      </c>
      <c r="AW174" s="14" t="s">
        <v>36</v>
      </c>
      <c r="AX174" s="14" t="s">
        <v>83</v>
      </c>
      <c r="AY174" s="264" t="s">
        <v>177</v>
      </c>
    </row>
    <row r="175" s="14" customFormat="1">
      <c r="A175" s="14"/>
      <c r="B175" s="254"/>
      <c r="C175" s="255"/>
      <c r="D175" s="245" t="s">
        <v>186</v>
      </c>
      <c r="E175" s="256" t="s">
        <v>1</v>
      </c>
      <c r="F175" s="257" t="s">
        <v>4146</v>
      </c>
      <c r="G175" s="255"/>
      <c r="H175" s="258">
        <v>5.4950000000000001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186</v>
      </c>
      <c r="AU175" s="264" t="s">
        <v>90</v>
      </c>
      <c r="AV175" s="14" t="s">
        <v>92</v>
      </c>
      <c r="AW175" s="14" t="s">
        <v>36</v>
      </c>
      <c r="AX175" s="14" t="s">
        <v>83</v>
      </c>
      <c r="AY175" s="264" t="s">
        <v>177</v>
      </c>
    </row>
    <row r="176" s="15" customFormat="1">
      <c r="A176" s="15"/>
      <c r="B176" s="265"/>
      <c r="C176" s="266"/>
      <c r="D176" s="245" t="s">
        <v>186</v>
      </c>
      <c r="E176" s="267" t="s">
        <v>1</v>
      </c>
      <c r="F176" s="268" t="s">
        <v>190</v>
      </c>
      <c r="G176" s="266"/>
      <c r="H176" s="269">
        <v>36.530999999999999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5" t="s">
        <v>186</v>
      </c>
      <c r="AU176" s="275" t="s">
        <v>90</v>
      </c>
      <c r="AV176" s="15" t="s">
        <v>184</v>
      </c>
      <c r="AW176" s="15" t="s">
        <v>36</v>
      </c>
      <c r="AX176" s="15" t="s">
        <v>90</v>
      </c>
      <c r="AY176" s="275" t="s">
        <v>177</v>
      </c>
    </row>
    <row r="177" s="2" customFormat="1" ht="21.75" customHeight="1">
      <c r="A177" s="39"/>
      <c r="B177" s="40"/>
      <c r="C177" s="230" t="s">
        <v>8</v>
      </c>
      <c r="D177" s="230" t="s">
        <v>179</v>
      </c>
      <c r="E177" s="231" t="s">
        <v>4147</v>
      </c>
      <c r="F177" s="232" t="s">
        <v>3244</v>
      </c>
      <c r="G177" s="233" t="s">
        <v>182</v>
      </c>
      <c r="H177" s="234">
        <v>36.530999999999999</v>
      </c>
      <c r="I177" s="235"/>
      <c r="J177" s="236">
        <f>ROUND(I177*H177,2)</f>
        <v>0</v>
      </c>
      <c r="K177" s="232" t="s">
        <v>4117</v>
      </c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184</v>
      </c>
      <c r="AT177" s="241" t="s">
        <v>179</v>
      </c>
      <c r="AU177" s="241" t="s">
        <v>90</v>
      </c>
      <c r="AY177" s="18" t="s">
        <v>177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184</v>
      </c>
      <c r="BM177" s="241" t="s">
        <v>342</v>
      </c>
    </row>
    <row r="178" s="2" customFormat="1" ht="24.15" customHeight="1">
      <c r="A178" s="39"/>
      <c r="B178" s="40"/>
      <c r="C178" s="230" t="s">
        <v>275</v>
      </c>
      <c r="D178" s="230" t="s">
        <v>179</v>
      </c>
      <c r="E178" s="231" t="s">
        <v>4148</v>
      </c>
      <c r="F178" s="232" t="s">
        <v>3246</v>
      </c>
      <c r="G178" s="233" t="s">
        <v>182</v>
      </c>
      <c r="H178" s="234">
        <v>45.770000000000003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184</v>
      </c>
      <c r="AT178" s="241" t="s">
        <v>179</v>
      </c>
      <c r="AU178" s="241" t="s">
        <v>90</v>
      </c>
      <c r="AY178" s="18" t="s">
        <v>177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184</v>
      </c>
      <c r="BM178" s="241" t="s">
        <v>361</v>
      </c>
    </row>
    <row r="179" s="2" customFormat="1" ht="49.05" customHeight="1">
      <c r="A179" s="39"/>
      <c r="B179" s="40"/>
      <c r="C179" s="230" t="s">
        <v>282</v>
      </c>
      <c r="D179" s="230" t="s">
        <v>179</v>
      </c>
      <c r="E179" s="231" t="s">
        <v>3248</v>
      </c>
      <c r="F179" s="232" t="s">
        <v>4149</v>
      </c>
      <c r="G179" s="233" t="s">
        <v>888</v>
      </c>
      <c r="H179" s="234">
        <v>1</v>
      </c>
      <c r="I179" s="235"/>
      <c r="J179" s="236">
        <f>ROUND(I179*H179,2)</f>
        <v>0</v>
      </c>
      <c r="K179" s="232" t="s">
        <v>4117</v>
      </c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184</v>
      </c>
      <c r="AT179" s="241" t="s">
        <v>179</v>
      </c>
      <c r="AU179" s="241" t="s">
        <v>90</v>
      </c>
      <c r="AY179" s="18" t="s">
        <v>177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184</v>
      </c>
      <c r="BM179" s="241" t="s">
        <v>375</v>
      </c>
    </row>
    <row r="180" s="12" customFormat="1" ht="25.92" customHeight="1">
      <c r="A180" s="12"/>
      <c r="B180" s="214"/>
      <c r="C180" s="215"/>
      <c r="D180" s="216" t="s">
        <v>82</v>
      </c>
      <c r="E180" s="217" t="s">
        <v>184</v>
      </c>
      <c r="F180" s="217" t="s">
        <v>1126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P181</f>
        <v>0</v>
      </c>
      <c r="Q180" s="222"/>
      <c r="R180" s="223">
        <f>R181</f>
        <v>0</v>
      </c>
      <c r="S180" s="222"/>
      <c r="T180" s="224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90</v>
      </c>
      <c r="AT180" s="226" t="s">
        <v>82</v>
      </c>
      <c r="AU180" s="226" t="s">
        <v>83</v>
      </c>
      <c r="AY180" s="225" t="s">
        <v>177</v>
      </c>
      <c r="BK180" s="227">
        <f>BK181</f>
        <v>0</v>
      </c>
    </row>
    <row r="181" s="2" customFormat="1" ht="16.5" customHeight="1">
      <c r="A181" s="39"/>
      <c r="B181" s="40"/>
      <c r="C181" s="230" t="s">
        <v>290</v>
      </c>
      <c r="D181" s="230" t="s">
        <v>179</v>
      </c>
      <c r="E181" s="231" t="s">
        <v>4150</v>
      </c>
      <c r="F181" s="232" t="s">
        <v>4151</v>
      </c>
      <c r="G181" s="233" t="s">
        <v>182</v>
      </c>
      <c r="H181" s="234">
        <v>9.2639999999999993</v>
      </c>
      <c r="I181" s="235"/>
      <c r="J181" s="236">
        <f>ROUND(I181*H181,2)</f>
        <v>0</v>
      </c>
      <c r="K181" s="232" t="s">
        <v>4117</v>
      </c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184</v>
      </c>
      <c r="AT181" s="241" t="s">
        <v>179</v>
      </c>
      <c r="AU181" s="241" t="s">
        <v>90</v>
      </c>
      <c r="AY181" s="18" t="s">
        <v>177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184</v>
      </c>
      <c r="BM181" s="241" t="s">
        <v>389</v>
      </c>
    </row>
    <row r="182" s="12" customFormat="1" ht="25.92" customHeight="1">
      <c r="A182" s="12"/>
      <c r="B182" s="214"/>
      <c r="C182" s="215"/>
      <c r="D182" s="216" t="s">
        <v>82</v>
      </c>
      <c r="E182" s="217" t="s">
        <v>1733</v>
      </c>
      <c r="F182" s="217" t="s">
        <v>1734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SUM(P183:P190)</f>
        <v>0</v>
      </c>
      <c r="Q182" s="222"/>
      <c r="R182" s="223">
        <f>SUM(R183:R190)</f>
        <v>0</v>
      </c>
      <c r="S182" s="222"/>
      <c r="T182" s="224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92</v>
      </c>
      <c r="AT182" s="226" t="s">
        <v>82</v>
      </c>
      <c r="AU182" s="226" t="s">
        <v>83</v>
      </c>
      <c r="AY182" s="225" t="s">
        <v>177</v>
      </c>
      <c r="BK182" s="227">
        <f>SUM(BK183:BK190)</f>
        <v>0</v>
      </c>
    </row>
    <row r="183" s="2" customFormat="1" ht="24.15" customHeight="1">
      <c r="A183" s="39"/>
      <c r="B183" s="40"/>
      <c r="C183" s="230" t="s">
        <v>295</v>
      </c>
      <c r="D183" s="230" t="s">
        <v>179</v>
      </c>
      <c r="E183" s="231" t="s">
        <v>4152</v>
      </c>
      <c r="F183" s="232" t="s">
        <v>4153</v>
      </c>
      <c r="G183" s="233" t="s">
        <v>398</v>
      </c>
      <c r="H183" s="234">
        <v>100.5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295</v>
      </c>
      <c r="AT183" s="241" t="s">
        <v>179</v>
      </c>
      <c r="AU183" s="241" t="s">
        <v>90</v>
      </c>
      <c r="AY183" s="18" t="s">
        <v>177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295</v>
      </c>
      <c r="BM183" s="241" t="s">
        <v>402</v>
      </c>
    </row>
    <row r="184" s="2" customFormat="1" ht="24.15" customHeight="1">
      <c r="A184" s="39"/>
      <c r="B184" s="40"/>
      <c r="C184" s="230" t="s">
        <v>302</v>
      </c>
      <c r="D184" s="230" t="s">
        <v>179</v>
      </c>
      <c r="E184" s="231" t="s">
        <v>4154</v>
      </c>
      <c r="F184" s="232" t="s">
        <v>4155</v>
      </c>
      <c r="G184" s="233" t="s">
        <v>398</v>
      </c>
      <c r="H184" s="234">
        <v>39.5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295</v>
      </c>
      <c r="AT184" s="241" t="s">
        <v>179</v>
      </c>
      <c r="AU184" s="241" t="s">
        <v>90</v>
      </c>
      <c r="AY184" s="18" t="s">
        <v>177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295</v>
      </c>
      <c r="BM184" s="241" t="s">
        <v>413</v>
      </c>
    </row>
    <row r="185" s="2" customFormat="1" ht="24.15" customHeight="1">
      <c r="A185" s="39"/>
      <c r="B185" s="40"/>
      <c r="C185" s="230" t="s">
        <v>308</v>
      </c>
      <c r="D185" s="230" t="s">
        <v>179</v>
      </c>
      <c r="E185" s="231" t="s">
        <v>4156</v>
      </c>
      <c r="F185" s="232" t="s">
        <v>4157</v>
      </c>
      <c r="G185" s="233" t="s">
        <v>398</v>
      </c>
      <c r="H185" s="234">
        <v>3.5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295</v>
      </c>
      <c r="AT185" s="241" t="s">
        <v>179</v>
      </c>
      <c r="AU185" s="241" t="s">
        <v>90</v>
      </c>
      <c r="AY185" s="18" t="s">
        <v>177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295</v>
      </c>
      <c r="BM185" s="241" t="s">
        <v>427</v>
      </c>
    </row>
    <row r="186" s="2" customFormat="1" ht="24.15" customHeight="1">
      <c r="A186" s="39"/>
      <c r="B186" s="40"/>
      <c r="C186" s="230" t="s">
        <v>314</v>
      </c>
      <c r="D186" s="230" t="s">
        <v>179</v>
      </c>
      <c r="E186" s="231" t="s">
        <v>4158</v>
      </c>
      <c r="F186" s="232" t="s">
        <v>4159</v>
      </c>
      <c r="G186" s="233" t="s">
        <v>398</v>
      </c>
      <c r="H186" s="234">
        <v>1.5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295</v>
      </c>
      <c r="AT186" s="241" t="s">
        <v>179</v>
      </c>
      <c r="AU186" s="241" t="s">
        <v>90</v>
      </c>
      <c r="AY186" s="18" t="s">
        <v>177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295</v>
      </c>
      <c r="BM186" s="241" t="s">
        <v>454</v>
      </c>
    </row>
    <row r="187" s="2" customFormat="1" ht="24.15" customHeight="1">
      <c r="A187" s="39"/>
      <c r="B187" s="40"/>
      <c r="C187" s="230" t="s">
        <v>319</v>
      </c>
      <c r="D187" s="230" t="s">
        <v>179</v>
      </c>
      <c r="E187" s="231" t="s">
        <v>4160</v>
      </c>
      <c r="F187" s="232" t="s">
        <v>4161</v>
      </c>
      <c r="G187" s="233" t="s">
        <v>398</v>
      </c>
      <c r="H187" s="234">
        <v>25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295</v>
      </c>
      <c r="AT187" s="241" t="s">
        <v>179</v>
      </c>
      <c r="AU187" s="241" t="s">
        <v>90</v>
      </c>
      <c r="AY187" s="18" t="s">
        <v>177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295</v>
      </c>
      <c r="BM187" s="241" t="s">
        <v>465</v>
      </c>
    </row>
    <row r="188" s="2" customFormat="1" ht="24.15" customHeight="1">
      <c r="A188" s="39"/>
      <c r="B188" s="40"/>
      <c r="C188" s="230" t="s">
        <v>7</v>
      </c>
      <c r="D188" s="230" t="s">
        <v>179</v>
      </c>
      <c r="E188" s="231" t="s">
        <v>4162</v>
      </c>
      <c r="F188" s="232" t="s">
        <v>4163</v>
      </c>
      <c r="G188" s="233" t="s">
        <v>398</v>
      </c>
      <c r="H188" s="234">
        <v>14.5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295</v>
      </c>
      <c r="AT188" s="241" t="s">
        <v>179</v>
      </c>
      <c r="AU188" s="241" t="s">
        <v>90</v>
      </c>
      <c r="AY188" s="18" t="s">
        <v>177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295</v>
      </c>
      <c r="BM188" s="241" t="s">
        <v>473</v>
      </c>
    </row>
    <row r="189" s="2" customFormat="1" ht="24.15" customHeight="1">
      <c r="A189" s="39"/>
      <c r="B189" s="40"/>
      <c r="C189" s="230" t="s">
        <v>329</v>
      </c>
      <c r="D189" s="230" t="s">
        <v>179</v>
      </c>
      <c r="E189" s="231" t="s">
        <v>4164</v>
      </c>
      <c r="F189" s="232" t="s">
        <v>4165</v>
      </c>
      <c r="G189" s="233" t="s">
        <v>398</v>
      </c>
      <c r="H189" s="234">
        <v>1.5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295</v>
      </c>
      <c r="AT189" s="241" t="s">
        <v>179</v>
      </c>
      <c r="AU189" s="241" t="s">
        <v>90</v>
      </c>
      <c r="AY189" s="18" t="s">
        <v>177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295</v>
      </c>
      <c r="BM189" s="241" t="s">
        <v>506</v>
      </c>
    </row>
    <row r="190" s="2" customFormat="1" ht="21.75" customHeight="1">
      <c r="A190" s="39"/>
      <c r="B190" s="40"/>
      <c r="C190" s="230" t="s">
        <v>337</v>
      </c>
      <c r="D190" s="230" t="s">
        <v>179</v>
      </c>
      <c r="E190" s="231" t="s">
        <v>4166</v>
      </c>
      <c r="F190" s="232" t="s">
        <v>4167</v>
      </c>
      <c r="G190" s="233" t="s">
        <v>4168</v>
      </c>
      <c r="H190" s="313"/>
      <c r="I190" s="235"/>
      <c r="J190" s="236">
        <f>ROUND(I190*H190,2)</f>
        <v>0</v>
      </c>
      <c r="K190" s="232" t="s">
        <v>3247</v>
      </c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295</v>
      </c>
      <c r="AT190" s="241" t="s">
        <v>179</v>
      </c>
      <c r="AU190" s="241" t="s">
        <v>90</v>
      </c>
      <c r="AY190" s="18" t="s">
        <v>177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295</v>
      </c>
      <c r="BM190" s="241" t="s">
        <v>515</v>
      </c>
    </row>
    <row r="191" s="12" customFormat="1" ht="25.92" customHeight="1">
      <c r="A191" s="12"/>
      <c r="B191" s="214"/>
      <c r="C191" s="215"/>
      <c r="D191" s="216" t="s">
        <v>82</v>
      </c>
      <c r="E191" s="217" t="s">
        <v>4169</v>
      </c>
      <c r="F191" s="217" t="s">
        <v>4170</v>
      </c>
      <c r="G191" s="215"/>
      <c r="H191" s="215"/>
      <c r="I191" s="218"/>
      <c r="J191" s="219">
        <f>BK191</f>
        <v>0</v>
      </c>
      <c r="K191" s="215"/>
      <c r="L191" s="220"/>
      <c r="M191" s="221"/>
      <c r="N191" s="222"/>
      <c r="O191" s="222"/>
      <c r="P191" s="223">
        <f>SUM(P192:P229)</f>
        <v>0</v>
      </c>
      <c r="Q191" s="222"/>
      <c r="R191" s="223">
        <f>SUM(R192:R229)</f>
        <v>0</v>
      </c>
      <c r="S191" s="222"/>
      <c r="T191" s="224">
        <f>SUM(T192:T229)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92</v>
      </c>
      <c r="AT191" s="226" t="s">
        <v>82</v>
      </c>
      <c r="AU191" s="226" t="s">
        <v>83</v>
      </c>
      <c r="AY191" s="225" t="s">
        <v>177</v>
      </c>
      <c r="BK191" s="227">
        <f>SUM(BK192:BK229)</f>
        <v>0</v>
      </c>
    </row>
    <row r="192" s="2" customFormat="1" ht="16.5" customHeight="1">
      <c r="A192" s="39"/>
      <c r="B192" s="40"/>
      <c r="C192" s="230" t="s">
        <v>342</v>
      </c>
      <c r="D192" s="230" t="s">
        <v>179</v>
      </c>
      <c r="E192" s="231" t="s">
        <v>4171</v>
      </c>
      <c r="F192" s="232" t="s">
        <v>4172</v>
      </c>
      <c r="G192" s="233" t="s">
        <v>398</v>
      </c>
      <c r="H192" s="234">
        <v>7</v>
      </c>
      <c r="I192" s="235"/>
      <c r="J192" s="236">
        <f>ROUND(I192*H192,2)</f>
        <v>0</v>
      </c>
      <c r="K192" s="232" t="s">
        <v>3247</v>
      </c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295</v>
      </c>
      <c r="AT192" s="241" t="s">
        <v>179</v>
      </c>
      <c r="AU192" s="241" t="s">
        <v>90</v>
      </c>
      <c r="AY192" s="18" t="s">
        <v>177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295</v>
      </c>
      <c r="BM192" s="241" t="s">
        <v>523</v>
      </c>
    </row>
    <row r="193" s="2" customFormat="1">
      <c r="A193" s="39"/>
      <c r="B193" s="40"/>
      <c r="C193" s="41"/>
      <c r="D193" s="245" t="s">
        <v>2684</v>
      </c>
      <c r="E193" s="41"/>
      <c r="F193" s="301" t="s">
        <v>4173</v>
      </c>
      <c r="G193" s="41"/>
      <c r="H193" s="41"/>
      <c r="I193" s="302"/>
      <c r="J193" s="41"/>
      <c r="K193" s="41"/>
      <c r="L193" s="45"/>
      <c r="M193" s="311"/>
      <c r="N193" s="312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2684</v>
      </c>
      <c r="AU193" s="18" t="s">
        <v>90</v>
      </c>
    </row>
    <row r="194" s="2" customFormat="1" ht="16.5" customHeight="1">
      <c r="A194" s="39"/>
      <c r="B194" s="40"/>
      <c r="C194" s="230" t="s">
        <v>348</v>
      </c>
      <c r="D194" s="230" t="s">
        <v>179</v>
      </c>
      <c r="E194" s="231" t="s">
        <v>4174</v>
      </c>
      <c r="F194" s="232" t="s">
        <v>4175</v>
      </c>
      <c r="G194" s="233" t="s">
        <v>398</v>
      </c>
      <c r="H194" s="234">
        <v>31</v>
      </c>
      <c r="I194" s="235"/>
      <c r="J194" s="236">
        <f>ROUND(I194*H194,2)</f>
        <v>0</v>
      </c>
      <c r="K194" s="232" t="s">
        <v>3247</v>
      </c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295</v>
      </c>
      <c r="AT194" s="241" t="s">
        <v>179</v>
      </c>
      <c r="AU194" s="241" t="s">
        <v>90</v>
      </c>
      <c r="AY194" s="18" t="s">
        <v>177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295</v>
      </c>
      <c r="BM194" s="241" t="s">
        <v>532</v>
      </c>
    </row>
    <row r="195" s="2" customFormat="1">
      <c r="A195" s="39"/>
      <c r="B195" s="40"/>
      <c r="C195" s="41"/>
      <c r="D195" s="245" t="s">
        <v>2684</v>
      </c>
      <c r="E195" s="41"/>
      <c r="F195" s="301" t="s">
        <v>4173</v>
      </c>
      <c r="G195" s="41"/>
      <c r="H195" s="41"/>
      <c r="I195" s="302"/>
      <c r="J195" s="41"/>
      <c r="K195" s="41"/>
      <c r="L195" s="45"/>
      <c r="M195" s="311"/>
      <c r="N195" s="312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2684</v>
      </c>
      <c r="AU195" s="18" t="s">
        <v>90</v>
      </c>
    </row>
    <row r="196" s="2" customFormat="1" ht="24.15" customHeight="1">
      <c r="A196" s="39"/>
      <c r="B196" s="40"/>
      <c r="C196" s="230" t="s">
        <v>361</v>
      </c>
      <c r="D196" s="230" t="s">
        <v>179</v>
      </c>
      <c r="E196" s="231" t="s">
        <v>4176</v>
      </c>
      <c r="F196" s="232" t="s">
        <v>4177</v>
      </c>
      <c r="G196" s="233" t="s">
        <v>398</v>
      </c>
      <c r="H196" s="234">
        <v>40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295</v>
      </c>
      <c r="AT196" s="241" t="s">
        <v>179</v>
      </c>
      <c r="AU196" s="241" t="s">
        <v>90</v>
      </c>
      <c r="AY196" s="18" t="s">
        <v>177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295</v>
      </c>
      <c r="BM196" s="241" t="s">
        <v>547</v>
      </c>
    </row>
    <row r="197" s="2" customFormat="1">
      <c r="A197" s="39"/>
      <c r="B197" s="40"/>
      <c r="C197" s="41"/>
      <c r="D197" s="245" t="s">
        <v>2684</v>
      </c>
      <c r="E197" s="41"/>
      <c r="F197" s="301" t="s">
        <v>4178</v>
      </c>
      <c r="G197" s="41"/>
      <c r="H197" s="41"/>
      <c r="I197" s="302"/>
      <c r="J197" s="41"/>
      <c r="K197" s="41"/>
      <c r="L197" s="45"/>
      <c r="M197" s="311"/>
      <c r="N197" s="312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2684</v>
      </c>
      <c r="AU197" s="18" t="s">
        <v>90</v>
      </c>
    </row>
    <row r="198" s="2" customFormat="1" ht="16.5" customHeight="1">
      <c r="A198" s="39"/>
      <c r="B198" s="40"/>
      <c r="C198" s="230" t="s">
        <v>369</v>
      </c>
      <c r="D198" s="230" t="s">
        <v>179</v>
      </c>
      <c r="E198" s="231" t="s">
        <v>4179</v>
      </c>
      <c r="F198" s="232" t="s">
        <v>4180</v>
      </c>
      <c r="G198" s="233" t="s">
        <v>398</v>
      </c>
      <c r="H198" s="234">
        <v>12</v>
      </c>
      <c r="I198" s="235"/>
      <c r="J198" s="236">
        <f>ROUND(I198*H198,2)</f>
        <v>0</v>
      </c>
      <c r="K198" s="232" t="s">
        <v>3247</v>
      </c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295</v>
      </c>
      <c r="AT198" s="241" t="s">
        <v>179</v>
      </c>
      <c r="AU198" s="241" t="s">
        <v>90</v>
      </c>
      <c r="AY198" s="18" t="s">
        <v>177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295</v>
      </c>
      <c r="BM198" s="241" t="s">
        <v>563</v>
      </c>
    </row>
    <row r="199" s="2" customFormat="1">
      <c r="A199" s="39"/>
      <c r="B199" s="40"/>
      <c r="C199" s="41"/>
      <c r="D199" s="245" t="s">
        <v>2684</v>
      </c>
      <c r="E199" s="41"/>
      <c r="F199" s="301" t="s">
        <v>4173</v>
      </c>
      <c r="G199" s="41"/>
      <c r="H199" s="41"/>
      <c r="I199" s="302"/>
      <c r="J199" s="41"/>
      <c r="K199" s="41"/>
      <c r="L199" s="45"/>
      <c r="M199" s="311"/>
      <c r="N199" s="312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2684</v>
      </c>
      <c r="AU199" s="18" t="s">
        <v>90</v>
      </c>
    </row>
    <row r="200" s="2" customFormat="1" ht="24.15" customHeight="1">
      <c r="A200" s="39"/>
      <c r="B200" s="40"/>
      <c r="C200" s="230" t="s">
        <v>375</v>
      </c>
      <c r="D200" s="230" t="s">
        <v>179</v>
      </c>
      <c r="E200" s="231" t="s">
        <v>4181</v>
      </c>
      <c r="F200" s="232" t="s">
        <v>4182</v>
      </c>
      <c r="G200" s="233" t="s">
        <v>398</v>
      </c>
      <c r="H200" s="234">
        <v>4</v>
      </c>
      <c r="I200" s="235"/>
      <c r="J200" s="236">
        <f>ROUND(I200*H200,2)</f>
        <v>0</v>
      </c>
      <c r="K200" s="232" t="s">
        <v>3247</v>
      </c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295</v>
      </c>
      <c r="AT200" s="241" t="s">
        <v>179</v>
      </c>
      <c r="AU200" s="241" t="s">
        <v>90</v>
      </c>
      <c r="AY200" s="18" t="s">
        <v>177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295</v>
      </c>
      <c r="BM200" s="241" t="s">
        <v>394</v>
      </c>
    </row>
    <row r="201" s="2" customFormat="1">
      <c r="A201" s="39"/>
      <c r="B201" s="40"/>
      <c r="C201" s="41"/>
      <c r="D201" s="245" t="s">
        <v>2684</v>
      </c>
      <c r="E201" s="41"/>
      <c r="F201" s="301" t="s">
        <v>4173</v>
      </c>
      <c r="G201" s="41"/>
      <c r="H201" s="41"/>
      <c r="I201" s="302"/>
      <c r="J201" s="41"/>
      <c r="K201" s="41"/>
      <c r="L201" s="45"/>
      <c r="M201" s="311"/>
      <c r="N201" s="312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2684</v>
      </c>
      <c r="AU201" s="18" t="s">
        <v>90</v>
      </c>
    </row>
    <row r="202" s="2" customFormat="1" ht="24.15" customHeight="1">
      <c r="A202" s="39"/>
      <c r="B202" s="40"/>
      <c r="C202" s="230" t="s">
        <v>382</v>
      </c>
      <c r="D202" s="230" t="s">
        <v>179</v>
      </c>
      <c r="E202" s="231" t="s">
        <v>4183</v>
      </c>
      <c r="F202" s="232" t="s">
        <v>4184</v>
      </c>
      <c r="G202" s="233" t="s">
        <v>398</v>
      </c>
      <c r="H202" s="234">
        <v>7.5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295</v>
      </c>
      <c r="AT202" s="241" t="s">
        <v>179</v>
      </c>
      <c r="AU202" s="241" t="s">
        <v>90</v>
      </c>
      <c r="AY202" s="18" t="s">
        <v>177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295</v>
      </c>
      <c r="BM202" s="241" t="s">
        <v>598</v>
      </c>
    </row>
    <row r="203" s="2" customFormat="1">
      <c r="A203" s="39"/>
      <c r="B203" s="40"/>
      <c r="C203" s="41"/>
      <c r="D203" s="245" t="s">
        <v>2684</v>
      </c>
      <c r="E203" s="41"/>
      <c r="F203" s="301" t="s">
        <v>4173</v>
      </c>
      <c r="G203" s="41"/>
      <c r="H203" s="41"/>
      <c r="I203" s="302"/>
      <c r="J203" s="41"/>
      <c r="K203" s="41"/>
      <c r="L203" s="45"/>
      <c r="M203" s="311"/>
      <c r="N203" s="312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2684</v>
      </c>
      <c r="AU203" s="18" t="s">
        <v>90</v>
      </c>
    </row>
    <row r="204" s="2" customFormat="1" ht="16.5" customHeight="1">
      <c r="A204" s="39"/>
      <c r="B204" s="40"/>
      <c r="C204" s="230" t="s">
        <v>389</v>
      </c>
      <c r="D204" s="230" t="s">
        <v>179</v>
      </c>
      <c r="E204" s="231" t="s">
        <v>4185</v>
      </c>
      <c r="F204" s="232" t="s">
        <v>4186</v>
      </c>
      <c r="G204" s="233" t="s">
        <v>398</v>
      </c>
      <c r="H204" s="234">
        <v>4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295</v>
      </c>
      <c r="AT204" s="241" t="s">
        <v>179</v>
      </c>
      <c r="AU204" s="241" t="s">
        <v>90</v>
      </c>
      <c r="AY204" s="18" t="s">
        <v>177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295</v>
      </c>
      <c r="BM204" s="241" t="s">
        <v>615</v>
      </c>
    </row>
    <row r="205" s="2" customFormat="1">
      <c r="A205" s="39"/>
      <c r="B205" s="40"/>
      <c r="C205" s="41"/>
      <c r="D205" s="245" t="s">
        <v>2684</v>
      </c>
      <c r="E205" s="41"/>
      <c r="F205" s="301" t="s">
        <v>4173</v>
      </c>
      <c r="G205" s="41"/>
      <c r="H205" s="41"/>
      <c r="I205" s="302"/>
      <c r="J205" s="41"/>
      <c r="K205" s="41"/>
      <c r="L205" s="45"/>
      <c r="M205" s="311"/>
      <c r="N205" s="312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2684</v>
      </c>
      <c r="AU205" s="18" t="s">
        <v>90</v>
      </c>
    </row>
    <row r="206" s="2" customFormat="1" ht="21.75" customHeight="1">
      <c r="A206" s="39"/>
      <c r="B206" s="40"/>
      <c r="C206" s="230" t="s">
        <v>395</v>
      </c>
      <c r="D206" s="230" t="s">
        <v>179</v>
      </c>
      <c r="E206" s="231" t="s">
        <v>4187</v>
      </c>
      <c r="F206" s="232" t="s">
        <v>4188</v>
      </c>
      <c r="G206" s="233" t="s">
        <v>398</v>
      </c>
      <c r="H206" s="234">
        <v>22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295</v>
      </c>
      <c r="AT206" s="241" t="s">
        <v>179</v>
      </c>
      <c r="AU206" s="241" t="s">
        <v>90</v>
      </c>
      <c r="AY206" s="18" t="s">
        <v>177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295</v>
      </c>
      <c r="BM206" s="241" t="s">
        <v>1095</v>
      </c>
    </row>
    <row r="207" s="2" customFormat="1">
      <c r="A207" s="39"/>
      <c r="B207" s="40"/>
      <c r="C207" s="41"/>
      <c r="D207" s="245" t="s">
        <v>2684</v>
      </c>
      <c r="E207" s="41"/>
      <c r="F207" s="301" t="s">
        <v>4173</v>
      </c>
      <c r="G207" s="41"/>
      <c r="H207" s="41"/>
      <c r="I207" s="302"/>
      <c r="J207" s="41"/>
      <c r="K207" s="41"/>
      <c r="L207" s="45"/>
      <c r="M207" s="311"/>
      <c r="N207" s="312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2684</v>
      </c>
      <c r="AU207" s="18" t="s">
        <v>90</v>
      </c>
    </row>
    <row r="208" s="2" customFormat="1" ht="21.75" customHeight="1">
      <c r="A208" s="39"/>
      <c r="B208" s="40"/>
      <c r="C208" s="230" t="s">
        <v>402</v>
      </c>
      <c r="D208" s="230" t="s">
        <v>179</v>
      </c>
      <c r="E208" s="231" t="s">
        <v>4189</v>
      </c>
      <c r="F208" s="232" t="s">
        <v>4190</v>
      </c>
      <c r="G208" s="233" t="s">
        <v>398</v>
      </c>
      <c r="H208" s="234">
        <v>7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295</v>
      </c>
      <c r="AT208" s="241" t="s">
        <v>179</v>
      </c>
      <c r="AU208" s="241" t="s">
        <v>90</v>
      </c>
      <c r="AY208" s="18" t="s">
        <v>177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295</v>
      </c>
      <c r="BM208" s="241" t="s">
        <v>1103</v>
      </c>
    </row>
    <row r="209" s="2" customFormat="1">
      <c r="A209" s="39"/>
      <c r="B209" s="40"/>
      <c r="C209" s="41"/>
      <c r="D209" s="245" t="s">
        <v>2684</v>
      </c>
      <c r="E209" s="41"/>
      <c r="F209" s="301" t="s">
        <v>4173</v>
      </c>
      <c r="G209" s="41"/>
      <c r="H209" s="41"/>
      <c r="I209" s="302"/>
      <c r="J209" s="41"/>
      <c r="K209" s="41"/>
      <c r="L209" s="45"/>
      <c r="M209" s="311"/>
      <c r="N209" s="312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2684</v>
      </c>
      <c r="AU209" s="18" t="s">
        <v>90</v>
      </c>
    </row>
    <row r="210" s="2" customFormat="1" ht="21.75" customHeight="1">
      <c r="A210" s="39"/>
      <c r="B210" s="40"/>
      <c r="C210" s="230" t="s">
        <v>408</v>
      </c>
      <c r="D210" s="230" t="s">
        <v>179</v>
      </c>
      <c r="E210" s="231" t="s">
        <v>4191</v>
      </c>
      <c r="F210" s="232" t="s">
        <v>4192</v>
      </c>
      <c r="G210" s="233" t="s">
        <v>398</v>
      </c>
      <c r="H210" s="234">
        <v>50.5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295</v>
      </c>
      <c r="AT210" s="241" t="s">
        <v>179</v>
      </c>
      <c r="AU210" s="241" t="s">
        <v>90</v>
      </c>
      <c r="AY210" s="18" t="s">
        <v>177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295</v>
      </c>
      <c r="BM210" s="241" t="s">
        <v>1113</v>
      </c>
    </row>
    <row r="211" s="2" customFormat="1">
      <c r="A211" s="39"/>
      <c r="B211" s="40"/>
      <c r="C211" s="41"/>
      <c r="D211" s="245" t="s">
        <v>2684</v>
      </c>
      <c r="E211" s="41"/>
      <c r="F211" s="301" t="s">
        <v>4173</v>
      </c>
      <c r="G211" s="41"/>
      <c r="H211" s="41"/>
      <c r="I211" s="302"/>
      <c r="J211" s="41"/>
      <c r="K211" s="41"/>
      <c r="L211" s="45"/>
      <c r="M211" s="311"/>
      <c r="N211" s="312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2684</v>
      </c>
      <c r="AU211" s="18" t="s">
        <v>90</v>
      </c>
    </row>
    <row r="212" s="2" customFormat="1" ht="16.5" customHeight="1">
      <c r="A212" s="39"/>
      <c r="B212" s="40"/>
      <c r="C212" s="230" t="s">
        <v>413</v>
      </c>
      <c r="D212" s="230" t="s">
        <v>179</v>
      </c>
      <c r="E212" s="231" t="s">
        <v>4193</v>
      </c>
      <c r="F212" s="232" t="s">
        <v>4194</v>
      </c>
      <c r="G212" s="233" t="s">
        <v>298</v>
      </c>
      <c r="H212" s="234">
        <v>9</v>
      </c>
      <c r="I212" s="235"/>
      <c r="J212" s="236">
        <f>ROUND(I212*H212,2)</f>
        <v>0</v>
      </c>
      <c r="K212" s="232" t="s">
        <v>3247</v>
      </c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295</v>
      </c>
      <c r="AT212" s="241" t="s">
        <v>179</v>
      </c>
      <c r="AU212" s="241" t="s">
        <v>90</v>
      </c>
      <c r="AY212" s="18" t="s">
        <v>177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295</v>
      </c>
      <c r="BM212" s="241" t="s">
        <v>1127</v>
      </c>
    </row>
    <row r="213" s="2" customFormat="1" ht="16.5" customHeight="1">
      <c r="A213" s="39"/>
      <c r="B213" s="40"/>
      <c r="C213" s="230" t="s">
        <v>422</v>
      </c>
      <c r="D213" s="230" t="s">
        <v>179</v>
      </c>
      <c r="E213" s="231" t="s">
        <v>4195</v>
      </c>
      <c r="F213" s="232" t="s">
        <v>4196</v>
      </c>
      <c r="G213" s="233" t="s">
        <v>298</v>
      </c>
      <c r="H213" s="234">
        <v>9</v>
      </c>
      <c r="I213" s="235"/>
      <c r="J213" s="236">
        <f>ROUND(I213*H213,2)</f>
        <v>0</v>
      </c>
      <c r="K213" s="232" t="s">
        <v>3247</v>
      </c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295</v>
      </c>
      <c r="AT213" s="241" t="s">
        <v>179</v>
      </c>
      <c r="AU213" s="241" t="s">
        <v>90</v>
      </c>
      <c r="AY213" s="18" t="s">
        <v>177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295</v>
      </c>
      <c r="BM213" s="241" t="s">
        <v>1153</v>
      </c>
    </row>
    <row r="214" s="2" customFormat="1" ht="16.5" customHeight="1">
      <c r="A214" s="39"/>
      <c r="B214" s="40"/>
      <c r="C214" s="230" t="s">
        <v>427</v>
      </c>
      <c r="D214" s="230" t="s">
        <v>179</v>
      </c>
      <c r="E214" s="231" t="s">
        <v>4197</v>
      </c>
      <c r="F214" s="232" t="s">
        <v>4198</v>
      </c>
      <c r="G214" s="233" t="s">
        <v>298</v>
      </c>
      <c r="H214" s="234">
        <v>7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295</v>
      </c>
      <c r="AT214" s="241" t="s">
        <v>179</v>
      </c>
      <c r="AU214" s="241" t="s">
        <v>90</v>
      </c>
      <c r="AY214" s="18" t="s">
        <v>177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295</v>
      </c>
      <c r="BM214" s="241" t="s">
        <v>1169</v>
      </c>
    </row>
    <row r="215" s="2" customFormat="1" ht="16.5" customHeight="1">
      <c r="A215" s="39"/>
      <c r="B215" s="40"/>
      <c r="C215" s="230" t="s">
        <v>440</v>
      </c>
      <c r="D215" s="230" t="s">
        <v>179</v>
      </c>
      <c r="E215" s="231" t="s">
        <v>4199</v>
      </c>
      <c r="F215" s="232" t="s">
        <v>4200</v>
      </c>
      <c r="G215" s="233" t="s">
        <v>398</v>
      </c>
      <c r="H215" s="234">
        <v>79.5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295</v>
      </c>
      <c r="AT215" s="241" t="s">
        <v>179</v>
      </c>
      <c r="AU215" s="241" t="s">
        <v>90</v>
      </c>
      <c r="AY215" s="18" t="s">
        <v>177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295</v>
      </c>
      <c r="BM215" s="241" t="s">
        <v>1178</v>
      </c>
    </row>
    <row r="216" s="2" customFormat="1" ht="21.75" customHeight="1">
      <c r="A216" s="39"/>
      <c r="B216" s="40"/>
      <c r="C216" s="230" t="s">
        <v>454</v>
      </c>
      <c r="D216" s="230" t="s">
        <v>179</v>
      </c>
      <c r="E216" s="231" t="s">
        <v>4201</v>
      </c>
      <c r="F216" s="232" t="s">
        <v>4202</v>
      </c>
      <c r="G216" s="233" t="s">
        <v>398</v>
      </c>
      <c r="H216" s="234">
        <v>106.09999999999999</v>
      </c>
      <c r="I216" s="235"/>
      <c r="J216" s="236">
        <f>ROUND(I216*H216,2)</f>
        <v>0</v>
      </c>
      <c r="K216" s="232" t="s">
        <v>3247</v>
      </c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295</v>
      </c>
      <c r="AT216" s="241" t="s">
        <v>179</v>
      </c>
      <c r="AU216" s="241" t="s">
        <v>90</v>
      </c>
      <c r="AY216" s="18" t="s">
        <v>177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295</v>
      </c>
      <c r="BM216" s="241" t="s">
        <v>1191</v>
      </c>
    </row>
    <row r="217" s="2" customFormat="1" ht="16.5" customHeight="1">
      <c r="A217" s="39"/>
      <c r="B217" s="40"/>
      <c r="C217" s="230" t="s">
        <v>461</v>
      </c>
      <c r="D217" s="230" t="s">
        <v>179</v>
      </c>
      <c r="E217" s="231" t="s">
        <v>4203</v>
      </c>
      <c r="F217" s="232" t="s">
        <v>4204</v>
      </c>
      <c r="G217" s="233" t="s">
        <v>398</v>
      </c>
      <c r="H217" s="234">
        <v>0.59999999999999998</v>
      </c>
      <c r="I217" s="235"/>
      <c r="J217" s="236">
        <f>ROUND(I217*H217,2)</f>
        <v>0</v>
      </c>
      <c r="K217" s="232" t="s">
        <v>3247</v>
      </c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295</v>
      </c>
      <c r="AT217" s="241" t="s">
        <v>179</v>
      </c>
      <c r="AU217" s="241" t="s">
        <v>90</v>
      </c>
      <c r="AY217" s="18" t="s">
        <v>177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295</v>
      </c>
      <c r="BM217" s="241" t="s">
        <v>1202</v>
      </c>
    </row>
    <row r="218" s="2" customFormat="1" ht="16.5" customHeight="1">
      <c r="A218" s="39"/>
      <c r="B218" s="40"/>
      <c r="C218" s="230" t="s">
        <v>465</v>
      </c>
      <c r="D218" s="230" t="s">
        <v>179</v>
      </c>
      <c r="E218" s="231" t="s">
        <v>4205</v>
      </c>
      <c r="F218" s="232" t="s">
        <v>4206</v>
      </c>
      <c r="G218" s="233" t="s">
        <v>298</v>
      </c>
      <c r="H218" s="234">
        <v>2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295</v>
      </c>
      <c r="AT218" s="241" t="s">
        <v>179</v>
      </c>
      <c r="AU218" s="241" t="s">
        <v>90</v>
      </c>
      <c r="AY218" s="18" t="s">
        <v>177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295</v>
      </c>
      <c r="BM218" s="241" t="s">
        <v>1216</v>
      </c>
    </row>
    <row r="219" s="2" customFormat="1" ht="24.15" customHeight="1">
      <c r="A219" s="39"/>
      <c r="B219" s="40"/>
      <c r="C219" s="230" t="s">
        <v>469</v>
      </c>
      <c r="D219" s="230" t="s">
        <v>179</v>
      </c>
      <c r="E219" s="231" t="s">
        <v>4207</v>
      </c>
      <c r="F219" s="232" t="s">
        <v>4208</v>
      </c>
      <c r="G219" s="233" t="s">
        <v>888</v>
      </c>
      <c r="H219" s="234">
        <v>1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295</v>
      </c>
      <c r="AT219" s="241" t="s">
        <v>179</v>
      </c>
      <c r="AU219" s="241" t="s">
        <v>90</v>
      </c>
      <c r="AY219" s="18" t="s">
        <v>177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295</v>
      </c>
      <c r="BM219" s="241" t="s">
        <v>1230</v>
      </c>
    </row>
    <row r="220" s="2" customFormat="1" ht="24.15" customHeight="1">
      <c r="A220" s="39"/>
      <c r="B220" s="40"/>
      <c r="C220" s="230" t="s">
        <v>473</v>
      </c>
      <c r="D220" s="230" t="s">
        <v>179</v>
      </c>
      <c r="E220" s="231" t="s">
        <v>4209</v>
      </c>
      <c r="F220" s="232" t="s">
        <v>4210</v>
      </c>
      <c r="G220" s="233" t="s">
        <v>888</v>
      </c>
      <c r="H220" s="234">
        <v>1</v>
      </c>
      <c r="I220" s="235"/>
      <c r="J220" s="236">
        <f>ROUND(I220*H220,2)</f>
        <v>0</v>
      </c>
      <c r="K220" s="232" t="s">
        <v>3247</v>
      </c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295</v>
      </c>
      <c r="AT220" s="241" t="s">
        <v>179</v>
      </c>
      <c r="AU220" s="241" t="s">
        <v>90</v>
      </c>
      <c r="AY220" s="18" t="s">
        <v>177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295</v>
      </c>
      <c r="BM220" s="241" t="s">
        <v>1241</v>
      </c>
    </row>
    <row r="221" s="2" customFormat="1" ht="16.5" customHeight="1">
      <c r="A221" s="39"/>
      <c r="B221" s="40"/>
      <c r="C221" s="230" t="s">
        <v>484</v>
      </c>
      <c r="D221" s="230" t="s">
        <v>179</v>
      </c>
      <c r="E221" s="231" t="s">
        <v>4211</v>
      </c>
      <c r="F221" s="232" t="s">
        <v>4212</v>
      </c>
      <c r="G221" s="233" t="s">
        <v>1565</v>
      </c>
      <c r="H221" s="234">
        <v>8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295</v>
      </c>
      <c r="AT221" s="241" t="s">
        <v>179</v>
      </c>
      <c r="AU221" s="241" t="s">
        <v>90</v>
      </c>
      <c r="AY221" s="18" t="s">
        <v>177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295</v>
      </c>
      <c r="BM221" s="241" t="s">
        <v>1259</v>
      </c>
    </row>
    <row r="222" s="2" customFormat="1" ht="24.15" customHeight="1">
      <c r="A222" s="39"/>
      <c r="B222" s="40"/>
      <c r="C222" s="230" t="s">
        <v>506</v>
      </c>
      <c r="D222" s="230" t="s">
        <v>179</v>
      </c>
      <c r="E222" s="231" t="s">
        <v>4213</v>
      </c>
      <c r="F222" s="232" t="s">
        <v>4214</v>
      </c>
      <c r="G222" s="233" t="s">
        <v>888</v>
      </c>
      <c r="H222" s="234">
        <v>1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295</v>
      </c>
      <c r="AT222" s="241" t="s">
        <v>179</v>
      </c>
      <c r="AU222" s="241" t="s">
        <v>90</v>
      </c>
      <c r="AY222" s="18" t="s">
        <v>177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295</v>
      </c>
      <c r="BM222" s="241" t="s">
        <v>1269</v>
      </c>
    </row>
    <row r="223" s="2" customFormat="1" ht="24.15" customHeight="1">
      <c r="A223" s="39"/>
      <c r="B223" s="40"/>
      <c r="C223" s="230" t="s">
        <v>511</v>
      </c>
      <c r="D223" s="230" t="s">
        <v>179</v>
      </c>
      <c r="E223" s="231" t="s">
        <v>4215</v>
      </c>
      <c r="F223" s="232" t="s">
        <v>4216</v>
      </c>
      <c r="G223" s="233" t="s">
        <v>888</v>
      </c>
      <c r="H223" s="234">
        <v>1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295</v>
      </c>
      <c r="AT223" s="241" t="s">
        <v>179</v>
      </c>
      <c r="AU223" s="241" t="s">
        <v>90</v>
      </c>
      <c r="AY223" s="18" t="s">
        <v>177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295</v>
      </c>
      <c r="BM223" s="241" t="s">
        <v>1278</v>
      </c>
    </row>
    <row r="224" s="2" customFormat="1" ht="24.15" customHeight="1">
      <c r="A224" s="39"/>
      <c r="B224" s="40"/>
      <c r="C224" s="230" t="s">
        <v>515</v>
      </c>
      <c r="D224" s="230" t="s">
        <v>179</v>
      </c>
      <c r="E224" s="231" t="s">
        <v>4217</v>
      </c>
      <c r="F224" s="232" t="s">
        <v>4218</v>
      </c>
      <c r="G224" s="233" t="s">
        <v>888</v>
      </c>
      <c r="H224" s="234">
        <v>1</v>
      </c>
      <c r="I224" s="235"/>
      <c r="J224" s="236">
        <f>ROUND(I224*H224,2)</f>
        <v>0</v>
      </c>
      <c r="K224" s="232" t="s">
        <v>3247</v>
      </c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295</v>
      </c>
      <c r="AT224" s="241" t="s">
        <v>179</v>
      </c>
      <c r="AU224" s="241" t="s">
        <v>90</v>
      </c>
      <c r="AY224" s="18" t="s">
        <v>177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295</v>
      </c>
      <c r="BM224" s="241" t="s">
        <v>1295</v>
      </c>
    </row>
    <row r="225" s="2" customFormat="1" ht="16.5" customHeight="1">
      <c r="A225" s="39"/>
      <c r="B225" s="40"/>
      <c r="C225" s="230" t="s">
        <v>519</v>
      </c>
      <c r="D225" s="230" t="s">
        <v>179</v>
      </c>
      <c r="E225" s="231" t="s">
        <v>4219</v>
      </c>
      <c r="F225" s="232" t="s">
        <v>4220</v>
      </c>
      <c r="G225" s="233" t="s">
        <v>888</v>
      </c>
      <c r="H225" s="234">
        <v>1</v>
      </c>
      <c r="I225" s="235"/>
      <c r="J225" s="236">
        <f>ROUND(I225*H225,2)</f>
        <v>0</v>
      </c>
      <c r="K225" s="232" t="s">
        <v>3247</v>
      </c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295</v>
      </c>
      <c r="AT225" s="241" t="s">
        <v>179</v>
      </c>
      <c r="AU225" s="241" t="s">
        <v>90</v>
      </c>
      <c r="AY225" s="18" t="s">
        <v>177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295</v>
      </c>
      <c r="BM225" s="241" t="s">
        <v>1309</v>
      </c>
    </row>
    <row r="226" s="2" customFormat="1">
      <c r="A226" s="39"/>
      <c r="B226" s="40"/>
      <c r="C226" s="41"/>
      <c r="D226" s="245" t="s">
        <v>2684</v>
      </c>
      <c r="E226" s="41"/>
      <c r="F226" s="301" t="s">
        <v>4221</v>
      </c>
      <c r="G226" s="41"/>
      <c r="H226" s="41"/>
      <c r="I226" s="302"/>
      <c r="J226" s="41"/>
      <c r="K226" s="41"/>
      <c r="L226" s="45"/>
      <c r="M226" s="311"/>
      <c r="N226" s="312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2684</v>
      </c>
      <c r="AU226" s="18" t="s">
        <v>90</v>
      </c>
    </row>
    <row r="227" s="2" customFormat="1" ht="16.5" customHeight="1">
      <c r="A227" s="39"/>
      <c r="B227" s="40"/>
      <c r="C227" s="230" t="s">
        <v>523</v>
      </c>
      <c r="D227" s="230" t="s">
        <v>179</v>
      </c>
      <c r="E227" s="231" t="s">
        <v>4222</v>
      </c>
      <c r="F227" s="232" t="s">
        <v>4223</v>
      </c>
      <c r="G227" s="233" t="s">
        <v>888</v>
      </c>
      <c r="H227" s="234">
        <v>1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295</v>
      </c>
      <c r="AT227" s="241" t="s">
        <v>179</v>
      </c>
      <c r="AU227" s="241" t="s">
        <v>90</v>
      </c>
      <c r="AY227" s="18" t="s">
        <v>177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295</v>
      </c>
      <c r="BM227" s="241" t="s">
        <v>1319</v>
      </c>
    </row>
    <row r="228" s="2" customFormat="1" ht="16.5" customHeight="1">
      <c r="A228" s="39"/>
      <c r="B228" s="40"/>
      <c r="C228" s="230" t="s">
        <v>527</v>
      </c>
      <c r="D228" s="230" t="s">
        <v>179</v>
      </c>
      <c r="E228" s="231" t="s">
        <v>4224</v>
      </c>
      <c r="F228" s="232" t="s">
        <v>4225</v>
      </c>
      <c r="G228" s="233" t="s">
        <v>888</v>
      </c>
      <c r="H228" s="234">
        <v>1</v>
      </c>
      <c r="I228" s="235"/>
      <c r="J228" s="236">
        <f>ROUND(I228*H228,2)</f>
        <v>0</v>
      </c>
      <c r="K228" s="232" t="s">
        <v>3247</v>
      </c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295</v>
      </c>
      <c r="AT228" s="241" t="s">
        <v>179</v>
      </c>
      <c r="AU228" s="241" t="s">
        <v>90</v>
      </c>
      <c r="AY228" s="18" t="s">
        <v>177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295</v>
      </c>
      <c r="BM228" s="241" t="s">
        <v>1328</v>
      </c>
    </row>
    <row r="229" s="2" customFormat="1" ht="21.75" customHeight="1">
      <c r="A229" s="39"/>
      <c r="B229" s="40"/>
      <c r="C229" s="230" t="s">
        <v>532</v>
      </c>
      <c r="D229" s="230" t="s">
        <v>179</v>
      </c>
      <c r="E229" s="231" t="s">
        <v>4226</v>
      </c>
      <c r="F229" s="232" t="s">
        <v>4227</v>
      </c>
      <c r="G229" s="233" t="s">
        <v>4168</v>
      </c>
      <c r="H229" s="313"/>
      <c r="I229" s="235"/>
      <c r="J229" s="236">
        <f>ROUND(I229*H229,2)</f>
        <v>0</v>
      </c>
      <c r="K229" s="232" t="s">
        <v>3247</v>
      </c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295</v>
      </c>
      <c r="AT229" s="241" t="s">
        <v>179</v>
      </c>
      <c r="AU229" s="241" t="s">
        <v>90</v>
      </c>
      <c r="AY229" s="18" t="s">
        <v>177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295</v>
      </c>
      <c r="BM229" s="241" t="s">
        <v>1337</v>
      </c>
    </row>
    <row r="230" s="12" customFormat="1" ht="25.92" customHeight="1">
      <c r="A230" s="12"/>
      <c r="B230" s="214"/>
      <c r="C230" s="215"/>
      <c r="D230" s="216" t="s">
        <v>82</v>
      </c>
      <c r="E230" s="217" t="s">
        <v>4228</v>
      </c>
      <c r="F230" s="217" t="s">
        <v>4229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SUM(P231:P268)</f>
        <v>0</v>
      </c>
      <c r="Q230" s="222"/>
      <c r="R230" s="223">
        <f>SUM(R231:R268)</f>
        <v>0</v>
      </c>
      <c r="S230" s="222"/>
      <c r="T230" s="224">
        <f>SUM(T231:T268)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92</v>
      </c>
      <c r="AT230" s="226" t="s">
        <v>82</v>
      </c>
      <c r="AU230" s="226" t="s">
        <v>83</v>
      </c>
      <c r="AY230" s="225" t="s">
        <v>177</v>
      </c>
      <c r="BK230" s="227">
        <f>SUM(BK231:BK268)</f>
        <v>0</v>
      </c>
    </row>
    <row r="231" s="2" customFormat="1" ht="16.5" customHeight="1">
      <c r="A231" s="39"/>
      <c r="B231" s="40"/>
      <c r="C231" s="230" t="s">
        <v>540</v>
      </c>
      <c r="D231" s="230" t="s">
        <v>179</v>
      </c>
      <c r="E231" s="231" t="s">
        <v>4230</v>
      </c>
      <c r="F231" s="232" t="s">
        <v>4231</v>
      </c>
      <c r="G231" s="233" t="s">
        <v>298</v>
      </c>
      <c r="H231" s="234">
        <v>31</v>
      </c>
      <c r="I231" s="235"/>
      <c r="J231" s="236">
        <f>ROUND(I231*H231,2)</f>
        <v>0</v>
      </c>
      <c r="K231" s="232" t="s">
        <v>3247</v>
      </c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295</v>
      </c>
      <c r="AT231" s="241" t="s">
        <v>179</v>
      </c>
      <c r="AU231" s="241" t="s">
        <v>90</v>
      </c>
      <c r="AY231" s="18" t="s">
        <v>177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295</v>
      </c>
      <c r="BM231" s="241" t="s">
        <v>1347</v>
      </c>
    </row>
    <row r="232" s="2" customFormat="1" ht="16.5" customHeight="1">
      <c r="A232" s="39"/>
      <c r="B232" s="40"/>
      <c r="C232" s="230" t="s">
        <v>547</v>
      </c>
      <c r="D232" s="230" t="s">
        <v>179</v>
      </c>
      <c r="E232" s="231" t="s">
        <v>4232</v>
      </c>
      <c r="F232" s="232" t="s">
        <v>4233</v>
      </c>
      <c r="G232" s="233" t="s">
        <v>4234</v>
      </c>
      <c r="H232" s="234">
        <v>2</v>
      </c>
      <c r="I232" s="235"/>
      <c r="J232" s="236">
        <f>ROUND(I232*H232,2)</f>
        <v>0</v>
      </c>
      <c r="K232" s="232" t="s">
        <v>3247</v>
      </c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295</v>
      </c>
      <c r="AT232" s="241" t="s">
        <v>179</v>
      </c>
      <c r="AU232" s="241" t="s">
        <v>90</v>
      </c>
      <c r="AY232" s="18" t="s">
        <v>177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295</v>
      </c>
      <c r="BM232" s="241" t="s">
        <v>1355</v>
      </c>
    </row>
    <row r="233" s="2" customFormat="1" ht="24.15" customHeight="1">
      <c r="A233" s="39"/>
      <c r="B233" s="40"/>
      <c r="C233" s="230" t="s">
        <v>556</v>
      </c>
      <c r="D233" s="230" t="s">
        <v>179</v>
      </c>
      <c r="E233" s="231" t="s">
        <v>4235</v>
      </c>
      <c r="F233" s="232" t="s">
        <v>4236</v>
      </c>
      <c r="G233" s="233" t="s">
        <v>398</v>
      </c>
      <c r="H233" s="234">
        <v>230.5</v>
      </c>
      <c r="I233" s="235"/>
      <c r="J233" s="236">
        <f>ROUND(I233*H233,2)</f>
        <v>0</v>
      </c>
      <c r="K233" s="232" t="s">
        <v>4117</v>
      </c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295</v>
      </c>
      <c r="AT233" s="241" t="s">
        <v>179</v>
      </c>
      <c r="AU233" s="241" t="s">
        <v>90</v>
      </c>
      <c r="AY233" s="18" t="s">
        <v>177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295</v>
      </c>
      <c r="BM233" s="241" t="s">
        <v>1363</v>
      </c>
    </row>
    <row r="234" s="2" customFormat="1" ht="21.75" customHeight="1">
      <c r="A234" s="39"/>
      <c r="B234" s="40"/>
      <c r="C234" s="230" t="s">
        <v>563</v>
      </c>
      <c r="D234" s="230" t="s">
        <v>179</v>
      </c>
      <c r="E234" s="231" t="s">
        <v>4237</v>
      </c>
      <c r="F234" s="232" t="s">
        <v>4238</v>
      </c>
      <c r="G234" s="233" t="s">
        <v>398</v>
      </c>
      <c r="H234" s="234">
        <v>230.5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295</v>
      </c>
      <c r="AT234" s="241" t="s">
        <v>179</v>
      </c>
      <c r="AU234" s="241" t="s">
        <v>90</v>
      </c>
      <c r="AY234" s="18" t="s">
        <v>177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295</v>
      </c>
      <c r="BM234" s="241" t="s">
        <v>1376</v>
      </c>
    </row>
    <row r="235" s="2" customFormat="1" ht="16.5" customHeight="1">
      <c r="A235" s="39"/>
      <c r="B235" s="40"/>
      <c r="C235" s="230" t="s">
        <v>571</v>
      </c>
      <c r="D235" s="230" t="s">
        <v>179</v>
      </c>
      <c r="E235" s="231" t="s">
        <v>4239</v>
      </c>
      <c r="F235" s="232" t="s">
        <v>4240</v>
      </c>
      <c r="G235" s="233" t="s">
        <v>398</v>
      </c>
      <c r="H235" s="234">
        <v>100.5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295</v>
      </c>
      <c r="AT235" s="241" t="s">
        <v>179</v>
      </c>
      <c r="AU235" s="241" t="s">
        <v>90</v>
      </c>
      <c r="AY235" s="18" t="s">
        <v>177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295</v>
      </c>
      <c r="BM235" s="241" t="s">
        <v>1394</v>
      </c>
    </row>
    <row r="236" s="2" customFormat="1">
      <c r="A236" s="39"/>
      <c r="B236" s="40"/>
      <c r="C236" s="41"/>
      <c r="D236" s="245" t="s">
        <v>2684</v>
      </c>
      <c r="E236" s="41"/>
      <c r="F236" s="301" t="s">
        <v>4241</v>
      </c>
      <c r="G236" s="41"/>
      <c r="H236" s="41"/>
      <c r="I236" s="302"/>
      <c r="J236" s="41"/>
      <c r="K236" s="41"/>
      <c r="L236" s="45"/>
      <c r="M236" s="311"/>
      <c r="N236" s="312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2684</v>
      </c>
      <c r="AU236" s="18" t="s">
        <v>90</v>
      </c>
    </row>
    <row r="237" s="2" customFormat="1" ht="16.5" customHeight="1">
      <c r="A237" s="39"/>
      <c r="B237" s="40"/>
      <c r="C237" s="230" t="s">
        <v>394</v>
      </c>
      <c r="D237" s="230" t="s">
        <v>179</v>
      </c>
      <c r="E237" s="231" t="s">
        <v>4242</v>
      </c>
      <c r="F237" s="232" t="s">
        <v>4243</v>
      </c>
      <c r="G237" s="233" t="s">
        <v>398</v>
      </c>
      <c r="H237" s="234">
        <v>44.5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295</v>
      </c>
      <c r="AT237" s="241" t="s">
        <v>179</v>
      </c>
      <c r="AU237" s="241" t="s">
        <v>90</v>
      </c>
      <c r="AY237" s="18" t="s">
        <v>177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295</v>
      </c>
      <c r="BM237" s="241" t="s">
        <v>1408</v>
      </c>
    </row>
    <row r="238" s="2" customFormat="1">
      <c r="A238" s="39"/>
      <c r="B238" s="40"/>
      <c r="C238" s="41"/>
      <c r="D238" s="245" t="s">
        <v>2684</v>
      </c>
      <c r="E238" s="41"/>
      <c r="F238" s="301" t="s">
        <v>4241</v>
      </c>
      <c r="G238" s="41"/>
      <c r="H238" s="41"/>
      <c r="I238" s="302"/>
      <c r="J238" s="41"/>
      <c r="K238" s="41"/>
      <c r="L238" s="45"/>
      <c r="M238" s="311"/>
      <c r="N238" s="312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2684</v>
      </c>
      <c r="AU238" s="18" t="s">
        <v>90</v>
      </c>
    </row>
    <row r="239" s="2" customFormat="1" ht="16.5" customHeight="1">
      <c r="A239" s="39"/>
      <c r="B239" s="40"/>
      <c r="C239" s="230" t="s">
        <v>587</v>
      </c>
      <c r="D239" s="230" t="s">
        <v>179</v>
      </c>
      <c r="E239" s="231" t="s">
        <v>4244</v>
      </c>
      <c r="F239" s="232" t="s">
        <v>4245</v>
      </c>
      <c r="G239" s="233" t="s">
        <v>398</v>
      </c>
      <c r="H239" s="234">
        <v>41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295</v>
      </c>
      <c r="AT239" s="241" t="s">
        <v>179</v>
      </c>
      <c r="AU239" s="241" t="s">
        <v>90</v>
      </c>
      <c r="AY239" s="18" t="s">
        <v>177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295</v>
      </c>
      <c r="BM239" s="241" t="s">
        <v>1418</v>
      </c>
    </row>
    <row r="240" s="2" customFormat="1">
      <c r="A240" s="39"/>
      <c r="B240" s="40"/>
      <c r="C240" s="41"/>
      <c r="D240" s="245" t="s">
        <v>2684</v>
      </c>
      <c r="E240" s="41"/>
      <c r="F240" s="301" t="s">
        <v>4241</v>
      </c>
      <c r="G240" s="41"/>
      <c r="H240" s="41"/>
      <c r="I240" s="302"/>
      <c r="J240" s="41"/>
      <c r="K240" s="41"/>
      <c r="L240" s="45"/>
      <c r="M240" s="311"/>
      <c r="N240" s="312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2684</v>
      </c>
      <c r="AU240" s="18" t="s">
        <v>90</v>
      </c>
    </row>
    <row r="241" s="2" customFormat="1" ht="16.5" customHeight="1">
      <c r="A241" s="39"/>
      <c r="B241" s="40"/>
      <c r="C241" s="230" t="s">
        <v>598</v>
      </c>
      <c r="D241" s="230" t="s">
        <v>179</v>
      </c>
      <c r="E241" s="231" t="s">
        <v>4246</v>
      </c>
      <c r="F241" s="232" t="s">
        <v>4247</v>
      </c>
      <c r="G241" s="233" t="s">
        <v>398</v>
      </c>
      <c r="H241" s="234">
        <v>1.5</v>
      </c>
      <c r="I241" s="235"/>
      <c r="J241" s="236">
        <f>ROUND(I241*H241,2)</f>
        <v>0</v>
      </c>
      <c r="K241" s="232" t="s">
        <v>1</v>
      </c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295</v>
      </c>
      <c r="AT241" s="241" t="s">
        <v>179</v>
      </c>
      <c r="AU241" s="241" t="s">
        <v>90</v>
      </c>
      <c r="AY241" s="18" t="s">
        <v>177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295</v>
      </c>
      <c r="BM241" s="241" t="s">
        <v>1435</v>
      </c>
    </row>
    <row r="242" s="2" customFormat="1">
      <c r="A242" s="39"/>
      <c r="B242" s="40"/>
      <c r="C242" s="41"/>
      <c r="D242" s="245" t="s">
        <v>2684</v>
      </c>
      <c r="E242" s="41"/>
      <c r="F242" s="301" t="s">
        <v>4248</v>
      </c>
      <c r="G242" s="41"/>
      <c r="H242" s="41"/>
      <c r="I242" s="302"/>
      <c r="J242" s="41"/>
      <c r="K242" s="41"/>
      <c r="L242" s="45"/>
      <c r="M242" s="311"/>
      <c r="N242" s="312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2684</v>
      </c>
      <c r="AU242" s="18" t="s">
        <v>90</v>
      </c>
    </row>
    <row r="243" s="2" customFormat="1" ht="44.25" customHeight="1">
      <c r="A243" s="39"/>
      <c r="B243" s="40"/>
      <c r="C243" s="230" t="s">
        <v>606</v>
      </c>
      <c r="D243" s="230" t="s">
        <v>179</v>
      </c>
      <c r="E243" s="231" t="s">
        <v>4249</v>
      </c>
      <c r="F243" s="232" t="s">
        <v>4250</v>
      </c>
      <c r="G243" s="233" t="s">
        <v>398</v>
      </c>
      <c r="H243" s="234">
        <v>43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295</v>
      </c>
      <c r="AT243" s="241" t="s">
        <v>179</v>
      </c>
      <c r="AU243" s="241" t="s">
        <v>90</v>
      </c>
      <c r="AY243" s="18" t="s">
        <v>177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295</v>
      </c>
      <c r="BM243" s="241" t="s">
        <v>1447</v>
      </c>
    </row>
    <row r="244" s="2" customFormat="1" ht="16.5" customHeight="1">
      <c r="A244" s="39"/>
      <c r="B244" s="40"/>
      <c r="C244" s="230" t="s">
        <v>615</v>
      </c>
      <c r="D244" s="230" t="s">
        <v>179</v>
      </c>
      <c r="E244" s="231" t="s">
        <v>4251</v>
      </c>
      <c r="F244" s="232" t="s">
        <v>4252</v>
      </c>
      <c r="G244" s="233" t="s">
        <v>888</v>
      </c>
      <c r="H244" s="234">
        <v>2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295</v>
      </c>
      <c r="AT244" s="241" t="s">
        <v>179</v>
      </c>
      <c r="AU244" s="241" t="s">
        <v>90</v>
      </c>
      <c r="AY244" s="18" t="s">
        <v>177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295</v>
      </c>
      <c r="BM244" s="241" t="s">
        <v>1459</v>
      </c>
    </row>
    <row r="245" s="2" customFormat="1" ht="16.5" customHeight="1">
      <c r="A245" s="39"/>
      <c r="B245" s="40"/>
      <c r="C245" s="230" t="s">
        <v>1090</v>
      </c>
      <c r="D245" s="230" t="s">
        <v>179</v>
      </c>
      <c r="E245" s="231" t="s">
        <v>4253</v>
      </c>
      <c r="F245" s="232" t="s">
        <v>4254</v>
      </c>
      <c r="G245" s="233" t="s">
        <v>1106</v>
      </c>
      <c r="H245" s="234">
        <v>2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295</v>
      </c>
      <c r="AT245" s="241" t="s">
        <v>179</v>
      </c>
      <c r="AU245" s="241" t="s">
        <v>90</v>
      </c>
      <c r="AY245" s="18" t="s">
        <v>177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295</v>
      </c>
      <c r="BM245" s="241" t="s">
        <v>1480</v>
      </c>
    </row>
    <row r="246" s="2" customFormat="1" ht="16.5" customHeight="1">
      <c r="A246" s="39"/>
      <c r="B246" s="40"/>
      <c r="C246" s="230" t="s">
        <v>1095</v>
      </c>
      <c r="D246" s="230" t="s">
        <v>179</v>
      </c>
      <c r="E246" s="231" t="s">
        <v>4255</v>
      </c>
      <c r="F246" s="232" t="s">
        <v>4256</v>
      </c>
      <c r="G246" s="233" t="s">
        <v>1106</v>
      </c>
      <c r="H246" s="234">
        <v>1</v>
      </c>
      <c r="I246" s="235"/>
      <c r="J246" s="236">
        <f>ROUND(I246*H246,2)</f>
        <v>0</v>
      </c>
      <c r="K246" s="232" t="s">
        <v>1</v>
      </c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295</v>
      </c>
      <c r="AT246" s="241" t="s">
        <v>179</v>
      </c>
      <c r="AU246" s="241" t="s">
        <v>90</v>
      </c>
      <c r="AY246" s="18" t="s">
        <v>177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295</v>
      </c>
      <c r="BM246" s="241" t="s">
        <v>1495</v>
      </c>
    </row>
    <row r="247" s="2" customFormat="1" ht="16.5" customHeight="1">
      <c r="A247" s="39"/>
      <c r="B247" s="40"/>
      <c r="C247" s="230" t="s">
        <v>1099</v>
      </c>
      <c r="D247" s="230" t="s">
        <v>179</v>
      </c>
      <c r="E247" s="231" t="s">
        <v>4257</v>
      </c>
      <c r="F247" s="232" t="s">
        <v>4258</v>
      </c>
      <c r="G247" s="233" t="s">
        <v>1106</v>
      </c>
      <c r="H247" s="234">
        <v>8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295</v>
      </c>
      <c r="AT247" s="241" t="s">
        <v>179</v>
      </c>
      <c r="AU247" s="241" t="s">
        <v>90</v>
      </c>
      <c r="AY247" s="18" t="s">
        <v>177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295</v>
      </c>
      <c r="BM247" s="241" t="s">
        <v>1520</v>
      </c>
    </row>
    <row r="248" s="2" customFormat="1" ht="16.5" customHeight="1">
      <c r="A248" s="39"/>
      <c r="B248" s="40"/>
      <c r="C248" s="230" t="s">
        <v>1103</v>
      </c>
      <c r="D248" s="230" t="s">
        <v>179</v>
      </c>
      <c r="E248" s="231" t="s">
        <v>4259</v>
      </c>
      <c r="F248" s="232" t="s">
        <v>4260</v>
      </c>
      <c r="G248" s="233" t="s">
        <v>1106</v>
      </c>
      <c r="H248" s="234">
        <v>2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295</v>
      </c>
      <c r="AT248" s="241" t="s">
        <v>179</v>
      </c>
      <c r="AU248" s="241" t="s">
        <v>90</v>
      </c>
      <c r="AY248" s="18" t="s">
        <v>177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295</v>
      </c>
      <c r="BM248" s="241" t="s">
        <v>1527</v>
      </c>
    </row>
    <row r="249" s="2" customFormat="1" ht="16.5" customHeight="1">
      <c r="A249" s="39"/>
      <c r="B249" s="40"/>
      <c r="C249" s="230" t="s">
        <v>1108</v>
      </c>
      <c r="D249" s="230" t="s">
        <v>179</v>
      </c>
      <c r="E249" s="231" t="s">
        <v>4261</v>
      </c>
      <c r="F249" s="232" t="s">
        <v>4262</v>
      </c>
      <c r="G249" s="233" t="s">
        <v>1106</v>
      </c>
      <c r="H249" s="234">
        <v>9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295</v>
      </c>
      <c r="AT249" s="241" t="s">
        <v>179</v>
      </c>
      <c r="AU249" s="241" t="s">
        <v>90</v>
      </c>
      <c r="AY249" s="18" t="s">
        <v>177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295</v>
      </c>
      <c r="BM249" s="241" t="s">
        <v>1535</v>
      </c>
    </row>
    <row r="250" s="2" customFormat="1" ht="16.5" customHeight="1">
      <c r="A250" s="39"/>
      <c r="B250" s="40"/>
      <c r="C250" s="230" t="s">
        <v>1113</v>
      </c>
      <c r="D250" s="230" t="s">
        <v>179</v>
      </c>
      <c r="E250" s="231" t="s">
        <v>4263</v>
      </c>
      <c r="F250" s="232" t="s">
        <v>4264</v>
      </c>
      <c r="G250" s="233" t="s">
        <v>1106</v>
      </c>
      <c r="H250" s="234">
        <v>1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295</v>
      </c>
      <c r="AT250" s="241" t="s">
        <v>179</v>
      </c>
      <c r="AU250" s="241" t="s">
        <v>90</v>
      </c>
      <c r="AY250" s="18" t="s">
        <v>177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295</v>
      </c>
      <c r="BM250" s="241" t="s">
        <v>1557</v>
      </c>
    </row>
    <row r="251" s="2" customFormat="1" ht="16.5" customHeight="1">
      <c r="A251" s="39"/>
      <c r="B251" s="40"/>
      <c r="C251" s="230" t="s">
        <v>1122</v>
      </c>
      <c r="D251" s="230" t="s">
        <v>179</v>
      </c>
      <c r="E251" s="231" t="s">
        <v>4265</v>
      </c>
      <c r="F251" s="232" t="s">
        <v>4266</v>
      </c>
      <c r="G251" s="233" t="s">
        <v>1106</v>
      </c>
      <c r="H251" s="234">
        <v>1</v>
      </c>
      <c r="I251" s="235"/>
      <c r="J251" s="236">
        <f>ROUND(I251*H251,2)</f>
        <v>0</v>
      </c>
      <c r="K251" s="232" t="s">
        <v>1</v>
      </c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295</v>
      </c>
      <c r="AT251" s="241" t="s">
        <v>179</v>
      </c>
      <c r="AU251" s="241" t="s">
        <v>90</v>
      </c>
      <c r="AY251" s="18" t="s">
        <v>177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295</v>
      </c>
      <c r="BM251" s="241" t="s">
        <v>1567</v>
      </c>
    </row>
    <row r="252" s="2" customFormat="1" ht="16.5" customHeight="1">
      <c r="A252" s="39"/>
      <c r="B252" s="40"/>
      <c r="C252" s="230" t="s">
        <v>1127</v>
      </c>
      <c r="D252" s="230" t="s">
        <v>179</v>
      </c>
      <c r="E252" s="231" t="s">
        <v>4267</v>
      </c>
      <c r="F252" s="232" t="s">
        <v>4268</v>
      </c>
      <c r="G252" s="233" t="s">
        <v>1106</v>
      </c>
      <c r="H252" s="234">
        <v>3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295</v>
      </c>
      <c r="AT252" s="241" t="s">
        <v>179</v>
      </c>
      <c r="AU252" s="241" t="s">
        <v>90</v>
      </c>
      <c r="AY252" s="18" t="s">
        <v>177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295</v>
      </c>
      <c r="BM252" s="241" t="s">
        <v>1578</v>
      </c>
    </row>
    <row r="253" s="2" customFormat="1" ht="16.5" customHeight="1">
      <c r="A253" s="39"/>
      <c r="B253" s="40"/>
      <c r="C253" s="230" t="s">
        <v>1134</v>
      </c>
      <c r="D253" s="230" t="s">
        <v>179</v>
      </c>
      <c r="E253" s="231" t="s">
        <v>4269</v>
      </c>
      <c r="F253" s="232" t="s">
        <v>4270</v>
      </c>
      <c r="G253" s="233" t="s">
        <v>1106</v>
      </c>
      <c r="H253" s="234">
        <v>1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295</v>
      </c>
      <c r="AT253" s="241" t="s">
        <v>179</v>
      </c>
      <c r="AU253" s="241" t="s">
        <v>90</v>
      </c>
      <c r="AY253" s="18" t="s">
        <v>177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295</v>
      </c>
      <c r="BM253" s="241" t="s">
        <v>1590</v>
      </c>
    </row>
    <row r="254" s="2" customFormat="1" ht="16.5" customHeight="1">
      <c r="A254" s="39"/>
      <c r="B254" s="40"/>
      <c r="C254" s="230" t="s">
        <v>1153</v>
      </c>
      <c r="D254" s="230" t="s">
        <v>179</v>
      </c>
      <c r="E254" s="231" t="s">
        <v>4271</v>
      </c>
      <c r="F254" s="232" t="s">
        <v>4272</v>
      </c>
      <c r="G254" s="233" t="s">
        <v>1106</v>
      </c>
      <c r="H254" s="234">
        <v>2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295</v>
      </c>
      <c r="AT254" s="241" t="s">
        <v>179</v>
      </c>
      <c r="AU254" s="241" t="s">
        <v>90</v>
      </c>
      <c r="AY254" s="18" t="s">
        <v>177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295</v>
      </c>
      <c r="BM254" s="241" t="s">
        <v>1601</v>
      </c>
    </row>
    <row r="255" s="2" customFormat="1" ht="16.5" customHeight="1">
      <c r="A255" s="39"/>
      <c r="B255" s="40"/>
      <c r="C255" s="230" t="s">
        <v>1165</v>
      </c>
      <c r="D255" s="230" t="s">
        <v>179</v>
      </c>
      <c r="E255" s="231" t="s">
        <v>4273</v>
      </c>
      <c r="F255" s="232" t="s">
        <v>4274</v>
      </c>
      <c r="G255" s="233" t="s">
        <v>1106</v>
      </c>
      <c r="H255" s="234">
        <v>1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295</v>
      </c>
      <c r="AT255" s="241" t="s">
        <v>179</v>
      </c>
      <c r="AU255" s="241" t="s">
        <v>90</v>
      </c>
      <c r="AY255" s="18" t="s">
        <v>177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295</v>
      </c>
      <c r="BM255" s="241" t="s">
        <v>1613</v>
      </c>
    </row>
    <row r="256" s="2" customFormat="1" ht="16.5" customHeight="1">
      <c r="A256" s="39"/>
      <c r="B256" s="40"/>
      <c r="C256" s="230" t="s">
        <v>1169</v>
      </c>
      <c r="D256" s="230" t="s">
        <v>179</v>
      </c>
      <c r="E256" s="231" t="s">
        <v>4275</v>
      </c>
      <c r="F256" s="232" t="s">
        <v>4276</v>
      </c>
      <c r="G256" s="233" t="s">
        <v>1106</v>
      </c>
      <c r="H256" s="234">
        <v>2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295</v>
      </c>
      <c r="AT256" s="241" t="s">
        <v>179</v>
      </c>
      <c r="AU256" s="241" t="s">
        <v>90</v>
      </c>
      <c r="AY256" s="18" t="s">
        <v>177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295</v>
      </c>
      <c r="BM256" s="241" t="s">
        <v>1621</v>
      </c>
    </row>
    <row r="257" s="2" customFormat="1" ht="16.5" customHeight="1">
      <c r="A257" s="39"/>
      <c r="B257" s="40"/>
      <c r="C257" s="230" t="s">
        <v>1174</v>
      </c>
      <c r="D257" s="230" t="s">
        <v>179</v>
      </c>
      <c r="E257" s="231" t="s">
        <v>4277</v>
      </c>
      <c r="F257" s="232" t="s">
        <v>4278</v>
      </c>
      <c r="G257" s="233" t="s">
        <v>888</v>
      </c>
      <c r="H257" s="234">
        <v>2</v>
      </c>
      <c r="I257" s="235"/>
      <c r="J257" s="236">
        <f>ROUND(I257*H257,2)</f>
        <v>0</v>
      </c>
      <c r="K257" s="232" t="s">
        <v>1</v>
      </c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295</v>
      </c>
      <c r="AT257" s="241" t="s">
        <v>179</v>
      </c>
      <c r="AU257" s="241" t="s">
        <v>90</v>
      </c>
      <c r="AY257" s="18" t="s">
        <v>177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295</v>
      </c>
      <c r="BM257" s="241" t="s">
        <v>1630</v>
      </c>
    </row>
    <row r="258" s="2" customFormat="1" ht="16.5" customHeight="1">
      <c r="A258" s="39"/>
      <c r="B258" s="40"/>
      <c r="C258" s="230" t="s">
        <v>1178</v>
      </c>
      <c r="D258" s="230" t="s">
        <v>179</v>
      </c>
      <c r="E258" s="231" t="s">
        <v>4279</v>
      </c>
      <c r="F258" s="232" t="s">
        <v>4280</v>
      </c>
      <c r="G258" s="233" t="s">
        <v>888</v>
      </c>
      <c r="H258" s="234">
        <v>1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295</v>
      </c>
      <c r="AT258" s="241" t="s">
        <v>179</v>
      </c>
      <c r="AU258" s="241" t="s">
        <v>90</v>
      </c>
      <c r="AY258" s="18" t="s">
        <v>177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295</v>
      </c>
      <c r="BM258" s="241" t="s">
        <v>1640</v>
      </c>
    </row>
    <row r="259" s="2" customFormat="1" ht="16.5" customHeight="1">
      <c r="A259" s="39"/>
      <c r="B259" s="40"/>
      <c r="C259" s="230" t="s">
        <v>1184</v>
      </c>
      <c r="D259" s="230" t="s">
        <v>179</v>
      </c>
      <c r="E259" s="231" t="s">
        <v>4281</v>
      </c>
      <c r="F259" s="232" t="s">
        <v>4282</v>
      </c>
      <c r="G259" s="233" t="s">
        <v>888</v>
      </c>
      <c r="H259" s="234">
        <v>1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295</v>
      </c>
      <c r="AT259" s="241" t="s">
        <v>179</v>
      </c>
      <c r="AU259" s="241" t="s">
        <v>90</v>
      </c>
      <c r="AY259" s="18" t="s">
        <v>177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295</v>
      </c>
      <c r="BM259" s="241" t="s">
        <v>1650</v>
      </c>
    </row>
    <row r="260" s="2" customFormat="1" ht="24.15" customHeight="1">
      <c r="A260" s="39"/>
      <c r="B260" s="40"/>
      <c r="C260" s="230" t="s">
        <v>1191</v>
      </c>
      <c r="D260" s="230" t="s">
        <v>179</v>
      </c>
      <c r="E260" s="231" t="s">
        <v>4283</v>
      </c>
      <c r="F260" s="232" t="s">
        <v>4284</v>
      </c>
      <c r="G260" s="233" t="s">
        <v>888</v>
      </c>
      <c r="H260" s="234">
        <v>1</v>
      </c>
      <c r="I260" s="235"/>
      <c r="J260" s="236">
        <f>ROUND(I260*H260,2)</f>
        <v>0</v>
      </c>
      <c r="K260" s="232" t="s">
        <v>1</v>
      </c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295</v>
      </c>
      <c r="AT260" s="241" t="s">
        <v>179</v>
      </c>
      <c r="AU260" s="241" t="s">
        <v>90</v>
      </c>
      <c r="AY260" s="18" t="s">
        <v>177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295</v>
      </c>
      <c r="BM260" s="241" t="s">
        <v>1660</v>
      </c>
    </row>
    <row r="261" s="2" customFormat="1" ht="16.5" customHeight="1">
      <c r="A261" s="39"/>
      <c r="B261" s="40"/>
      <c r="C261" s="230" t="s">
        <v>1195</v>
      </c>
      <c r="D261" s="230" t="s">
        <v>179</v>
      </c>
      <c r="E261" s="231" t="s">
        <v>4285</v>
      </c>
      <c r="F261" s="232" t="s">
        <v>4286</v>
      </c>
      <c r="G261" s="233" t="s">
        <v>888</v>
      </c>
      <c r="H261" s="234">
        <v>1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295</v>
      </c>
      <c r="AT261" s="241" t="s">
        <v>179</v>
      </c>
      <c r="AU261" s="241" t="s">
        <v>90</v>
      </c>
      <c r="AY261" s="18" t="s">
        <v>177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295</v>
      </c>
      <c r="BM261" s="241" t="s">
        <v>1674</v>
      </c>
    </row>
    <row r="262" s="2" customFormat="1" ht="16.5" customHeight="1">
      <c r="A262" s="39"/>
      <c r="B262" s="40"/>
      <c r="C262" s="230" t="s">
        <v>1202</v>
      </c>
      <c r="D262" s="230" t="s">
        <v>179</v>
      </c>
      <c r="E262" s="231" t="s">
        <v>4287</v>
      </c>
      <c r="F262" s="232" t="s">
        <v>4288</v>
      </c>
      <c r="G262" s="233" t="s">
        <v>888</v>
      </c>
      <c r="H262" s="234">
        <v>1</v>
      </c>
      <c r="I262" s="235"/>
      <c r="J262" s="236">
        <f>ROUND(I262*H262,2)</f>
        <v>0</v>
      </c>
      <c r="K262" s="232" t="s">
        <v>1</v>
      </c>
      <c r="L262" s="45"/>
      <c r="M262" s="237" t="s">
        <v>1</v>
      </c>
      <c r="N262" s="238" t="s">
        <v>48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295</v>
      </c>
      <c r="AT262" s="241" t="s">
        <v>179</v>
      </c>
      <c r="AU262" s="241" t="s">
        <v>90</v>
      </c>
      <c r="AY262" s="18" t="s">
        <v>177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90</v>
      </c>
      <c r="BK262" s="242">
        <f>ROUND(I262*H262,2)</f>
        <v>0</v>
      </c>
      <c r="BL262" s="18" t="s">
        <v>295</v>
      </c>
      <c r="BM262" s="241" t="s">
        <v>1684</v>
      </c>
    </row>
    <row r="263" s="2" customFormat="1" ht="16.5" customHeight="1">
      <c r="A263" s="39"/>
      <c r="B263" s="40"/>
      <c r="C263" s="230" t="s">
        <v>1209</v>
      </c>
      <c r="D263" s="230" t="s">
        <v>179</v>
      </c>
      <c r="E263" s="231" t="s">
        <v>4289</v>
      </c>
      <c r="F263" s="232" t="s">
        <v>4290</v>
      </c>
      <c r="G263" s="233" t="s">
        <v>888</v>
      </c>
      <c r="H263" s="234">
        <v>1</v>
      </c>
      <c r="I263" s="235"/>
      <c r="J263" s="236">
        <f>ROUND(I263*H263,2)</f>
        <v>0</v>
      </c>
      <c r="K263" s="232" t="s">
        <v>1</v>
      </c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295</v>
      </c>
      <c r="AT263" s="241" t="s">
        <v>179</v>
      </c>
      <c r="AU263" s="241" t="s">
        <v>90</v>
      </c>
      <c r="AY263" s="18" t="s">
        <v>177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295</v>
      </c>
      <c r="BM263" s="241" t="s">
        <v>1697</v>
      </c>
    </row>
    <row r="264" s="2" customFormat="1" ht="16.5" customHeight="1">
      <c r="A264" s="39"/>
      <c r="B264" s="40"/>
      <c r="C264" s="230" t="s">
        <v>1216</v>
      </c>
      <c r="D264" s="230" t="s">
        <v>179</v>
      </c>
      <c r="E264" s="231" t="s">
        <v>4291</v>
      </c>
      <c r="F264" s="232" t="s">
        <v>4292</v>
      </c>
      <c r="G264" s="233" t="s">
        <v>888</v>
      </c>
      <c r="H264" s="234">
        <v>2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295</v>
      </c>
      <c r="AT264" s="241" t="s">
        <v>179</v>
      </c>
      <c r="AU264" s="241" t="s">
        <v>90</v>
      </c>
      <c r="AY264" s="18" t="s">
        <v>177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295</v>
      </c>
      <c r="BM264" s="241" t="s">
        <v>1708</v>
      </c>
    </row>
    <row r="265" s="2" customFormat="1" ht="16.5" customHeight="1">
      <c r="A265" s="39"/>
      <c r="B265" s="40"/>
      <c r="C265" s="230" t="s">
        <v>1223</v>
      </c>
      <c r="D265" s="230" t="s">
        <v>179</v>
      </c>
      <c r="E265" s="231" t="s">
        <v>4293</v>
      </c>
      <c r="F265" s="232" t="s">
        <v>4294</v>
      </c>
      <c r="G265" s="233" t="s">
        <v>1565</v>
      </c>
      <c r="H265" s="234">
        <v>5</v>
      </c>
      <c r="I265" s="235"/>
      <c r="J265" s="236">
        <f>ROUND(I265*H265,2)</f>
        <v>0</v>
      </c>
      <c r="K265" s="232" t="s">
        <v>1</v>
      </c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295</v>
      </c>
      <c r="AT265" s="241" t="s">
        <v>179</v>
      </c>
      <c r="AU265" s="241" t="s">
        <v>90</v>
      </c>
      <c r="AY265" s="18" t="s">
        <v>177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295</v>
      </c>
      <c r="BM265" s="241" t="s">
        <v>1720</v>
      </c>
    </row>
    <row r="266" s="2" customFormat="1" ht="16.5" customHeight="1">
      <c r="A266" s="39"/>
      <c r="B266" s="40"/>
      <c r="C266" s="230" t="s">
        <v>1230</v>
      </c>
      <c r="D266" s="230" t="s">
        <v>179</v>
      </c>
      <c r="E266" s="231" t="s">
        <v>4295</v>
      </c>
      <c r="F266" s="232" t="s">
        <v>4296</v>
      </c>
      <c r="G266" s="233" t="s">
        <v>1106</v>
      </c>
      <c r="H266" s="234">
        <v>1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295</v>
      </c>
      <c r="AT266" s="241" t="s">
        <v>179</v>
      </c>
      <c r="AU266" s="241" t="s">
        <v>90</v>
      </c>
      <c r="AY266" s="18" t="s">
        <v>177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295</v>
      </c>
      <c r="BM266" s="241" t="s">
        <v>1729</v>
      </c>
    </row>
    <row r="267" s="2" customFormat="1" ht="16.5" customHeight="1">
      <c r="A267" s="39"/>
      <c r="B267" s="40"/>
      <c r="C267" s="230" t="s">
        <v>1234</v>
      </c>
      <c r="D267" s="230" t="s">
        <v>179</v>
      </c>
      <c r="E267" s="231" t="s">
        <v>4297</v>
      </c>
      <c r="F267" s="232" t="s">
        <v>4225</v>
      </c>
      <c r="G267" s="233" t="s">
        <v>888</v>
      </c>
      <c r="H267" s="234">
        <v>1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295</v>
      </c>
      <c r="AT267" s="241" t="s">
        <v>179</v>
      </c>
      <c r="AU267" s="241" t="s">
        <v>90</v>
      </c>
      <c r="AY267" s="18" t="s">
        <v>177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295</v>
      </c>
      <c r="BM267" s="241" t="s">
        <v>1739</v>
      </c>
    </row>
    <row r="268" s="2" customFormat="1" ht="16.5" customHeight="1">
      <c r="A268" s="39"/>
      <c r="B268" s="40"/>
      <c r="C268" s="230" t="s">
        <v>1241</v>
      </c>
      <c r="D268" s="230" t="s">
        <v>179</v>
      </c>
      <c r="E268" s="231" t="s">
        <v>4298</v>
      </c>
      <c r="F268" s="232" t="s">
        <v>4299</v>
      </c>
      <c r="G268" s="233" t="s">
        <v>4168</v>
      </c>
      <c r="H268" s="313"/>
      <c r="I268" s="235"/>
      <c r="J268" s="236">
        <f>ROUND(I268*H268,2)</f>
        <v>0</v>
      </c>
      <c r="K268" s="232" t="s">
        <v>1</v>
      </c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295</v>
      </c>
      <c r="AT268" s="241" t="s">
        <v>179</v>
      </c>
      <c r="AU268" s="241" t="s">
        <v>90</v>
      </c>
      <c r="AY268" s="18" t="s">
        <v>177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295</v>
      </c>
      <c r="BM268" s="241" t="s">
        <v>1756</v>
      </c>
    </row>
    <row r="269" s="12" customFormat="1" ht="25.92" customHeight="1">
      <c r="A269" s="12"/>
      <c r="B269" s="214"/>
      <c r="C269" s="215"/>
      <c r="D269" s="216" t="s">
        <v>82</v>
      </c>
      <c r="E269" s="217" t="s">
        <v>4300</v>
      </c>
      <c r="F269" s="217" t="s">
        <v>4301</v>
      </c>
      <c r="G269" s="215"/>
      <c r="H269" s="215"/>
      <c r="I269" s="218"/>
      <c r="J269" s="219">
        <f>BK269</f>
        <v>0</v>
      </c>
      <c r="K269" s="215"/>
      <c r="L269" s="220"/>
      <c r="M269" s="221"/>
      <c r="N269" s="222"/>
      <c r="O269" s="222"/>
      <c r="P269" s="223">
        <f>SUM(P270:P310)</f>
        <v>0</v>
      </c>
      <c r="Q269" s="222"/>
      <c r="R269" s="223">
        <f>SUM(R270:R310)</f>
        <v>0</v>
      </c>
      <c r="S269" s="222"/>
      <c r="T269" s="224">
        <f>SUM(T270:T310)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5" t="s">
        <v>92</v>
      </c>
      <c r="AT269" s="226" t="s">
        <v>82</v>
      </c>
      <c r="AU269" s="226" t="s">
        <v>83</v>
      </c>
      <c r="AY269" s="225" t="s">
        <v>177</v>
      </c>
      <c r="BK269" s="227">
        <f>SUM(BK270:BK310)</f>
        <v>0</v>
      </c>
    </row>
    <row r="270" s="2" customFormat="1" ht="16.5" customHeight="1">
      <c r="A270" s="39"/>
      <c r="B270" s="40"/>
      <c r="C270" s="230" t="s">
        <v>1252</v>
      </c>
      <c r="D270" s="230" t="s">
        <v>179</v>
      </c>
      <c r="E270" s="231" t="s">
        <v>4302</v>
      </c>
      <c r="F270" s="232" t="s">
        <v>4303</v>
      </c>
      <c r="G270" s="233" t="s">
        <v>298</v>
      </c>
      <c r="H270" s="234">
        <v>6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295</v>
      </c>
      <c r="AT270" s="241" t="s">
        <v>179</v>
      </c>
      <c r="AU270" s="241" t="s">
        <v>90</v>
      </c>
      <c r="AY270" s="18" t="s">
        <v>177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295</v>
      </c>
      <c r="BM270" s="241" t="s">
        <v>1767</v>
      </c>
    </row>
    <row r="271" s="2" customFormat="1" ht="16.5" customHeight="1">
      <c r="A271" s="39"/>
      <c r="B271" s="40"/>
      <c r="C271" s="230" t="s">
        <v>1259</v>
      </c>
      <c r="D271" s="230" t="s">
        <v>179</v>
      </c>
      <c r="E271" s="231" t="s">
        <v>4304</v>
      </c>
      <c r="F271" s="232" t="s">
        <v>4305</v>
      </c>
      <c r="G271" s="233" t="s">
        <v>774</v>
      </c>
      <c r="H271" s="234">
        <v>6</v>
      </c>
      <c r="I271" s="235"/>
      <c r="J271" s="236">
        <f>ROUND(I271*H271,2)</f>
        <v>0</v>
      </c>
      <c r="K271" s="232" t="s">
        <v>1</v>
      </c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295</v>
      </c>
      <c r="AT271" s="241" t="s">
        <v>179</v>
      </c>
      <c r="AU271" s="241" t="s">
        <v>90</v>
      </c>
      <c r="AY271" s="18" t="s">
        <v>177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295</v>
      </c>
      <c r="BM271" s="241" t="s">
        <v>1779</v>
      </c>
    </row>
    <row r="272" s="2" customFormat="1" ht="24.15" customHeight="1">
      <c r="A272" s="39"/>
      <c r="B272" s="40"/>
      <c r="C272" s="230" t="s">
        <v>1265</v>
      </c>
      <c r="D272" s="230" t="s">
        <v>179</v>
      </c>
      <c r="E272" s="231" t="s">
        <v>4306</v>
      </c>
      <c r="F272" s="232" t="s">
        <v>4307</v>
      </c>
      <c r="G272" s="233" t="s">
        <v>774</v>
      </c>
      <c r="H272" s="234">
        <v>8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295</v>
      </c>
      <c r="AT272" s="241" t="s">
        <v>179</v>
      </c>
      <c r="AU272" s="241" t="s">
        <v>90</v>
      </c>
      <c r="AY272" s="18" t="s">
        <v>177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295</v>
      </c>
      <c r="BM272" s="241" t="s">
        <v>1798</v>
      </c>
    </row>
    <row r="273" s="2" customFormat="1" ht="24.15" customHeight="1">
      <c r="A273" s="39"/>
      <c r="B273" s="40"/>
      <c r="C273" s="230" t="s">
        <v>1269</v>
      </c>
      <c r="D273" s="230" t="s">
        <v>179</v>
      </c>
      <c r="E273" s="231" t="s">
        <v>4308</v>
      </c>
      <c r="F273" s="232" t="s">
        <v>4309</v>
      </c>
      <c r="G273" s="233" t="s">
        <v>298</v>
      </c>
      <c r="H273" s="234">
        <v>10</v>
      </c>
      <c r="I273" s="235"/>
      <c r="J273" s="236">
        <f>ROUND(I273*H273,2)</f>
        <v>0</v>
      </c>
      <c r="K273" s="232" t="s">
        <v>1</v>
      </c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295</v>
      </c>
      <c r="AT273" s="241" t="s">
        <v>179</v>
      </c>
      <c r="AU273" s="241" t="s">
        <v>90</v>
      </c>
      <c r="AY273" s="18" t="s">
        <v>177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295</v>
      </c>
      <c r="BM273" s="241" t="s">
        <v>1810</v>
      </c>
    </row>
    <row r="274" s="2" customFormat="1" ht="16.5" customHeight="1">
      <c r="A274" s="39"/>
      <c r="B274" s="40"/>
      <c r="C274" s="230" t="s">
        <v>1274</v>
      </c>
      <c r="D274" s="230" t="s">
        <v>179</v>
      </c>
      <c r="E274" s="231" t="s">
        <v>4310</v>
      </c>
      <c r="F274" s="232" t="s">
        <v>4311</v>
      </c>
      <c r="G274" s="233" t="s">
        <v>888</v>
      </c>
      <c r="H274" s="234">
        <v>3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295</v>
      </c>
      <c r="AT274" s="241" t="s">
        <v>179</v>
      </c>
      <c r="AU274" s="241" t="s">
        <v>90</v>
      </c>
      <c r="AY274" s="18" t="s">
        <v>177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295</v>
      </c>
      <c r="BM274" s="241" t="s">
        <v>1821</v>
      </c>
    </row>
    <row r="275" s="2" customFormat="1" ht="16.5" customHeight="1">
      <c r="A275" s="39"/>
      <c r="B275" s="40"/>
      <c r="C275" s="230" t="s">
        <v>1278</v>
      </c>
      <c r="D275" s="230" t="s">
        <v>179</v>
      </c>
      <c r="E275" s="231" t="s">
        <v>4312</v>
      </c>
      <c r="F275" s="232" t="s">
        <v>4313</v>
      </c>
      <c r="G275" s="233" t="s">
        <v>888</v>
      </c>
      <c r="H275" s="234">
        <v>2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295</v>
      </c>
      <c r="AT275" s="241" t="s">
        <v>179</v>
      </c>
      <c r="AU275" s="241" t="s">
        <v>90</v>
      </c>
      <c r="AY275" s="18" t="s">
        <v>177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295</v>
      </c>
      <c r="BM275" s="241" t="s">
        <v>1829</v>
      </c>
    </row>
    <row r="276" s="2" customFormat="1" ht="21.75" customHeight="1">
      <c r="A276" s="39"/>
      <c r="B276" s="40"/>
      <c r="C276" s="230" t="s">
        <v>1285</v>
      </c>
      <c r="D276" s="230" t="s">
        <v>179</v>
      </c>
      <c r="E276" s="231" t="s">
        <v>4314</v>
      </c>
      <c r="F276" s="232" t="s">
        <v>4315</v>
      </c>
      <c r="G276" s="233" t="s">
        <v>298</v>
      </c>
      <c r="H276" s="234">
        <v>4</v>
      </c>
      <c r="I276" s="235"/>
      <c r="J276" s="236">
        <f>ROUND(I276*H276,2)</f>
        <v>0</v>
      </c>
      <c r="K276" s="232" t="s">
        <v>1</v>
      </c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295</v>
      </c>
      <c r="AT276" s="241" t="s">
        <v>179</v>
      </c>
      <c r="AU276" s="241" t="s">
        <v>90</v>
      </c>
      <c r="AY276" s="18" t="s">
        <v>177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295</v>
      </c>
      <c r="BM276" s="241" t="s">
        <v>1839</v>
      </c>
    </row>
    <row r="277" s="2" customFormat="1" ht="16.5" customHeight="1">
      <c r="A277" s="39"/>
      <c r="B277" s="40"/>
      <c r="C277" s="230" t="s">
        <v>1295</v>
      </c>
      <c r="D277" s="230" t="s">
        <v>179</v>
      </c>
      <c r="E277" s="231" t="s">
        <v>4316</v>
      </c>
      <c r="F277" s="232" t="s">
        <v>4317</v>
      </c>
      <c r="G277" s="233" t="s">
        <v>888</v>
      </c>
      <c r="H277" s="234">
        <v>2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48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295</v>
      </c>
      <c r="AT277" s="241" t="s">
        <v>179</v>
      </c>
      <c r="AU277" s="241" t="s">
        <v>90</v>
      </c>
      <c r="AY277" s="18" t="s">
        <v>177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90</v>
      </c>
      <c r="BK277" s="242">
        <f>ROUND(I277*H277,2)</f>
        <v>0</v>
      </c>
      <c r="BL277" s="18" t="s">
        <v>295</v>
      </c>
      <c r="BM277" s="241" t="s">
        <v>1856</v>
      </c>
    </row>
    <row r="278" s="2" customFormat="1" ht="16.5" customHeight="1">
      <c r="A278" s="39"/>
      <c r="B278" s="40"/>
      <c r="C278" s="230" t="s">
        <v>1300</v>
      </c>
      <c r="D278" s="230" t="s">
        <v>179</v>
      </c>
      <c r="E278" s="231" t="s">
        <v>4318</v>
      </c>
      <c r="F278" s="232" t="s">
        <v>4319</v>
      </c>
      <c r="G278" s="233" t="s">
        <v>888</v>
      </c>
      <c r="H278" s="234">
        <v>1</v>
      </c>
      <c r="I278" s="235"/>
      <c r="J278" s="236">
        <f>ROUND(I278*H278,2)</f>
        <v>0</v>
      </c>
      <c r="K278" s="232" t="s">
        <v>1</v>
      </c>
      <c r="L278" s="45"/>
      <c r="M278" s="237" t="s">
        <v>1</v>
      </c>
      <c r="N278" s="238" t="s">
        <v>48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295</v>
      </c>
      <c r="AT278" s="241" t="s">
        <v>179</v>
      </c>
      <c r="AU278" s="241" t="s">
        <v>90</v>
      </c>
      <c r="AY278" s="18" t="s">
        <v>177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90</v>
      </c>
      <c r="BK278" s="242">
        <f>ROUND(I278*H278,2)</f>
        <v>0</v>
      </c>
      <c r="BL278" s="18" t="s">
        <v>295</v>
      </c>
      <c r="BM278" s="241" t="s">
        <v>1867</v>
      </c>
    </row>
    <row r="279" s="2" customFormat="1" ht="24.15" customHeight="1">
      <c r="A279" s="39"/>
      <c r="B279" s="40"/>
      <c r="C279" s="230" t="s">
        <v>1309</v>
      </c>
      <c r="D279" s="230" t="s">
        <v>179</v>
      </c>
      <c r="E279" s="231" t="s">
        <v>4320</v>
      </c>
      <c r="F279" s="232" t="s">
        <v>4321</v>
      </c>
      <c r="G279" s="233" t="s">
        <v>888</v>
      </c>
      <c r="H279" s="234">
        <v>3</v>
      </c>
      <c r="I279" s="235"/>
      <c r="J279" s="236">
        <f>ROUND(I279*H279,2)</f>
        <v>0</v>
      </c>
      <c r="K279" s="232" t="s">
        <v>1</v>
      </c>
      <c r="L279" s="45"/>
      <c r="M279" s="237" t="s">
        <v>1</v>
      </c>
      <c r="N279" s="238" t="s">
        <v>48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295</v>
      </c>
      <c r="AT279" s="241" t="s">
        <v>179</v>
      </c>
      <c r="AU279" s="241" t="s">
        <v>90</v>
      </c>
      <c r="AY279" s="18" t="s">
        <v>177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90</v>
      </c>
      <c r="BK279" s="242">
        <f>ROUND(I279*H279,2)</f>
        <v>0</v>
      </c>
      <c r="BL279" s="18" t="s">
        <v>295</v>
      </c>
      <c r="BM279" s="241" t="s">
        <v>1877</v>
      </c>
    </row>
    <row r="280" s="2" customFormat="1" ht="33" customHeight="1">
      <c r="A280" s="39"/>
      <c r="B280" s="40"/>
      <c r="C280" s="230" t="s">
        <v>1314</v>
      </c>
      <c r="D280" s="230" t="s">
        <v>179</v>
      </c>
      <c r="E280" s="231" t="s">
        <v>4322</v>
      </c>
      <c r="F280" s="232" t="s">
        <v>4323</v>
      </c>
      <c r="G280" s="233" t="s">
        <v>888</v>
      </c>
      <c r="H280" s="234">
        <v>2</v>
      </c>
      <c r="I280" s="235"/>
      <c r="J280" s="236">
        <f>ROUND(I280*H280,2)</f>
        <v>0</v>
      </c>
      <c r="K280" s="232" t="s">
        <v>1</v>
      </c>
      <c r="L280" s="45"/>
      <c r="M280" s="237" t="s">
        <v>1</v>
      </c>
      <c r="N280" s="238" t="s">
        <v>48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295</v>
      </c>
      <c r="AT280" s="241" t="s">
        <v>179</v>
      </c>
      <c r="AU280" s="241" t="s">
        <v>90</v>
      </c>
      <c r="AY280" s="18" t="s">
        <v>177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90</v>
      </c>
      <c r="BK280" s="242">
        <f>ROUND(I280*H280,2)</f>
        <v>0</v>
      </c>
      <c r="BL280" s="18" t="s">
        <v>295</v>
      </c>
      <c r="BM280" s="241" t="s">
        <v>1891</v>
      </c>
    </row>
    <row r="281" s="2" customFormat="1" ht="24.15" customHeight="1">
      <c r="A281" s="39"/>
      <c r="B281" s="40"/>
      <c r="C281" s="230" t="s">
        <v>1319</v>
      </c>
      <c r="D281" s="230" t="s">
        <v>179</v>
      </c>
      <c r="E281" s="231" t="s">
        <v>4324</v>
      </c>
      <c r="F281" s="232" t="s">
        <v>4325</v>
      </c>
      <c r="G281" s="233" t="s">
        <v>888</v>
      </c>
      <c r="H281" s="234">
        <v>4</v>
      </c>
      <c r="I281" s="235"/>
      <c r="J281" s="236">
        <f>ROUND(I281*H281,2)</f>
        <v>0</v>
      </c>
      <c r="K281" s="232" t="s">
        <v>1</v>
      </c>
      <c r="L281" s="45"/>
      <c r="M281" s="237" t="s">
        <v>1</v>
      </c>
      <c r="N281" s="238" t="s">
        <v>48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295</v>
      </c>
      <c r="AT281" s="241" t="s">
        <v>179</v>
      </c>
      <c r="AU281" s="241" t="s">
        <v>90</v>
      </c>
      <c r="AY281" s="18" t="s">
        <v>177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90</v>
      </c>
      <c r="BK281" s="242">
        <f>ROUND(I281*H281,2)</f>
        <v>0</v>
      </c>
      <c r="BL281" s="18" t="s">
        <v>295</v>
      </c>
      <c r="BM281" s="241" t="s">
        <v>1900</v>
      </c>
    </row>
    <row r="282" s="2" customFormat="1" ht="16.5" customHeight="1">
      <c r="A282" s="39"/>
      <c r="B282" s="40"/>
      <c r="C282" s="230" t="s">
        <v>1323</v>
      </c>
      <c r="D282" s="230" t="s">
        <v>179</v>
      </c>
      <c r="E282" s="231" t="s">
        <v>4326</v>
      </c>
      <c r="F282" s="232" t="s">
        <v>4327</v>
      </c>
      <c r="G282" s="233" t="s">
        <v>1106</v>
      </c>
      <c r="H282" s="234">
        <v>2</v>
      </c>
      <c r="I282" s="235"/>
      <c r="J282" s="236">
        <f>ROUND(I282*H282,2)</f>
        <v>0</v>
      </c>
      <c r="K282" s="232" t="s">
        <v>1</v>
      </c>
      <c r="L282" s="45"/>
      <c r="M282" s="237" t="s">
        <v>1</v>
      </c>
      <c r="N282" s="238" t="s">
        <v>48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295</v>
      </c>
      <c r="AT282" s="241" t="s">
        <v>179</v>
      </c>
      <c r="AU282" s="241" t="s">
        <v>90</v>
      </c>
      <c r="AY282" s="18" t="s">
        <v>177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90</v>
      </c>
      <c r="BK282" s="242">
        <f>ROUND(I282*H282,2)</f>
        <v>0</v>
      </c>
      <c r="BL282" s="18" t="s">
        <v>295</v>
      </c>
      <c r="BM282" s="241" t="s">
        <v>1908</v>
      </c>
    </row>
    <row r="283" s="2" customFormat="1" ht="16.5" customHeight="1">
      <c r="A283" s="39"/>
      <c r="B283" s="40"/>
      <c r="C283" s="230" t="s">
        <v>1328</v>
      </c>
      <c r="D283" s="230" t="s">
        <v>179</v>
      </c>
      <c r="E283" s="231" t="s">
        <v>4328</v>
      </c>
      <c r="F283" s="232" t="s">
        <v>4329</v>
      </c>
      <c r="G283" s="233" t="s">
        <v>1106</v>
      </c>
      <c r="H283" s="234">
        <v>4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48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295</v>
      </c>
      <c r="AT283" s="241" t="s">
        <v>179</v>
      </c>
      <c r="AU283" s="241" t="s">
        <v>90</v>
      </c>
      <c r="AY283" s="18" t="s">
        <v>177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295</v>
      </c>
      <c r="BM283" s="241" t="s">
        <v>1932</v>
      </c>
    </row>
    <row r="284" s="2" customFormat="1" ht="21.75" customHeight="1">
      <c r="A284" s="39"/>
      <c r="B284" s="40"/>
      <c r="C284" s="230" t="s">
        <v>1332</v>
      </c>
      <c r="D284" s="230" t="s">
        <v>179</v>
      </c>
      <c r="E284" s="231" t="s">
        <v>4330</v>
      </c>
      <c r="F284" s="232" t="s">
        <v>4331</v>
      </c>
      <c r="G284" s="233" t="s">
        <v>1106</v>
      </c>
      <c r="H284" s="234">
        <v>1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48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295</v>
      </c>
      <c r="AT284" s="241" t="s">
        <v>179</v>
      </c>
      <c r="AU284" s="241" t="s">
        <v>90</v>
      </c>
      <c r="AY284" s="18" t="s">
        <v>177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295</v>
      </c>
      <c r="BM284" s="241" t="s">
        <v>1960</v>
      </c>
    </row>
    <row r="285" s="2" customFormat="1" ht="21.75" customHeight="1">
      <c r="A285" s="39"/>
      <c r="B285" s="40"/>
      <c r="C285" s="230" t="s">
        <v>1337</v>
      </c>
      <c r="D285" s="230" t="s">
        <v>179</v>
      </c>
      <c r="E285" s="231" t="s">
        <v>4332</v>
      </c>
      <c r="F285" s="232" t="s">
        <v>4333</v>
      </c>
      <c r="G285" s="233" t="s">
        <v>888</v>
      </c>
      <c r="H285" s="234">
        <v>1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48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295</v>
      </c>
      <c r="AT285" s="241" t="s">
        <v>179</v>
      </c>
      <c r="AU285" s="241" t="s">
        <v>90</v>
      </c>
      <c r="AY285" s="18" t="s">
        <v>177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90</v>
      </c>
      <c r="BK285" s="242">
        <f>ROUND(I285*H285,2)</f>
        <v>0</v>
      </c>
      <c r="BL285" s="18" t="s">
        <v>295</v>
      </c>
      <c r="BM285" s="241" t="s">
        <v>1973</v>
      </c>
    </row>
    <row r="286" s="2" customFormat="1" ht="16.5" customHeight="1">
      <c r="A286" s="39"/>
      <c r="B286" s="40"/>
      <c r="C286" s="230" t="s">
        <v>1343</v>
      </c>
      <c r="D286" s="230" t="s">
        <v>179</v>
      </c>
      <c r="E286" s="231" t="s">
        <v>4334</v>
      </c>
      <c r="F286" s="232" t="s">
        <v>4335</v>
      </c>
      <c r="G286" s="233" t="s">
        <v>888</v>
      </c>
      <c r="H286" s="234">
        <v>1</v>
      </c>
      <c r="I286" s="235"/>
      <c r="J286" s="236">
        <f>ROUND(I286*H286,2)</f>
        <v>0</v>
      </c>
      <c r="K286" s="232" t="s">
        <v>1</v>
      </c>
      <c r="L286" s="45"/>
      <c r="M286" s="237" t="s">
        <v>1</v>
      </c>
      <c r="N286" s="238" t="s">
        <v>48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295</v>
      </c>
      <c r="AT286" s="241" t="s">
        <v>179</v>
      </c>
      <c r="AU286" s="241" t="s">
        <v>90</v>
      </c>
      <c r="AY286" s="18" t="s">
        <v>177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90</v>
      </c>
      <c r="BK286" s="242">
        <f>ROUND(I286*H286,2)</f>
        <v>0</v>
      </c>
      <c r="BL286" s="18" t="s">
        <v>295</v>
      </c>
      <c r="BM286" s="241" t="s">
        <v>1994</v>
      </c>
    </row>
    <row r="287" s="2" customFormat="1" ht="24.15" customHeight="1">
      <c r="A287" s="39"/>
      <c r="B287" s="40"/>
      <c r="C287" s="230" t="s">
        <v>1347</v>
      </c>
      <c r="D287" s="230" t="s">
        <v>179</v>
      </c>
      <c r="E287" s="231" t="s">
        <v>4336</v>
      </c>
      <c r="F287" s="232" t="s">
        <v>4337</v>
      </c>
      <c r="G287" s="233" t="s">
        <v>1106</v>
      </c>
      <c r="H287" s="234">
        <v>7</v>
      </c>
      <c r="I287" s="235"/>
      <c r="J287" s="236">
        <f>ROUND(I287*H287,2)</f>
        <v>0</v>
      </c>
      <c r="K287" s="232" t="s">
        <v>1</v>
      </c>
      <c r="L287" s="45"/>
      <c r="M287" s="237" t="s">
        <v>1</v>
      </c>
      <c r="N287" s="238" t="s">
        <v>48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295</v>
      </c>
      <c r="AT287" s="241" t="s">
        <v>179</v>
      </c>
      <c r="AU287" s="241" t="s">
        <v>90</v>
      </c>
      <c r="AY287" s="18" t="s">
        <v>177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295</v>
      </c>
      <c r="BM287" s="241" t="s">
        <v>2016</v>
      </c>
    </row>
    <row r="288" s="2" customFormat="1" ht="21.75" customHeight="1">
      <c r="A288" s="39"/>
      <c r="B288" s="40"/>
      <c r="C288" s="230" t="s">
        <v>1351</v>
      </c>
      <c r="D288" s="230" t="s">
        <v>179</v>
      </c>
      <c r="E288" s="231" t="s">
        <v>4338</v>
      </c>
      <c r="F288" s="232" t="s">
        <v>4339</v>
      </c>
      <c r="G288" s="233" t="s">
        <v>1106</v>
      </c>
      <c r="H288" s="234">
        <v>1</v>
      </c>
      <c r="I288" s="235"/>
      <c r="J288" s="236">
        <f>ROUND(I288*H288,2)</f>
        <v>0</v>
      </c>
      <c r="K288" s="232" t="s">
        <v>1</v>
      </c>
      <c r="L288" s="45"/>
      <c r="M288" s="237" t="s">
        <v>1</v>
      </c>
      <c r="N288" s="238" t="s">
        <v>48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295</v>
      </c>
      <c r="AT288" s="241" t="s">
        <v>179</v>
      </c>
      <c r="AU288" s="241" t="s">
        <v>90</v>
      </c>
      <c r="AY288" s="18" t="s">
        <v>177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90</v>
      </c>
      <c r="BK288" s="242">
        <f>ROUND(I288*H288,2)</f>
        <v>0</v>
      </c>
      <c r="BL288" s="18" t="s">
        <v>295</v>
      </c>
      <c r="BM288" s="241" t="s">
        <v>2029</v>
      </c>
    </row>
    <row r="289" s="2" customFormat="1" ht="24.15" customHeight="1">
      <c r="A289" s="39"/>
      <c r="B289" s="40"/>
      <c r="C289" s="230" t="s">
        <v>1355</v>
      </c>
      <c r="D289" s="230" t="s">
        <v>179</v>
      </c>
      <c r="E289" s="231" t="s">
        <v>4340</v>
      </c>
      <c r="F289" s="232" t="s">
        <v>4341</v>
      </c>
      <c r="G289" s="233" t="s">
        <v>888</v>
      </c>
      <c r="H289" s="234">
        <v>1</v>
      </c>
      <c r="I289" s="235"/>
      <c r="J289" s="236">
        <f>ROUND(I289*H289,2)</f>
        <v>0</v>
      </c>
      <c r="K289" s="232" t="s">
        <v>1</v>
      </c>
      <c r="L289" s="45"/>
      <c r="M289" s="237" t="s">
        <v>1</v>
      </c>
      <c r="N289" s="238" t="s">
        <v>48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295</v>
      </c>
      <c r="AT289" s="241" t="s">
        <v>179</v>
      </c>
      <c r="AU289" s="241" t="s">
        <v>90</v>
      </c>
      <c r="AY289" s="18" t="s">
        <v>177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90</v>
      </c>
      <c r="BK289" s="242">
        <f>ROUND(I289*H289,2)</f>
        <v>0</v>
      </c>
      <c r="BL289" s="18" t="s">
        <v>295</v>
      </c>
      <c r="BM289" s="241" t="s">
        <v>2042</v>
      </c>
    </row>
    <row r="290" s="2" customFormat="1" ht="16.5" customHeight="1">
      <c r="A290" s="39"/>
      <c r="B290" s="40"/>
      <c r="C290" s="230" t="s">
        <v>1359</v>
      </c>
      <c r="D290" s="230" t="s">
        <v>179</v>
      </c>
      <c r="E290" s="231" t="s">
        <v>4342</v>
      </c>
      <c r="F290" s="232" t="s">
        <v>4343</v>
      </c>
      <c r="G290" s="233" t="s">
        <v>1106</v>
      </c>
      <c r="H290" s="234">
        <v>9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48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295</v>
      </c>
      <c r="AT290" s="241" t="s">
        <v>179</v>
      </c>
      <c r="AU290" s="241" t="s">
        <v>90</v>
      </c>
      <c r="AY290" s="18" t="s">
        <v>177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90</v>
      </c>
      <c r="BK290" s="242">
        <f>ROUND(I290*H290,2)</f>
        <v>0</v>
      </c>
      <c r="BL290" s="18" t="s">
        <v>295</v>
      </c>
      <c r="BM290" s="241" t="s">
        <v>2058</v>
      </c>
    </row>
    <row r="291" s="2" customFormat="1" ht="16.5" customHeight="1">
      <c r="A291" s="39"/>
      <c r="B291" s="40"/>
      <c r="C291" s="230" t="s">
        <v>1363</v>
      </c>
      <c r="D291" s="230" t="s">
        <v>179</v>
      </c>
      <c r="E291" s="231" t="s">
        <v>4344</v>
      </c>
      <c r="F291" s="232" t="s">
        <v>4345</v>
      </c>
      <c r="G291" s="233" t="s">
        <v>888</v>
      </c>
      <c r="H291" s="234">
        <v>3</v>
      </c>
      <c r="I291" s="235"/>
      <c r="J291" s="236">
        <f>ROUND(I291*H291,2)</f>
        <v>0</v>
      </c>
      <c r="K291" s="232" t="s">
        <v>1</v>
      </c>
      <c r="L291" s="45"/>
      <c r="M291" s="237" t="s">
        <v>1</v>
      </c>
      <c r="N291" s="238" t="s">
        <v>48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295</v>
      </c>
      <c r="AT291" s="241" t="s">
        <v>179</v>
      </c>
      <c r="AU291" s="241" t="s">
        <v>90</v>
      </c>
      <c r="AY291" s="18" t="s">
        <v>177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90</v>
      </c>
      <c r="BK291" s="242">
        <f>ROUND(I291*H291,2)</f>
        <v>0</v>
      </c>
      <c r="BL291" s="18" t="s">
        <v>295</v>
      </c>
      <c r="BM291" s="241" t="s">
        <v>2073</v>
      </c>
    </row>
    <row r="292" s="2" customFormat="1" ht="21.75" customHeight="1">
      <c r="A292" s="39"/>
      <c r="B292" s="40"/>
      <c r="C292" s="230" t="s">
        <v>1370</v>
      </c>
      <c r="D292" s="230" t="s">
        <v>179</v>
      </c>
      <c r="E292" s="231" t="s">
        <v>4346</v>
      </c>
      <c r="F292" s="232" t="s">
        <v>4347</v>
      </c>
      <c r="G292" s="233" t="s">
        <v>888</v>
      </c>
      <c r="H292" s="234">
        <v>2</v>
      </c>
      <c r="I292" s="235"/>
      <c r="J292" s="236">
        <f>ROUND(I292*H292,2)</f>
        <v>0</v>
      </c>
      <c r="K292" s="232" t="s">
        <v>1</v>
      </c>
      <c r="L292" s="45"/>
      <c r="M292" s="237" t="s">
        <v>1</v>
      </c>
      <c r="N292" s="238" t="s">
        <v>48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295</v>
      </c>
      <c r="AT292" s="241" t="s">
        <v>179</v>
      </c>
      <c r="AU292" s="241" t="s">
        <v>90</v>
      </c>
      <c r="AY292" s="18" t="s">
        <v>177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90</v>
      </c>
      <c r="BK292" s="242">
        <f>ROUND(I292*H292,2)</f>
        <v>0</v>
      </c>
      <c r="BL292" s="18" t="s">
        <v>295</v>
      </c>
      <c r="BM292" s="241" t="s">
        <v>2081</v>
      </c>
    </row>
    <row r="293" s="2" customFormat="1" ht="24.15" customHeight="1">
      <c r="A293" s="39"/>
      <c r="B293" s="40"/>
      <c r="C293" s="230" t="s">
        <v>1376</v>
      </c>
      <c r="D293" s="230" t="s">
        <v>179</v>
      </c>
      <c r="E293" s="231" t="s">
        <v>4348</v>
      </c>
      <c r="F293" s="232" t="s">
        <v>4349</v>
      </c>
      <c r="G293" s="233" t="s">
        <v>888</v>
      </c>
      <c r="H293" s="234">
        <v>1</v>
      </c>
      <c r="I293" s="235"/>
      <c r="J293" s="236">
        <f>ROUND(I293*H293,2)</f>
        <v>0</v>
      </c>
      <c r="K293" s="232" t="s">
        <v>1</v>
      </c>
      <c r="L293" s="45"/>
      <c r="M293" s="237" t="s">
        <v>1</v>
      </c>
      <c r="N293" s="238" t="s">
        <v>48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295</v>
      </c>
      <c r="AT293" s="241" t="s">
        <v>179</v>
      </c>
      <c r="AU293" s="241" t="s">
        <v>90</v>
      </c>
      <c r="AY293" s="18" t="s">
        <v>177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90</v>
      </c>
      <c r="BK293" s="242">
        <f>ROUND(I293*H293,2)</f>
        <v>0</v>
      </c>
      <c r="BL293" s="18" t="s">
        <v>295</v>
      </c>
      <c r="BM293" s="241" t="s">
        <v>2089</v>
      </c>
    </row>
    <row r="294" s="2" customFormat="1" ht="24.15" customHeight="1">
      <c r="A294" s="39"/>
      <c r="B294" s="40"/>
      <c r="C294" s="230" t="s">
        <v>1384</v>
      </c>
      <c r="D294" s="230" t="s">
        <v>179</v>
      </c>
      <c r="E294" s="231" t="s">
        <v>4350</v>
      </c>
      <c r="F294" s="232" t="s">
        <v>4351</v>
      </c>
      <c r="G294" s="233" t="s">
        <v>888</v>
      </c>
      <c r="H294" s="234">
        <v>1</v>
      </c>
      <c r="I294" s="235"/>
      <c r="J294" s="236">
        <f>ROUND(I294*H294,2)</f>
        <v>0</v>
      </c>
      <c r="K294" s="232" t="s">
        <v>1</v>
      </c>
      <c r="L294" s="45"/>
      <c r="M294" s="237" t="s">
        <v>1</v>
      </c>
      <c r="N294" s="238" t="s">
        <v>48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295</v>
      </c>
      <c r="AT294" s="241" t="s">
        <v>179</v>
      </c>
      <c r="AU294" s="241" t="s">
        <v>90</v>
      </c>
      <c r="AY294" s="18" t="s">
        <v>177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90</v>
      </c>
      <c r="BK294" s="242">
        <f>ROUND(I294*H294,2)</f>
        <v>0</v>
      </c>
      <c r="BL294" s="18" t="s">
        <v>295</v>
      </c>
      <c r="BM294" s="241" t="s">
        <v>2100</v>
      </c>
    </row>
    <row r="295" s="2" customFormat="1" ht="16.5" customHeight="1">
      <c r="A295" s="39"/>
      <c r="B295" s="40"/>
      <c r="C295" s="230" t="s">
        <v>1394</v>
      </c>
      <c r="D295" s="230" t="s">
        <v>179</v>
      </c>
      <c r="E295" s="231" t="s">
        <v>4352</v>
      </c>
      <c r="F295" s="232" t="s">
        <v>4353</v>
      </c>
      <c r="G295" s="233" t="s">
        <v>1106</v>
      </c>
      <c r="H295" s="234">
        <v>1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48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295</v>
      </c>
      <c r="AT295" s="241" t="s">
        <v>179</v>
      </c>
      <c r="AU295" s="241" t="s">
        <v>90</v>
      </c>
      <c r="AY295" s="18" t="s">
        <v>177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90</v>
      </c>
      <c r="BK295" s="242">
        <f>ROUND(I295*H295,2)</f>
        <v>0</v>
      </c>
      <c r="BL295" s="18" t="s">
        <v>295</v>
      </c>
      <c r="BM295" s="241" t="s">
        <v>2110</v>
      </c>
    </row>
    <row r="296" s="2" customFormat="1" ht="21.75" customHeight="1">
      <c r="A296" s="39"/>
      <c r="B296" s="40"/>
      <c r="C296" s="230" t="s">
        <v>1403</v>
      </c>
      <c r="D296" s="230" t="s">
        <v>179</v>
      </c>
      <c r="E296" s="231" t="s">
        <v>4354</v>
      </c>
      <c r="F296" s="232" t="s">
        <v>4355</v>
      </c>
      <c r="G296" s="233" t="s">
        <v>888</v>
      </c>
      <c r="H296" s="234">
        <v>1</v>
      </c>
      <c r="I296" s="235"/>
      <c r="J296" s="236">
        <f>ROUND(I296*H296,2)</f>
        <v>0</v>
      </c>
      <c r="K296" s="232" t="s">
        <v>1</v>
      </c>
      <c r="L296" s="45"/>
      <c r="M296" s="237" t="s">
        <v>1</v>
      </c>
      <c r="N296" s="238" t="s">
        <v>48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295</v>
      </c>
      <c r="AT296" s="241" t="s">
        <v>179</v>
      </c>
      <c r="AU296" s="241" t="s">
        <v>90</v>
      </c>
      <c r="AY296" s="18" t="s">
        <v>177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90</v>
      </c>
      <c r="BK296" s="242">
        <f>ROUND(I296*H296,2)</f>
        <v>0</v>
      </c>
      <c r="BL296" s="18" t="s">
        <v>295</v>
      </c>
      <c r="BM296" s="241" t="s">
        <v>2122</v>
      </c>
    </row>
    <row r="297" s="2" customFormat="1" ht="16.5" customHeight="1">
      <c r="A297" s="39"/>
      <c r="B297" s="40"/>
      <c r="C297" s="230" t="s">
        <v>1408</v>
      </c>
      <c r="D297" s="230" t="s">
        <v>179</v>
      </c>
      <c r="E297" s="231" t="s">
        <v>4356</v>
      </c>
      <c r="F297" s="232" t="s">
        <v>4357</v>
      </c>
      <c r="G297" s="233" t="s">
        <v>888</v>
      </c>
      <c r="H297" s="234">
        <v>1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48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295</v>
      </c>
      <c r="AT297" s="241" t="s">
        <v>179</v>
      </c>
      <c r="AU297" s="241" t="s">
        <v>90</v>
      </c>
      <c r="AY297" s="18" t="s">
        <v>177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90</v>
      </c>
      <c r="BK297" s="242">
        <f>ROUND(I297*H297,2)</f>
        <v>0</v>
      </c>
      <c r="BL297" s="18" t="s">
        <v>295</v>
      </c>
      <c r="BM297" s="241" t="s">
        <v>2131</v>
      </c>
    </row>
    <row r="298" s="2" customFormat="1" ht="16.5" customHeight="1">
      <c r="A298" s="39"/>
      <c r="B298" s="40"/>
      <c r="C298" s="230" t="s">
        <v>1413</v>
      </c>
      <c r="D298" s="230" t="s">
        <v>179</v>
      </c>
      <c r="E298" s="231" t="s">
        <v>4358</v>
      </c>
      <c r="F298" s="232" t="s">
        <v>4359</v>
      </c>
      <c r="G298" s="233" t="s">
        <v>888</v>
      </c>
      <c r="H298" s="234">
        <v>2</v>
      </c>
      <c r="I298" s="235"/>
      <c r="J298" s="236">
        <f>ROUND(I298*H298,2)</f>
        <v>0</v>
      </c>
      <c r="K298" s="232" t="s">
        <v>1</v>
      </c>
      <c r="L298" s="45"/>
      <c r="M298" s="237" t="s">
        <v>1</v>
      </c>
      <c r="N298" s="238" t="s">
        <v>48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295</v>
      </c>
      <c r="AT298" s="241" t="s">
        <v>179</v>
      </c>
      <c r="AU298" s="241" t="s">
        <v>90</v>
      </c>
      <c r="AY298" s="18" t="s">
        <v>177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90</v>
      </c>
      <c r="BK298" s="242">
        <f>ROUND(I298*H298,2)</f>
        <v>0</v>
      </c>
      <c r="BL298" s="18" t="s">
        <v>295</v>
      </c>
      <c r="BM298" s="241" t="s">
        <v>2141</v>
      </c>
    </row>
    <row r="299" s="2" customFormat="1" ht="16.5" customHeight="1">
      <c r="A299" s="39"/>
      <c r="B299" s="40"/>
      <c r="C299" s="230" t="s">
        <v>1418</v>
      </c>
      <c r="D299" s="230" t="s">
        <v>179</v>
      </c>
      <c r="E299" s="231" t="s">
        <v>4360</v>
      </c>
      <c r="F299" s="232" t="s">
        <v>4361</v>
      </c>
      <c r="G299" s="233" t="s">
        <v>1106</v>
      </c>
      <c r="H299" s="234">
        <v>24</v>
      </c>
      <c r="I299" s="235"/>
      <c r="J299" s="236">
        <f>ROUND(I299*H299,2)</f>
        <v>0</v>
      </c>
      <c r="K299" s="232" t="s">
        <v>1</v>
      </c>
      <c r="L299" s="45"/>
      <c r="M299" s="237" t="s">
        <v>1</v>
      </c>
      <c r="N299" s="238" t="s">
        <v>48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295</v>
      </c>
      <c r="AT299" s="241" t="s">
        <v>179</v>
      </c>
      <c r="AU299" s="241" t="s">
        <v>90</v>
      </c>
      <c r="AY299" s="18" t="s">
        <v>177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90</v>
      </c>
      <c r="BK299" s="242">
        <f>ROUND(I299*H299,2)</f>
        <v>0</v>
      </c>
      <c r="BL299" s="18" t="s">
        <v>295</v>
      </c>
      <c r="BM299" s="241" t="s">
        <v>2165</v>
      </c>
    </row>
    <row r="300" s="2" customFormat="1" ht="16.5" customHeight="1">
      <c r="A300" s="39"/>
      <c r="B300" s="40"/>
      <c r="C300" s="230" t="s">
        <v>1427</v>
      </c>
      <c r="D300" s="230" t="s">
        <v>179</v>
      </c>
      <c r="E300" s="231" t="s">
        <v>4362</v>
      </c>
      <c r="F300" s="232" t="s">
        <v>4363</v>
      </c>
      <c r="G300" s="233" t="s">
        <v>1106</v>
      </c>
      <c r="H300" s="234">
        <v>4</v>
      </c>
      <c r="I300" s="235"/>
      <c r="J300" s="236">
        <f>ROUND(I300*H300,2)</f>
        <v>0</v>
      </c>
      <c r="K300" s="232" t="s">
        <v>1</v>
      </c>
      <c r="L300" s="45"/>
      <c r="M300" s="237" t="s">
        <v>1</v>
      </c>
      <c r="N300" s="238" t="s">
        <v>48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295</v>
      </c>
      <c r="AT300" s="241" t="s">
        <v>179</v>
      </c>
      <c r="AU300" s="241" t="s">
        <v>90</v>
      </c>
      <c r="AY300" s="18" t="s">
        <v>177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90</v>
      </c>
      <c r="BK300" s="242">
        <f>ROUND(I300*H300,2)</f>
        <v>0</v>
      </c>
      <c r="BL300" s="18" t="s">
        <v>295</v>
      </c>
      <c r="BM300" s="241" t="s">
        <v>2177</v>
      </c>
    </row>
    <row r="301" s="2" customFormat="1" ht="16.5" customHeight="1">
      <c r="A301" s="39"/>
      <c r="B301" s="40"/>
      <c r="C301" s="230" t="s">
        <v>1435</v>
      </c>
      <c r="D301" s="230" t="s">
        <v>179</v>
      </c>
      <c r="E301" s="231" t="s">
        <v>4364</v>
      </c>
      <c r="F301" s="232" t="s">
        <v>4365</v>
      </c>
      <c r="G301" s="233" t="s">
        <v>1106</v>
      </c>
      <c r="H301" s="234">
        <v>1</v>
      </c>
      <c r="I301" s="235"/>
      <c r="J301" s="236">
        <f>ROUND(I301*H301,2)</f>
        <v>0</v>
      </c>
      <c r="K301" s="232" t="s">
        <v>1</v>
      </c>
      <c r="L301" s="45"/>
      <c r="M301" s="237" t="s">
        <v>1</v>
      </c>
      <c r="N301" s="238" t="s">
        <v>48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295</v>
      </c>
      <c r="AT301" s="241" t="s">
        <v>179</v>
      </c>
      <c r="AU301" s="241" t="s">
        <v>90</v>
      </c>
      <c r="AY301" s="18" t="s">
        <v>177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90</v>
      </c>
      <c r="BK301" s="242">
        <f>ROUND(I301*H301,2)</f>
        <v>0</v>
      </c>
      <c r="BL301" s="18" t="s">
        <v>295</v>
      </c>
      <c r="BM301" s="241" t="s">
        <v>2188</v>
      </c>
    </row>
    <row r="302" s="2" customFormat="1" ht="16.5" customHeight="1">
      <c r="A302" s="39"/>
      <c r="B302" s="40"/>
      <c r="C302" s="230" t="s">
        <v>1443</v>
      </c>
      <c r="D302" s="230" t="s">
        <v>179</v>
      </c>
      <c r="E302" s="231" t="s">
        <v>4366</v>
      </c>
      <c r="F302" s="232" t="s">
        <v>4367</v>
      </c>
      <c r="G302" s="233" t="s">
        <v>1106</v>
      </c>
      <c r="H302" s="234">
        <v>1</v>
      </c>
      <c r="I302" s="235"/>
      <c r="J302" s="236">
        <f>ROUND(I302*H302,2)</f>
        <v>0</v>
      </c>
      <c r="K302" s="232" t="s">
        <v>1</v>
      </c>
      <c r="L302" s="45"/>
      <c r="M302" s="237" t="s">
        <v>1</v>
      </c>
      <c r="N302" s="238" t="s">
        <v>48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295</v>
      </c>
      <c r="AT302" s="241" t="s">
        <v>179</v>
      </c>
      <c r="AU302" s="241" t="s">
        <v>90</v>
      </c>
      <c r="AY302" s="18" t="s">
        <v>177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90</v>
      </c>
      <c r="BK302" s="242">
        <f>ROUND(I302*H302,2)</f>
        <v>0</v>
      </c>
      <c r="BL302" s="18" t="s">
        <v>295</v>
      </c>
      <c r="BM302" s="241" t="s">
        <v>2201</v>
      </c>
    </row>
    <row r="303" s="2" customFormat="1" ht="24.15" customHeight="1">
      <c r="A303" s="39"/>
      <c r="B303" s="40"/>
      <c r="C303" s="230" t="s">
        <v>1447</v>
      </c>
      <c r="D303" s="230" t="s">
        <v>179</v>
      </c>
      <c r="E303" s="231" t="s">
        <v>4368</v>
      </c>
      <c r="F303" s="232" t="s">
        <v>4369</v>
      </c>
      <c r="G303" s="233" t="s">
        <v>888</v>
      </c>
      <c r="H303" s="234">
        <v>6</v>
      </c>
      <c r="I303" s="235"/>
      <c r="J303" s="236">
        <f>ROUND(I303*H303,2)</f>
        <v>0</v>
      </c>
      <c r="K303" s="232" t="s">
        <v>1</v>
      </c>
      <c r="L303" s="45"/>
      <c r="M303" s="237" t="s">
        <v>1</v>
      </c>
      <c r="N303" s="238" t="s">
        <v>48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295</v>
      </c>
      <c r="AT303" s="241" t="s">
        <v>179</v>
      </c>
      <c r="AU303" s="241" t="s">
        <v>90</v>
      </c>
      <c r="AY303" s="18" t="s">
        <v>177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90</v>
      </c>
      <c r="BK303" s="242">
        <f>ROUND(I303*H303,2)</f>
        <v>0</v>
      </c>
      <c r="BL303" s="18" t="s">
        <v>295</v>
      </c>
      <c r="BM303" s="241" t="s">
        <v>2214</v>
      </c>
    </row>
    <row r="304" s="2" customFormat="1" ht="24.15" customHeight="1">
      <c r="A304" s="39"/>
      <c r="B304" s="40"/>
      <c r="C304" s="230" t="s">
        <v>1451</v>
      </c>
      <c r="D304" s="230" t="s">
        <v>179</v>
      </c>
      <c r="E304" s="231" t="s">
        <v>4370</v>
      </c>
      <c r="F304" s="232" t="s">
        <v>4371</v>
      </c>
      <c r="G304" s="233" t="s">
        <v>888</v>
      </c>
      <c r="H304" s="234">
        <v>2</v>
      </c>
      <c r="I304" s="235"/>
      <c r="J304" s="236">
        <f>ROUND(I304*H304,2)</f>
        <v>0</v>
      </c>
      <c r="K304" s="232" t="s">
        <v>1</v>
      </c>
      <c r="L304" s="45"/>
      <c r="M304" s="237" t="s">
        <v>1</v>
      </c>
      <c r="N304" s="238" t="s">
        <v>48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295</v>
      </c>
      <c r="AT304" s="241" t="s">
        <v>179</v>
      </c>
      <c r="AU304" s="241" t="s">
        <v>90</v>
      </c>
      <c r="AY304" s="18" t="s">
        <v>177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90</v>
      </c>
      <c r="BK304" s="242">
        <f>ROUND(I304*H304,2)</f>
        <v>0</v>
      </c>
      <c r="BL304" s="18" t="s">
        <v>295</v>
      </c>
      <c r="BM304" s="241" t="s">
        <v>2223</v>
      </c>
    </row>
    <row r="305" s="2" customFormat="1" ht="16.5" customHeight="1">
      <c r="A305" s="39"/>
      <c r="B305" s="40"/>
      <c r="C305" s="230" t="s">
        <v>1459</v>
      </c>
      <c r="D305" s="230" t="s">
        <v>179</v>
      </c>
      <c r="E305" s="231" t="s">
        <v>4372</v>
      </c>
      <c r="F305" s="232" t="s">
        <v>4373</v>
      </c>
      <c r="G305" s="233" t="s">
        <v>888</v>
      </c>
      <c r="H305" s="234">
        <v>1</v>
      </c>
      <c r="I305" s="235"/>
      <c r="J305" s="236">
        <f>ROUND(I305*H305,2)</f>
        <v>0</v>
      </c>
      <c r="K305" s="232" t="s">
        <v>1</v>
      </c>
      <c r="L305" s="45"/>
      <c r="M305" s="237" t="s">
        <v>1</v>
      </c>
      <c r="N305" s="238" t="s">
        <v>48</v>
      </c>
      <c r="O305" s="92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295</v>
      </c>
      <c r="AT305" s="241" t="s">
        <v>179</v>
      </c>
      <c r="AU305" s="241" t="s">
        <v>90</v>
      </c>
      <c r="AY305" s="18" t="s">
        <v>177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90</v>
      </c>
      <c r="BK305" s="242">
        <f>ROUND(I305*H305,2)</f>
        <v>0</v>
      </c>
      <c r="BL305" s="18" t="s">
        <v>295</v>
      </c>
      <c r="BM305" s="241" t="s">
        <v>2233</v>
      </c>
    </row>
    <row r="306" s="2" customFormat="1" ht="16.5" customHeight="1">
      <c r="A306" s="39"/>
      <c r="B306" s="40"/>
      <c r="C306" s="230" t="s">
        <v>1467</v>
      </c>
      <c r="D306" s="230" t="s">
        <v>179</v>
      </c>
      <c r="E306" s="231" t="s">
        <v>4374</v>
      </c>
      <c r="F306" s="232" t="s">
        <v>4375</v>
      </c>
      <c r="G306" s="233" t="s">
        <v>888</v>
      </c>
      <c r="H306" s="234">
        <v>2</v>
      </c>
      <c r="I306" s="235"/>
      <c r="J306" s="236">
        <f>ROUND(I306*H306,2)</f>
        <v>0</v>
      </c>
      <c r="K306" s="232" t="s">
        <v>1</v>
      </c>
      <c r="L306" s="45"/>
      <c r="M306" s="237" t="s">
        <v>1</v>
      </c>
      <c r="N306" s="238" t="s">
        <v>48</v>
      </c>
      <c r="O306" s="92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295</v>
      </c>
      <c r="AT306" s="241" t="s">
        <v>179</v>
      </c>
      <c r="AU306" s="241" t="s">
        <v>90</v>
      </c>
      <c r="AY306" s="18" t="s">
        <v>177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90</v>
      </c>
      <c r="BK306" s="242">
        <f>ROUND(I306*H306,2)</f>
        <v>0</v>
      </c>
      <c r="BL306" s="18" t="s">
        <v>295</v>
      </c>
      <c r="BM306" s="241" t="s">
        <v>2243</v>
      </c>
    </row>
    <row r="307" s="2" customFormat="1" ht="24.15" customHeight="1">
      <c r="A307" s="39"/>
      <c r="B307" s="40"/>
      <c r="C307" s="230" t="s">
        <v>1480</v>
      </c>
      <c r="D307" s="230" t="s">
        <v>179</v>
      </c>
      <c r="E307" s="231" t="s">
        <v>4376</v>
      </c>
      <c r="F307" s="232" t="s">
        <v>4377</v>
      </c>
      <c r="G307" s="233" t="s">
        <v>888</v>
      </c>
      <c r="H307" s="234">
        <v>3</v>
      </c>
      <c r="I307" s="235"/>
      <c r="J307" s="236">
        <f>ROUND(I307*H307,2)</f>
        <v>0</v>
      </c>
      <c r="K307" s="232" t="s">
        <v>1</v>
      </c>
      <c r="L307" s="45"/>
      <c r="M307" s="237" t="s">
        <v>1</v>
      </c>
      <c r="N307" s="238" t="s">
        <v>48</v>
      </c>
      <c r="O307" s="92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295</v>
      </c>
      <c r="AT307" s="241" t="s">
        <v>179</v>
      </c>
      <c r="AU307" s="241" t="s">
        <v>90</v>
      </c>
      <c r="AY307" s="18" t="s">
        <v>177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90</v>
      </c>
      <c r="BK307" s="242">
        <f>ROUND(I307*H307,2)</f>
        <v>0</v>
      </c>
      <c r="BL307" s="18" t="s">
        <v>295</v>
      </c>
      <c r="BM307" s="241" t="s">
        <v>2257</v>
      </c>
    </row>
    <row r="308" s="2" customFormat="1" ht="24.15" customHeight="1">
      <c r="A308" s="39"/>
      <c r="B308" s="40"/>
      <c r="C308" s="230" t="s">
        <v>1490</v>
      </c>
      <c r="D308" s="230" t="s">
        <v>179</v>
      </c>
      <c r="E308" s="231" t="s">
        <v>4378</v>
      </c>
      <c r="F308" s="232" t="s">
        <v>4379</v>
      </c>
      <c r="G308" s="233" t="s">
        <v>888</v>
      </c>
      <c r="H308" s="234">
        <v>1</v>
      </c>
      <c r="I308" s="235"/>
      <c r="J308" s="236">
        <f>ROUND(I308*H308,2)</f>
        <v>0</v>
      </c>
      <c r="K308" s="232" t="s">
        <v>1</v>
      </c>
      <c r="L308" s="45"/>
      <c r="M308" s="237" t="s">
        <v>1</v>
      </c>
      <c r="N308" s="238" t="s">
        <v>48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295</v>
      </c>
      <c r="AT308" s="241" t="s">
        <v>179</v>
      </c>
      <c r="AU308" s="241" t="s">
        <v>90</v>
      </c>
      <c r="AY308" s="18" t="s">
        <v>177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90</v>
      </c>
      <c r="BK308" s="242">
        <f>ROUND(I308*H308,2)</f>
        <v>0</v>
      </c>
      <c r="BL308" s="18" t="s">
        <v>295</v>
      </c>
      <c r="BM308" s="241" t="s">
        <v>2271</v>
      </c>
    </row>
    <row r="309" s="2" customFormat="1" ht="21.75" customHeight="1">
      <c r="A309" s="39"/>
      <c r="B309" s="40"/>
      <c r="C309" s="230" t="s">
        <v>1495</v>
      </c>
      <c r="D309" s="230" t="s">
        <v>179</v>
      </c>
      <c r="E309" s="231" t="s">
        <v>4380</v>
      </c>
      <c r="F309" s="232" t="s">
        <v>4381</v>
      </c>
      <c r="G309" s="233" t="s">
        <v>888</v>
      </c>
      <c r="H309" s="234">
        <v>1</v>
      </c>
      <c r="I309" s="235"/>
      <c r="J309" s="236">
        <f>ROUND(I309*H309,2)</f>
        <v>0</v>
      </c>
      <c r="K309" s="232" t="s">
        <v>1</v>
      </c>
      <c r="L309" s="45"/>
      <c r="M309" s="237" t="s">
        <v>1</v>
      </c>
      <c r="N309" s="238" t="s">
        <v>48</v>
      </c>
      <c r="O309" s="92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295</v>
      </c>
      <c r="AT309" s="241" t="s">
        <v>179</v>
      </c>
      <c r="AU309" s="241" t="s">
        <v>90</v>
      </c>
      <c r="AY309" s="18" t="s">
        <v>177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90</v>
      </c>
      <c r="BK309" s="242">
        <f>ROUND(I309*H309,2)</f>
        <v>0</v>
      </c>
      <c r="BL309" s="18" t="s">
        <v>295</v>
      </c>
      <c r="BM309" s="241" t="s">
        <v>2287</v>
      </c>
    </row>
    <row r="310" s="2" customFormat="1" ht="21.75" customHeight="1">
      <c r="A310" s="39"/>
      <c r="B310" s="40"/>
      <c r="C310" s="230" t="s">
        <v>1500</v>
      </c>
      <c r="D310" s="230" t="s">
        <v>179</v>
      </c>
      <c r="E310" s="231" t="s">
        <v>4382</v>
      </c>
      <c r="F310" s="232" t="s">
        <v>4383</v>
      </c>
      <c r="G310" s="233" t="s">
        <v>4168</v>
      </c>
      <c r="H310" s="313"/>
      <c r="I310" s="235"/>
      <c r="J310" s="236">
        <f>ROUND(I310*H310,2)</f>
        <v>0</v>
      </c>
      <c r="K310" s="232" t="s">
        <v>1</v>
      </c>
      <c r="L310" s="45"/>
      <c r="M310" s="237" t="s">
        <v>1</v>
      </c>
      <c r="N310" s="238" t="s">
        <v>48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295</v>
      </c>
      <c r="AT310" s="241" t="s">
        <v>179</v>
      </c>
      <c r="AU310" s="241" t="s">
        <v>90</v>
      </c>
      <c r="AY310" s="18" t="s">
        <v>177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90</v>
      </c>
      <c r="BK310" s="242">
        <f>ROUND(I310*H310,2)</f>
        <v>0</v>
      </c>
      <c r="BL310" s="18" t="s">
        <v>295</v>
      </c>
      <c r="BM310" s="241" t="s">
        <v>2299</v>
      </c>
    </row>
    <row r="311" s="12" customFormat="1" ht="25.92" customHeight="1">
      <c r="A311" s="12"/>
      <c r="B311" s="214"/>
      <c r="C311" s="215"/>
      <c r="D311" s="216" t="s">
        <v>82</v>
      </c>
      <c r="E311" s="217" t="s">
        <v>2376</v>
      </c>
      <c r="F311" s="217" t="s">
        <v>2377</v>
      </c>
      <c r="G311" s="215"/>
      <c r="H311" s="215"/>
      <c r="I311" s="218"/>
      <c r="J311" s="219">
        <f>BK311</f>
        <v>0</v>
      </c>
      <c r="K311" s="215"/>
      <c r="L311" s="220"/>
      <c r="M311" s="221"/>
      <c r="N311" s="222"/>
      <c r="O311" s="222"/>
      <c r="P311" s="223">
        <f>P312</f>
        <v>0</v>
      </c>
      <c r="Q311" s="222"/>
      <c r="R311" s="223">
        <f>R312</f>
        <v>0</v>
      </c>
      <c r="S311" s="222"/>
      <c r="T311" s="224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5" t="s">
        <v>92</v>
      </c>
      <c r="AT311" s="226" t="s">
        <v>82</v>
      </c>
      <c r="AU311" s="226" t="s">
        <v>83</v>
      </c>
      <c r="AY311" s="225" t="s">
        <v>177</v>
      </c>
      <c r="BK311" s="227">
        <f>BK312</f>
        <v>0</v>
      </c>
    </row>
    <row r="312" s="2" customFormat="1" ht="24.15" customHeight="1">
      <c r="A312" s="39"/>
      <c r="B312" s="40"/>
      <c r="C312" s="230" t="s">
        <v>1520</v>
      </c>
      <c r="D312" s="230" t="s">
        <v>179</v>
      </c>
      <c r="E312" s="231" t="s">
        <v>4384</v>
      </c>
      <c r="F312" s="232" t="s">
        <v>4385</v>
      </c>
      <c r="G312" s="233" t="s">
        <v>398</v>
      </c>
      <c r="H312" s="234">
        <v>83</v>
      </c>
      <c r="I312" s="235"/>
      <c r="J312" s="236">
        <f>ROUND(I312*H312,2)</f>
        <v>0</v>
      </c>
      <c r="K312" s="232" t="s">
        <v>1</v>
      </c>
      <c r="L312" s="45"/>
      <c r="M312" s="237" t="s">
        <v>1</v>
      </c>
      <c r="N312" s="238" t="s">
        <v>48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295</v>
      </c>
      <c r="AT312" s="241" t="s">
        <v>179</v>
      </c>
      <c r="AU312" s="241" t="s">
        <v>90</v>
      </c>
      <c r="AY312" s="18" t="s">
        <v>177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90</v>
      </c>
      <c r="BK312" s="242">
        <f>ROUND(I312*H312,2)</f>
        <v>0</v>
      </c>
      <c r="BL312" s="18" t="s">
        <v>295</v>
      </c>
      <c r="BM312" s="241" t="s">
        <v>2310</v>
      </c>
    </row>
    <row r="313" s="12" customFormat="1" ht="25.92" customHeight="1">
      <c r="A313" s="12"/>
      <c r="B313" s="214"/>
      <c r="C313" s="215"/>
      <c r="D313" s="216" t="s">
        <v>82</v>
      </c>
      <c r="E313" s="217" t="s">
        <v>1332</v>
      </c>
      <c r="F313" s="217" t="s">
        <v>3281</v>
      </c>
      <c r="G313" s="215"/>
      <c r="H313" s="215"/>
      <c r="I313" s="218"/>
      <c r="J313" s="219">
        <f>BK313</f>
        <v>0</v>
      </c>
      <c r="K313" s="215"/>
      <c r="L313" s="220"/>
      <c r="M313" s="221"/>
      <c r="N313" s="222"/>
      <c r="O313" s="222"/>
      <c r="P313" s="223">
        <f>P314</f>
        <v>0</v>
      </c>
      <c r="Q313" s="222"/>
      <c r="R313" s="223">
        <f>R314</f>
        <v>0</v>
      </c>
      <c r="S313" s="222"/>
      <c r="T313" s="224">
        <f>T314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5" t="s">
        <v>90</v>
      </c>
      <c r="AT313" s="226" t="s">
        <v>82</v>
      </c>
      <c r="AU313" s="226" t="s">
        <v>83</v>
      </c>
      <c r="AY313" s="225" t="s">
        <v>177</v>
      </c>
      <c r="BK313" s="227">
        <f>BK314</f>
        <v>0</v>
      </c>
    </row>
    <row r="314" s="2" customFormat="1" ht="16.5" customHeight="1">
      <c r="A314" s="39"/>
      <c r="B314" s="40"/>
      <c r="C314" s="230" t="s">
        <v>1522</v>
      </c>
      <c r="D314" s="230" t="s">
        <v>179</v>
      </c>
      <c r="E314" s="231" t="s">
        <v>4386</v>
      </c>
      <c r="F314" s="232" t="s">
        <v>3283</v>
      </c>
      <c r="G314" s="233" t="s">
        <v>509</v>
      </c>
      <c r="H314" s="234">
        <v>45</v>
      </c>
      <c r="I314" s="235"/>
      <c r="J314" s="236">
        <f>ROUND(I314*H314,2)</f>
        <v>0</v>
      </c>
      <c r="K314" s="232" t="s">
        <v>1</v>
      </c>
      <c r="L314" s="45"/>
      <c r="M314" s="307" t="s">
        <v>1</v>
      </c>
      <c r="N314" s="308" t="s">
        <v>48</v>
      </c>
      <c r="O314" s="305"/>
      <c r="P314" s="309">
        <f>O314*H314</f>
        <v>0</v>
      </c>
      <c r="Q314" s="309">
        <v>0</v>
      </c>
      <c r="R314" s="309">
        <f>Q314*H314</f>
        <v>0</v>
      </c>
      <c r="S314" s="309">
        <v>0</v>
      </c>
      <c r="T314" s="31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184</v>
      </c>
      <c r="AT314" s="241" t="s">
        <v>179</v>
      </c>
      <c r="AU314" s="241" t="s">
        <v>90</v>
      </c>
      <c r="AY314" s="18" t="s">
        <v>177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90</v>
      </c>
      <c r="BK314" s="242">
        <f>ROUND(I314*H314,2)</f>
        <v>0</v>
      </c>
      <c r="BL314" s="18" t="s">
        <v>184</v>
      </c>
      <c r="BM314" s="241" t="s">
        <v>2318</v>
      </c>
    </row>
    <row r="315" s="2" customFormat="1" ht="6.96" customHeight="1">
      <c r="A315" s="39"/>
      <c r="B315" s="67"/>
      <c r="C315" s="68"/>
      <c r="D315" s="68"/>
      <c r="E315" s="68"/>
      <c r="F315" s="68"/>
      <c r="G315" s="68"/>
      <c r="H315" s="68"/>
      <c r="I315" s="68"/>
      <c r="J315" s="68"/>
      <c r="K315" s="68"/>
      <c r="L315" s="45"/>
      <c r="M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</sheetData>
  <sheetProtection sheet="1" autoFilter="0" formatColumns="0" formatRows="0" objects="1" scenarios="1" spinCount="100000" saltValue="YoplTgmyQs00IXHsDJgo3Hcft96jsff20jvPJBYZftBRvItIf0qXXA7vphoT6xdcj9eD60IMp5eD4bMtrb4HnQ==" hashValue="Il+IVtUwpF6ogpvQL/PEvnF8QOhVZYxgifl07ossd1JG4UFOLbiEMqhbTTy5TUQSp+vQl2rmJISLlQ9iwI74ew==" algorithmName="SHA-512" password="CC35"/>
  <autoFilter ref="C131:K31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3198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6" t="s">
        <v>4387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ROUND((SUM(BE131:BE256)),  2)</f>
        <v>0</v>
      </c>
      <c r="G37" s="39"/>
      <c r="H37" s="39"/>
      <c r="I37" s="167">
        <v>0.20999999999999999</v>
      </c>
      <c r="J37" s="166">
        <f>ROUND(((SUM(BE131:BE256))*I37),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ROUND((SUM(BF131:BF256)),  2)</f>
        <v>0</v>
      </c>
      <c r="G38" s="39"/>
      <c r="H38" s="39"/>
      <c r="I38" s="167">
        <v>0.12</v>
      </c>
      <c r="J38" s="166">
        <f>ROUND(((SUM(BF131:BF256))*I38),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ROUND((SUM(BG131:BG256)),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ROUND((SUM(BH131:BH256)),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ROUND((SUM(BI131:BI256)),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3198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SO01.4f - Zařízení silnoproudé elektrotechniky včetně bleskosvodů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J132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3"/>
      <c r="D102" s="199" t="s">
        <v>4388</v>
      </c>
      <c r="E102" s="200"/>
      <c r="F102" s="200"/>
      <c r="G102" s="200"/>
      <c r="H102" s="200"/>
      <c r="I102" s="200"/>
      <c r="J102" s="201">
        <f>J133</f>
        <v>0</v>
      </c>
      <c r="K102" s="133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3"/>
      <c r="D103" s="199" t="s">
        <v>4389</v>
      </c>
      <c r="E103" s="200"/>
      <c r="F103" s="200"/>
      <c r="G103" s="200"/>
      <c r="H103" s="200"/>
      <c r="I103" s="200"/>
      <c r="J103" s="201">
        <f>J156</f>
        <v>0</v>
      </c>
      <c r="K103" s="133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3"/>
      <c r="D104" s="199" t="s">
        <v>4390</v>
      </c>
      <c r="E104" s="200"/>
      <c r="F104" s="200"/>
      <c r="G104" s="200"/>
      <c r="H104" s="200"/>
      <c r="I104" s="200"/>
      <c r="J104" s="201">
        <f>J164</f>
        <v>0</v>
      </c>
      <c r="K104" s="133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3"/>
      <c r="D105" s="199" t="s">
        <v>4391</v>
      </c>
      <c r="E105" s="200"/>
      <c r="F105" s="200"/>
      <c r="G105" s="200"/>
      <c r="H105" s="200"/>
      <c r="I105" s="200"/>
      <c r="J105" s="201">
        <f>J202</f>
        <v>0</v>
      </c>
      <c r="K105" s="133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3"/>
      <c r="D106" s="199" t="s">
        <v>4392</v>
      </c>
      <c r="E106" s="200"/>
      <c r="F106" s="200"/>
      <c r="G106" s="200"/>
      <c r="H106" s="200"/>
      <c r="I106" s="200"/>
      <c r="J106" s="201">
        <f>J241</f>
        <v>0</v>
      </c>
      <c r="K106" s="133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3"/>
      <c r="D107" s="199" t="s">
        <v>4393</v>
      </c>
      <c r="E107" s="200"/>
      <c r="F107" s="200"/>
      <c r="G107" s="200"/>
      <c r="H107" s="200"/>
      <c r="I107" s="200"/>
      <c r="J107" s="201">
        <f>J247</f>
        <v>0</v>
      </c>
      <c r="K107" s="133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162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6" t="str">
        <f>E7</f>
        <v>Rekonstrukce domu U Rytířů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6" t="s">
        <v>139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140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7" t="s">
        <v>3198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142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30" customHeight="1">
      <c r="A123" s="39"/>
      <c r="B123" s="40"/>
      <c r="C123" s="41"/>
      <c r="D123" s="41"/>
      <c r="E123" s="77" t="str">
        <f>E13</f>
        <v>SO01.4f - Zařízení silnoproudé elektrotechniky včetně bleskosvodů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Smetanovo náměstí 110, Litomyšl, 570 01</v>
      </c>
      <c r="G125" s="41"/>
      <c r="H125" s="41"/>
      <c r="I125" s="33" t="s">
        <v>22</v>
      </c>
      <c r="J125" s="80" t="str">
        <f>IF(J16="","",J16)</f>
        <v>17. 6. 2024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Město Litomyšl</v>
      </c>
      <c r="G127" s="41"/>
      <c r="H127" s="41"/>
      <c r="I127" s="33" t="s">
        <v>32</v>
      </c>
      <c r="J127" s="37" t="str">
        <f>E25</f>
        <v>Kuba &amp; Pilař architekti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37</v>
      </c>
      <c r="J128" s="37" t="str">
        <f>E28</f>
        <v>STAGA stavební agentura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3"/>
      <c r="B130" s="204"/>
      <c r="C130" s="205" t="s">
        <v>163</v>
      </c>
      <c r="D130" s="206" t="s">
        <v>68</v>
      </c>
      <c r="E130" s="206" t="s">
        <v>64</v>
      </c>
      <c r="F130" s="206" t="s">
        <v>65</v>
      </c>
      <c r="G130" s="206" t="s">
        <v>164</v>
      </c>
      <c r="H130" s="206" t="s">
        <v>165</v>
      </c>
      <c r="I130" s="206" t="s">
        <v>166</v>
      </c>
      <c r="J130" s="206" t="s">
        <v>146</v>
      </c>
      <c r="K130" s="207" t="s">
        <v>167</v>
      </c>
      <c r="L130" s="208"/>
      <c r="M130" s="101" t="s">
        <v>1</v>
      </c>
      <c r="N130" s="102" t="s">
        <v>47</v>
      </c>
      <c r="O130" s="102" t="s">
        <v>168</v>
      </c>
      <c r="P130" s="102" t="s">
        <v>169</v>
      </c>
      <c r="Q130" s="102" t="s">
        <v>170</v>
      </c>
      <c r="R130" s="102" t="s">
        <v>171</v>
      </c>
      <c r="S130" s="102" t="s">
        <v>172</v>
      </c>
      <c r="T130" s="103" t="s">
        <v>173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</row>
    <row r="131" s="2" customFormat="1" ht="22.8" customHeight="1">
      <c r="A131" s="39"/>
      <c r="B131" s="40"/>
      <c r="C131" s="108" t="s">
        <v>174</v>
      </c>
      <c r="D131" s="41"/>
      <c r="E131" s="41"/>
      <c r="F131" s="41"/>
      <c r="G131" s="41"/>
      <c r="H131" s="41"/>
      <c r="I131" s="41"/>
      <c r="J131" s="209">
        <f>BK131</f>
        <v>0</v>
      </c>
      <c r="K131" s="41"/>
      <c r="L131" s="45"/>
      <c r="M131" s="104"/>
      <c r="N131" s="210"/>
      <c r="O131" s="105"/>
      <c r="P131" s="211">
        <f>P132</f>
        <v>0</v>
      </c>
      <c r="Q131" s="105"/>
      <c r="R131" s="211">
        <f>R132</f>
        <v>0</v>
      </c>
      <c r="S131" s="105"/>
      <c r="T131" s="212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82</v>
      </c>
      <c r="AU131" s="18" t="s">
        <v>148</v>
      </c>
      <c r="BK131" s="213">
        <f>BK132</f>
        <v>0</v>
      </c>
    </row>
    <row r="132" s="12" customFormat="1" ht="25.92" customHeight="1">
      <c r="A132" s="12"/>
      <c r="B132" s="214"/>
      <c r="C132" s="215"/>
      <c r="D132" s="216" t="s">
        <v>82</v>
      </c>
      <c r="E132" s="217" t="s">
        <v>613</v>
      </c>
      <c r="F132" s="217" t="s">
        <v>614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P133+P156+P164+P202+P241+P247</f>
        <v>0</v>
      </c>
      <c r="Q132" s="222"/>
      <c r="R132" s="223">
        <f>R133+R156+R164+R202+R241+R247</f>
        <v>0</v>
      </c>
      <c r="S132" s="222"/>
      <c r="T132" s="224">
        <f>T133+T156+T164+T202+T241+T247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184</v>
      </c>
      <c r="AT132" s="226" t="s">
        <v>82</v>
      </c>
      <c r="AU132" s="226" t="s">
        <v>83</v>
      </c>
      <c r="AY132" s="225" t="s">
        <v>177</v>
      </c>
      <c r="BK132" s="227">
        <f>BK133+BK156+BK164+BK202+BK241+BK247</f>
        <v>0</v>
      </c>
    </row>
    <row r="133" s="12" customFormat="1" ht="22.8" customHeight="1">
      <c r="A133" s="12"/>
      <c r="B133" s="214"/>
      <c r="C133" s="215"/>
      <c r="D133" s="216" t="s">
        <v>82</v>
      </c>
      <c r="E133" s="228" t="s">
        <v>4394</v>
      </c>
      <c r="F133" s="228" t="s">
        <v>4395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SUM(P134:P155)</f>
        <v>0</v>
      </c>
      <c r="Q133" s="222"/>
      <c r="R133" s="223">
        <f>SUM(R134:R155)</f>
        <v>0</v>
      </c>
      <c r="S133" s="222"/>
      <c r="T133" s="224">
        <f>SUM(T134:T155)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184</v>
      </c>
      <c r="AT133" s="226" t="s">
        <v>82</v>
      </c>
      <c r="AU133" s="226" t="s">
        <v>90</v>
      </c>
      <c r="AY133" s="225" t="s">
        <v>177</v>
      </c>
      <c r="BK133" s="227">
        <f>SUM(BK134:BK155)</f>
        <v>0</v>
      </c>
    </row>
    <row r="134" s="2" customFormat="1" ht="16.5" customHeight="1">
      <c r="A134" s="39"/>
      <c r="B134" s="40"/>
      <c r="C134" s="230" t="s">
        <v>90</v>
      </c>
      <c r="D134" s="230" t="s">
        <v>179</v>
      </c>
      <c r="E134" s="231" t="s">
        <v>4396</v>
      </c>
      <c r="F134" s="232" t="s">
        <v>4397</v>
      </c>
      <c r="G134" s="233" t="s">
        <v>1106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618</v>
      </c>
      <c r="AT134" s="241" t="s">
        <v>179</v>
      </c>
      <c r="AU134" s="241" t="s">
        <v>92</v>
      </c>
      <c r="AY134" s="18" t="s">
        <v>177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618</v>
      </c>
      <c r="BM134" s="241" t="s">
        <v>4398</v>
      </c>
    </row>
    <row r="135" s="2" customFormat="1" ht="16.5" customHeight="1">
      <c r="A135" s="39"/>
      <c r="B135" s="40"/>
      <c r="C135" s="230" t="s">
        <v>92</v>
      </c>
      <c r="D135" s="230" t="s">
        <v>179</v>
      </c>
      <c r="E135" s="231" t="s">
        <v>4399</v>
      </c>
      <c r="F135" s="232" t="s">
        <v>4400</v>
      </c>
      <c r="G135" s="233" t="s">
        <v>398</v>
      </c>
      <c r="H135" s="234">
        <v>44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618</v>
      </c>
      <c r="AT135" s="241" t="s">
        <v>179</v>
      </c>
      <c r="AU135" s="241" t="s">
        <v>92</v>
      </c>
      <c r="AY135" s="18" t="s">
        <v>177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618</v>
      </c>
      <c r="BM135" s="241" t="s">
        <v>4401</v>
      </c>
    </row>
    <row r="136" s="2" customFormat="1" ht="16.5" customHeight="1">
      <c r="A136" s="39"/>
      <c r="B136" s="40"/>
      <c r="C136" s="230" t="s">
        <v>100</v>
      </c>
      <c r="D136" s="230" t="s">
        <v>179</v>
      </c>
      <c r="E136" s="231" t="s">
        <v>4402</v>
      </c>
      <c r="F136" s="232" t="s">
        <v>4403</v>
      </c>
      <c r="G136" s="233" t="s">
        <v>398</v>
      </c>
      <c r="H136" s="234">
        <v>78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618</v>
      </c>
      <c r="AT136" s="241" t="s">
        <v>179</v>
      </c>
      <c r="AU136" s="241" t="s">
        <v>92</v>
      </c>
      <c r="AY136" s="18" t="s">
        <v>177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618</v>
      </c>
      <c r="BM136" s="241" t="s">
        <v>4404</v>
      </c>
    </row>
    <row r="137" s="2" customFormat="1" ht="24.15" customHeight="1">
      <c r="A137" s="39"/>
      <c r="B137" s="40"/>
      <c r="C137" s="230" t="s">
        <v>184</v>
      </c>
      <c r="D137" s="230" t="s">
        <v>179</v>
      </c>
      <c r="E137" s="231" t="s">
        <v>4405</v>
      </c>
      <c r="F137" s="232" t="s">
        <v>4406</v>
      </c>
      <c r="G137" s="233" t="s">
        <v>398</v>
      </c>
      <c r="H137" s="234">
        <v>102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618</v>
      </c>
      <c r="AT137" s="241" t="s">
        <v>179</v>
      </c>
      <c r="AU137" s="241" t="s">
        <v>92</v>
      </c>
      <c r="AY137" s="18" t="s">
        <v>177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618</v>
      </c>
      <c r="BM137" s="241" t="s">
        <v>4407</v>
      </c>
    </row>
    <row r="138" s="2" customFormat="1" ht="16.5" customHeight="1">
      <c r="A138" s="39"/>
      <c r="B138" s="40"/>
      <c r="C138" s="230" t="s">
        <v>214</v>
      </c>
      <c r="D138" s="230" t="s">
        <v>179</v>
      </c>
      <c r="E138" s="231" t="s">
        <v>4408</v>
      </c>
      <c r="F138" s="232" t="s">
        <v>4409</v>
      </c>
      <c r="G138" s="233" t="s">
        <v>398</v>
      </c>
      <c r="H138" s="234">
        <v>128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618</v>
      </c>
      <c r="AT138" s="241" t="s">
        <v>179</v>
      </c>
      <c r="AU138" s="241" t="s">
        <v>92</v>
      </c>
      <c r="AY138" s="18" t="s">
        <v>177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618</v>
      </c>
      <c r="BM138" s="241" t="s">
        <v>4410</v>
      </c>
    </row>
    <row r="139" s="2" customFormat="1" ht="16.5" customHeight="1">
      <c r="A139" s="39"/>
      <c r="B139" s="40"/>
      <c r="C139" s="230" t="s">
        <v>223</v>
      </c>
      <c r="D139" s="230" t="s">
        <v>179</v>
      </c>
      <c r="E139" s="231" t="s">
        <v>4411</v>
      </c>
      <c r="F139" s="232" t="s">
        <v>4412</v>
      </c>
      <c r="G139" s="233" t="s">
        <v>398</v>
      </c>
      <c r="H139" s="234">
        <v>106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618</v>
      </c>
      <c r="AT139" s="241" t="s">
        <v>179</v>
      </c>
      <c r="AU139" s="241" t="s">
        <v>92</v>
      </c>
      <c r="AY139" s="18" t="s">
        <v>177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618</v>
      </c>
      <c r="BM139" s="241" t="s">
        <v>4413</v>
      </c>
    </row>
    <row r="140" s="2" customFormat="1" ht="16.5" customHeight="1">
      <c r="A140" s="39"/>
      <c r="B140" s="40"/>
      <c r="C140" s="230" t="s">
        <v>229</v>
      </c>
      <c r="D140" s="230" t="s">
        <v>179</v>
      </c>
      <c r="E140" s="231" t="s">
        <v>4414</v>
      </c>
      <c r="F140" s="232" t="s">
        <v>4415</v>
      </c>
      <c r="G140" s="233" t="s">
        <v>1106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618</v>
      </c>
      <c r="AT140" s="241" t="s">
        <v>179</v>
      </c>
      <c r="AU140" s="241" t="s">
        <v>92</v>
      </c>
      <c r="AY140" s="18" t="s">
        <v>177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618</v>
      </c>
      <c r="BM140" s="241" t="s">
        <v>4416</v>
      </c>
    </row>
    <row r="141" s="2" customFormat="1" ht="16.5" customHeight="1">
      <c r="A141" s="39"/>
      <c r="B141" s="40"/>
      <c r="C141" s="230" t="s">
        <v>236</v>
      </c>
      <c r="D141" s="230" t="s">
        <v>179</v>
      </c>
      <c r="E141" s="231" t="s">
        <v>4417</v>
      </c>
      <c r="F141" s="232" t="s">
        <v>4418</v>
      </c>
      <c r="G141" s="233" t="s">
        <v>1106</v>
      </c>
      <c r="H141" s="234">
        <v>10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618</v>
      </c>
      <c r="AT141" s="241" t="s">
        <v>179</v>
      </c>
      <c r="AU141" s="241" t="s">
        <v>92</v>
      </c>
      <c r="AY141" s="18" t="s">
        <v>177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618</v>
      </c>
      <c r="BM141" s="241" t="s">
        <v>4419</v>
      </c>
    </row>
    <row r="142" s="2" customFormat="1" ht="16.5" customHeight="1">
      <c r="A142" s="39"/>
      <c r="B142" s="40"/>
      <c r="C142" s="230" t="s">
        <v>191</v>
      </c>
      <c r="D142" s="230" t="s">
        <v>179</v>
      </c>
      <c r="E142" s="231" t="s">
        <v>4420</v>
      </c>
      <c r="F142" s="232" t="s">
        <v>4421</v>
      </c>
      <c r="G142" s="233" t="s">
        <v>1106</v>
      </c>
      <c r="H142" s="234">
        <v>10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618</v>
      </c>
      <c r="AT142" s="241" t="s">
        <v>179</v>
      </c>
      <c r="AU142" s="241" t="s">
        <v>92</v>
      </c>
      <c r="AY142" s="18" t="s">
        <v>177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618</v>
      </c>
      <c r="BM142" s="241" t="s">
        <v>4422</v>
      </c>
    </row>
    <row r="143" s="2" customFormat="1" ht="16.5" customHeight="1">
      <c r="A143" s="39"/>
      <c r="B143" s="40"/>
      <c r="C143" s="230" t="s">
        <v>248</v>
      </c>
      <c r="D143" s="230" t="s">
        <v>179</v>
      </c>
      <c r="E143" s="231" t="s">
        <v>4423</v>
      </c>
      <c r="F143" s="232" t="s">
        <v>4424</v>
      </c>
      <c r="G143" s="233" t="s">
        <v>1106</v>
      </c>
      <c r="H143" s="234">
        <v>4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618</v>
      </c>
      <c r="AT143" s="241" t="s">
        <v>179</v>
      </c>
      <c r="AU143" s="241" t="s">
        <v>92</v>
      </c>
      <c r="AY143" s="18" t="s">
        <v>177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618</v>
      </c>
      <c r="BM143" s="241" t="s">
        <v>4425</v>
      </c>
    </row>
    <row r="144" s="2" customFormat="1" ht="16.5" customHeight="1">
      <c r="A144" s="39"/>
      <c r="B144" s="40"/>
      <c r="C144" s="230" t="s">
        <v>257</v>
      </c>
      <c r="D144" s="230" t="s">
        <v>179</v>
      </c>
      <c r="E144" s="231" t="s">
        <v>4426</v>
      </c>
      <c r="F144" s="232" t="s">
        <v>4427</v>
      </c>
      <c r="G144" s="233" t="s">
        <v>1106</v>
      </c>
      <c r="H144" s="234">
        <v>18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618</v>
      </c>
      <c r="AT144" s="241" t="s">
        <v>179</v>
      </c>
      <c r="AU144" s="241" t="s">
        <v>92</v>
      </c>
      <c r="AY144" s="18" t="s">
        <v>177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618</v>
      </c>
      <c r="BM144" s="241" t="s">
        <v>4428</v>
      </c>
    </row>
    <row r="145" s="2" customFormat="1" ht="16.5" customHeight="1">
      <c r="A145" s="39"/>
      <c r="B145" s="40"/>
      <c r="C145" s="230" t="s">
        <v>8</v>
      </c>
      <c r="D145" s="230" t="s">
        <v>179</v>
      </c>
      <c r="E145" s="231" t="s">
        <v>4429</v>
      </c>
      <c r="F145" s="232" t="s">
        <v>4430</v>
      </c>
      <c r="G145" s="233" t="s">
        <v>1106</v>
      </c>
      <c r="H145" s="234">
        <v>50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618</v>
      </c>
      <c r="AT145" s="241" t="s">
        <v>179</v>
      </c>
      <c r="AU145" s="241" t="s">
        <v>92</v>
      </c>
      <c r="AY145" s="18" t="s">
        <v>177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618</v>
      </c>
      <c r="BM145" s="241" t="s">
        <v>4431</v>
      </c>
    </row>
    <row r="146" s="2" customFormat="1" ht="16.5" customHeight="1">
      <c r="A146" s="39"/>
      <c r="B146" s="40"/>
      <c r="C146" s="230" t="s">
        <v>275</v>
      </c>
      <c r="D146" s="230" t="s">
        <v>179</v>
      </c>
      <c r="E146" s="231" t="s">
        <v>4432</v>
      </c>
      <c r="F146" s="232" t="s">
        <v>4433</v>
      </c>
      <c r="G146" s="233" t="s">
        <v>1106</v>
      </c>
      <c r="H146" s="234">
        <v>4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618</v>
      </c>
      <c r="AT146" s="241" t="s">
        <v>179</v>
      </c>
      <c r="AU146" s="241" t="s">
        <v>92</v>
      </c>
      <c r="AY146" s="18" t="s">
        <v>177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618</v>
      </c>
      <c r="BM146" s="241" t="s">
        <v>4434</v>
      </c>
    </row>
    <row r="147" s="2" customFormat="1" ht="16.5" customHeight="1">
      <c r="A147" s="39"/>
      <c r="B147" s="40"/>
      <c r="C147" s="230" t="s">
        <v>282</v>
      </c>
      <c r="D147" s="230" t="s">
        <v>179</v>
      </c>
      <c r="E147" s="231" t="s">
        <v>4435</v>
      </c>
      <c r="F147" s="232" t="s">
        <v>4436</v>
      </c>
      <c r="G147" s="233" t="s">
        <v>1106</v>
      </c>
      <c r="H147" s="234">
        <v>2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618</v>
      </c>
      <c r="AT147" s="241" t="s">
        <v>179</v>
      </c>
      <c r="AU147" s="241" t="s">
        <v>92</v>
      </c>
      <c r="AY147" s="18" t="s">
        <v>177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618</v>
      </c>
      <c r="BM147" s="241" t="s">
        <v>4437</v>
      </c>
    </row>
    <row r="148" s="2" customFormat="1" ht="16.5" customHeight="1">
      <c r="A148" s="39"/>
      <c r="B148" s="40"/>
      <c r="C148" s="230" t="s">
        <v>290</v>
      </c>
      <c r="D148" s="230" t="s">
        <v>179</v>
      </c>
      <c r="E148" s="231" t="s">
        <v>4438</v>
      </c>
      <c r="F148" s="232" t="s">
        <v>4439</v>
      </c>
      <c r="G148" s="233" t="s">
        <v>1106</v>
      </c>
      <c r="H148" s="234">
        <v>25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618</v>
      </c>
      <c r="AT148" s="241" t="s">
        <v>179</v>
      </c>
      <c r="AU148" s="241" t="s">
        <v>92</v>
      </c>
      <c r="AY148" s="18" t="s">
        <v>177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618</v>
      </c>
      <c r="BM148" s="241" t="s">
        <v>4440</v>
      </c>
    </row>
    <row r="149" s="2" customFormat="1" ht="16.5" customHeight="1">
      <c r="A149" s="39"/>
      <c r="B149" s="40"/>
      <c r="C149" s="230" t="s">
        <v>295</v>
      </c>
      <c r="D149" s="230" t="s">
        <v>179</v>
      </c>
      <c r="E149" s="231" t="s">
        <v>4441</v>
      </c>
      <c r="F149" s="232" t="s">
        <v>4442</v>
      </c>
      <c r="G149" s="233" t="s">
        <v>1106</v>
      </c>
      <c r="H149" s="234">
        <v>15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618</v>
      </c>
      <c r="AT149" s="241" t="s">
        <v>179</v>
      </c>
      <c r="AU149" s="241" t="s">
        <v>92</v>
      </c>
      <c r="AY149" s="18" t="s">
        <v>177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618</v>
      </c>
      <c r="BM149" s="241" t="s">
        <v>4443</v>
      </c>
    </row>
    <row r="150" s="2" customFormat="1" ht="16.5" customHeight="1">
      <c r="A150" s="39"/>
      <c r="B150" s="40"/>
      <c r="C150" s="230" t="s">
        <v>302</v>
      </c>
      <c r="D150" s="230" t="s">
        <v>179</v>
      </c>
      <c r="E150" s="231" t="s">
        <v>4444</v>
      </c>
      <c r="F150" s="232" t="s">
        <v>4445</v>
      </c>
      <c r="G150" s="233" t="s">
        <v>1106</v>
      </c>
      <c r="H150" s="234">
        <v>20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618</v>
      </c>
      <c r="AT150" s="241" t="s">
        <v>179</v>
      </c>
      <c r="AU150" s="241" t="s">
        <v>92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618</v>
      </c>
      <c r="BM150" s="241" t="s">
        <v>4446</v>
      </c>
    </row>
    <row r="151" s="2" customFormat="1" ht="16.5" customHeight="1">
      <c r="A151" s="39"/>
      <c r="B151" s="40"/>
      <c r="C151" s="230" t="s">
        <v>308</v>
      </c>
      <c r="D151" s="230" t="s">
        <v>179</v>
      </c>
      <c r="E151" s="231" t="s">
        <v>4447</v>
      </c>
      <c r="F151" s="232" t="s">
        <v>4448</v>
      </c>
      <c r="G151" s="233" t="s">
        <v>1106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618</v>
      </c>
      <c r="AT151" s="241" t="s">
        <v>179</v>
      </c>
      <c r="AU151" s="241" t="s">
        <v>92</v>
      </c>
      <c r="AY151" s="18" t="s">
        <v>177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618</v>
      </c>
      <c r="BM151" s="241" t="s">
        <v>4449</v>
      </c>
    </row>
    <row r="152" s="2" customFormat="1" ht="16.5" customHeight="1">
      <c r="A152" s="39"/>
      <c r="B152" s="40"/>
      <c r="C152" s="230" t="s">
        <v>314</v>
      </c>
      <c r="D152" s="230" t="s">
        <v>179</v>
      </c>
      <c r="E152" s="231" t="s">
        <v>4450</v>
      </c>
      <c r="F152" s="232" t="s">
        <v>4451</v>
      </c>
      <c r="G152" s="233" t="s">
        <v>1106</v>
      </c>
      <c r="H152" s="234">
        <v>10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618</v>
      </c>
      <c r="AT152" s="241" t="s">
        <v>179</v>
      </c>
      <c r="AU152" s="241" t="s">
        <v>92</v>
      </c>
      <c r="AY152" s="18" t="s">
        <v>177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618</v>
      </c>
      <c r="BM152" s="241" t="s">
        <v>4452</v>
      </c>
    </row>
    <row r="153" s="2" customFormat="1" ht="16.5" customHeight="1">
      <c r="A153" s="39"/>
      <c r="B153" s="40"/>
      <c r="C153" s="230" t="s">
        <v>319</v>
      </c>
      <c r="D153" s="230" t="s">
        <v>179</v>
      </c>
      <c r="E153" s="231" t="s">
        <v>4453</v>
      </c>
      <c r="F153" s="232" t="s">
        <v>4454</v>
      </c>
      <c r="G153" s="233" t="s">
        <v>1106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618</v>
      </c>
      <c r="AT153" s="241" t="s">
        <v>179</v>
      </c>
      <c r="AU153" s="241" t="s">
        <v>92</v>
      </c>
      <c r="AY153" s="18" t="s">
        <v>177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618</v>
      </c>
      <c r="BM153" s="241" t="s">
        <v>4455</v>
      </c>
    </row>
    <row r="154" s="2" customFormat="1" ht="24.15" customHeight="1">
      <c r="A154" s="39"/>
      <c r="B154" s="40"/>
      <c r="C154" s="230" t="s">
        <v>7</v>
      </c>
      <c r="D154" s="230" t="s">
        <v>179</v>
      </c>
      <c r="E154" s="231" t="s">
        <v>4456</v>
      </c>
      <c r="F154" s="232" t="s">
        <v>4457</v>
      </c>
      <c r="G154" s="233" t="s">
        <v>888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618</v>
      </c>
      <c r="AT154" s="241" t="s">
        <v>179</v>
      </c>
      <c r="AU154" s="241" t="s">
        <v>92</v>
      </c>
      <c r="AY154" s="18" t="s">
        <v>177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618</v>
      </c>
      <c r="BM154" s="241" t="s">
        <v>4458</v>
      </c>
    </row>
    <row r="155" s="2" customFormat="1" ht="16.5" customHeight="1">
      <c r="A155" s="39"/>
      <c r="B155" s="40"/>
      <c r="C155" s="230" t="s">
        <v>329</v>
      </c>
      <c r="D155" s="230" t="s">
        <v>179</v>
      </c>
      <c r="E155" s="231" t="s">
        <v>4459</v>
      </c>
      <c r="F155" s="232" t="s">
        <v>4460</v>
      </c>
      <c r="G155" s="233" t="s">
        <v>888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618</v>
      </c>
      <c r="AT155" s="241" t="s">
        <v>179</v>
      </c>
      <c r="AU155" s="241" t="s">
        <v>92</v>
      </c>
      <c r="AY155" s="18" t="s">
        <v>177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618</v>
      </c>
      <c r="BM155" s="241" t="s">
        <v>4461</v>
      </c>
    </row>
    <row r="156" s="12" customFormat="1" ht="22.8" customHeight="1">
      <c r="A156" s="12"/>
      <c r="B156" s="214"/>
      <c r="C156" s="215"/>
      <c r="D156" s="216" t="s">
        <v>82</v>
      </c>
      <c r="E156" s="228" t="s">
        <v>4462</v>
      </c>
      <c r="F156" s="228" t="s">
        <v>4463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SUM(P157:P163)</f>
        <v>0</v>
      </c>
      <c r="Q156" s="222"/>
      <c r="R156" s="223">
        <f>SUM(R157:R163)</f>
        <v>0</v>
      </c>
      <c r="S156" s="222"/>
      <c r="T156" s="224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90</v>
      </c>
      <c r="AT156" s="226" t="s">
        <v>82</v>
      </c>
      <c r="AU156" s="226" t="s">
        <v>90</v>
      </c>
      <c r="AY156" s="225" t="s">
        <v>177</v>
      </c>
      <c r="BK156" s="227">
        <f>SUM(BK157:BK163)</f>
        <v>0</v>
      </c>
    </row>
    <row r="157" s="2" customFormat="1" ht="16.5" customHeight="1">
      <c r="A157" s="39"/>
      <c r="B157" s="40"/>
      <c r="C157" s="230" t="s">
        <v>337</v>
      </c>
      <c r="D157" s="230" t="s">
        <v>179</v>
      </c>
      <c r="E157" s="231" t="s">
        <v>4464</v>
      </c>
      <c r="F157" s="232" t="s">
        <v>4465</v>
      </c>
      <c r="G157" s="233" t="s">
        <v>888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184</v>
      </c>
      <c r="AT157" s="241" t="s">
        <v>179</v>
      </c>
      <c r="AU157" s="241" t="s">
        <v>92</v>
      </c>
      <c r="AY157" s="18" t="s">
        <v>177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184</v>
      </c>
      <c r="BM157" s="241" t="s">
        <v>4466</v>
      </c>
    </row>
    <row r="158" s="2" customFormat="1" ht="16.5" customHeight="1">
      <c r="A158" s="39"/>
      <c r="B158" s="40"/>
      <c r="C158" s="230" t="s">
        <v>342</v>
      </c>
      <c r="D158" s="230" t="s">
        <v>179</v>
      </c>
      <c r="E158" s="231" t="s">
        <v>4467</v>
      </c>
      <c r="F158" s="232" t="s">
        <v>4468</v>
      </c>
      <c r="G158" s="233" t="s">
        <v>888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184</v>
      </c>
      <c r="AT158" s="241" t="s">
        <v>179</v>
      </c>
      <c r="AU158" s="241" t="s">
        <v>92</v>
      </c>
      <c r="AY158" s="18" t="s">
        <v>177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184</v>
      </c>
      <c r="BM158" s="241" t="s">
        <v>4469</v>
      </c>
    </row>
    <row r="159" s="2" customFormat="1" ht="16.5" customHeight="1">
      <c r="A159" s="39"/>
      <c r="B159" s="40"/>
      <c r="C159" s="230" t="s">
        <v>348</v>
      </c>
      <c r="D159" s="230" t="s">
        <v>179</v>
      </c>
      <c r="E159" s="231" t="s">
        <v>4470</v>
      </c>
      <c r="F159" s="232" t="s">
        <v>4471</v>
      </c>
      <c r="G159" s="233" t="s">
        <v>888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184</v>
      </c>
      <c r="AT159" s="241" t="s">
        <v>179</v>
      </c>
      <c r="AU159" s="241" t="s">
        <v>92</v>
      </c>
      <c r="AY159" s="18" t="s">
        <v>177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184</v>
      </c>
      <c r="BM159" s="241" t="s">
        <v>4472</v>
      </c>
    </row>
    <row r="160" s="2" customFormat="1" ht="16.5" customHeight="1">
      <c r="A160" s="39"/>
      <c r="B160" s="40"/>
      <c r="C160" s="230" t="s">
        <v>361</v>
      </c>
      <c r="D160" s="230" t="s">
        <v>179</v>
      </c>
      <c r="E160" s="231" t="s">
        <v>4473</v>
      </c>
      <c r="F160" s="232" t="s">
        <v>4474</v>
      </c>
      <c r="G160" s="233" t="s">
        <v>888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184</v>
      </c>
      <c r="AT160" s="241" t="s">
        <v>179</v>
      </c>
      <c r="AU160" s="241" t="s">
        <v>92</v>
      </c>
      <c r="AY160" s="18" t="s">
        <v>177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184</v>
      </c>
      <c r="BM160" s="241" t="s">
        <v>4475</v>
      </c>
    </row>
    <row r="161" s="2" customFormat="1" ht="16.5" customHeight="1">
      <c r="A161" s="39"/>
      <c r="B161" s="40"/>
      <c r="C161" s="230" t="s">
        <v>369</v>
      </c>
      <c r="D161" s="230" t="s">
        <v>179</v>
      </c>
      <c r="E161" s="231" t="s">
        <v>4476</v>
      </c>
      <c r="F161" s="232" t="s">
        <v>4477</v>
      </c>
      <c r="G161" s="233" t="s">
        <v>888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184</v>
      </c>
      <c r="AT161" s="241" t="s">
        <v>179</v>
      </c>
      <c r="AU161" s="241" t="s">
        <v>92</v>
      </c>
      <c r="AY161" s="18" t="s">
        <v>177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184</v>
      </c>
      <c r="BM161" s="241" t="s">
        <v>4478</v>
      </c>
    </row>
    <row r="162" s="2" customFormat="1" ht="16.5" customHeight="1">
      <c r="A162" s="39"/>
      <c r="B162" s="40"/>
      <c r="C162" s="230" t="s">
        <v>375</v>
      </c>
      <c r="D162" s="230" t="s">
        <v>179</v>
      </c>
      <c r="E162" s="231" t="s">
        <v>4479</v>
      </c>
      <c r="F162" s="232" t="s">
        <v>4480</v>
      </c>
      <c r="G162" s="233" t="s">
        <v>888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184</v>
      </c>
      <c r="AT162" s="241" t="s">
        <v>179</v>
      </c>
      <c r="AU162" s="241" t="s">
        <v>92</v>
      </c>
      <c r="AY162" s="18" t="s">
        <v>177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184</v>
      </c>
      <c r="BM162" s="241" t="s">
        <v>4481</v>
      </c>
    </row>
    <row r="163" s="2" customFormat="1" ht="16.5" customHeight="1">
      <c r="A163" s="39"/>
      <c r="B163" s="40"/>
      <c r="C163" s="230" t="s">
        <v>382</v>
      </c>
      <c r="D163" s="230" t="s">
        <v>179</v>
      </c>
      <c r="E163" s="231" t="s">
        <v>4482</v>
      </c>
      <c r="F163" s="232" t="s">
        <v>4483</v>
      </c>
      <c r="G163" s="233" t="s">
        <v>888</v>
      </c>
      <c r="H163" s="234">
        <v>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184</v>
      </c>
      <c r="AT163" s="241" t="s">
        <v>179</v>
      </c>
      <c r="AU163" s="241" t="s">
        <v>92</v>
      </c>
      <c r="AY163" s="18" t="s">
        <v>177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184</v>
      </c>
      <c r="BM163" s="241" t="s">
        <v>4484</v>
      </c>
    </row>
    <row r="164" s="12" customFormat="1" ht="22.8" customHeight="1">
      <c r="A164" s="12"/>
      <c r="B164" s="214"/>
      <c r="C164" s="215"/>
      <c r="D164" s="216" t="s">
        <v>82</v>
      </c>
      <c r="E164" s="228" t="s">
        <v>4485</v>
      </c>
      <c r="F164" s="228" t="s">
        <v>4486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SUM(P165:P201)</f>
        <v>0</v>
      </c>
      <c r="Q164" s="222"/>
      <c r="R164" s="223">
        <f>SUM(R165:R201)</f>
        <v>0</v>
      </c>
      <c r="S164" s="222"/>
      <c r="T164" s="224">
        <f>SUM(T165:T201)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90</v>
      </c>
      <c r="AT164" s="226" t="s">
        <v>82</v>
      </c>
      <c r="AU164" s="226" t="s">
        <v>90</v>
      </c>
      <c r="AY164" s="225" t="s">
        <v>177</v>
      </c>
      <c r="BK164" s="227">
        <f>SUM(BK165:BK201)</f>
        <v>0</v>
      </c>
    </row>
    <row r="165" s="2" customFormat="1" ht="16.5" customHeight="1">
      <c r="A165" s="39"/>
      <c r="B165" s="40"/>
      <c r="C165" s="230" t="s">
        <v>389</v>
      </c>
      <c r="D165" s="230" t="s">
        <v>179</v>
      </c>
      <c r="E165" s="231" t="s">
        <v>4487</v>
      </c>
      <c r="F165" s="232" t="s">
        <v>4488</v>
      </c>
      <c r="G165" s="233" t="s">
        <v>1106</v>
      </c>
      <c r="H165" s="234">
        <v>17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184</v>
      </c>
      <c r="AT165" s="241" t="s">
        <v>179</v>
      </c>
      <c r="AU165" s="241" t="s">
        <v>92</v>
      </c>
      <c r="AY165" s="18" t="s">
        <v>177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184</v>
      </c>
      <c r="BM165" s="241" t="s">
        <v>4489</v>
      </c>
    </row>
    <row r="166" s="2" customFormat="1" ht="16.5" customHeight="1">
      <c r="A166" s="39"/>
      <c r="B166" s="40"/>
      <c r="C166" s="230" t="s">
        <v>395</v>
      </c>
      <c r="D166" s="230" t="s">
        <v>179</v>
      </c>
      <c r="E166" s="231" t="s">
        <v>4490</v>
      </c>
      <c r="F166" s="232" t="s">
        <v>4491</v>
      </c>
      <c r="G166" s="233" t="s">
        <v>1106</v>
      </c>
      <c r="H166" s="234">
        <v>38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184</v>
      </c>
      <c r="AT166" s="241" t="s">
        <v>179</v>
      </c>
      <c r="AU166" s="241" t="s">
        <v>92</v>
      </c>
      <c r="AY166" s="18" t="s">
        <v>177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184</v>
      </c>
      <c r="BM166" s="241" t="s">
        <v>4492</v>
      </c>
    </row>
    <row r="167" s="2" customFormat="1" ht="16.5" customHeight="1">
      <c r="A167" s="39"/>
      <c r="B167" s="40"/>
      <c r="C167" s="230" t="s">
        <v>402</v>
      </c>
      <c r="D167" s="230" t="s">
        <v>179</v>
      </c>
      <c r="E167" s="231" t="s">
        <v>4493</v>
      </c>
      <c r="F167" s="232" t="s">
        <v>4494</v>
      </c>
      <c r="G167" s="233" t="s">
        <v>1106</v>
      </c>
      <c r="H167" s="234">
        <v>15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184</v>
      </c>
      <c r="AT167" s="241" t="s">
        <v>179</v>
      </c>
      <c r="AU167" s="241" t="s">
        <v>92</v>
      </c>
      <c r="AY167" s="18" t="s">
        <v>177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184</v>
      </c>
      <c r="BM167" s="241" t="s">
        <v>4495</v>
      </c>
    </row>
    <row r="168" s="2" customFormat="1" ht="16.5" customHeight="1">
      <c r="A168" s="39"/>
      <c r="B168" s="40"/>
      <c r="C168" s="230" t="s">
        <v>408</v>
      </c>
      <c r="D168" s="230" t="s">
        <v>179</v>
      </c>
      <c r="E168" s="231" t="s">
        <v>4496</v>
      </c>
      <c r="F168" s="232" t="s">
        <v>4497</v>
      </c>
      <c r="G168" s="233" t="s">
        <v>1106</v>
      </c>
      <c r="H168" s="234">
        <v>11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184</v>
      </c>
      <c r="AT168" s="241" t="s">
        <v>179</v>
      </c>
      <c r="AU168" s="241" t="s">
        <v>92</v>
      </c>
      <c r="AY168" s="18" t="s">
        <v>177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184</v>
      </c>
      <c r="BM168" s="241" t="s">
        <v>4498</v>
      </c>
    </row>
    <row r="169" s="2" customFormat="1" ht="16.5" customHeight="1">
      <c r="A169" s="39"/>
      <c r="B169" s="40"/>
      <c r="C169" s="230" t="s">
        <v>413</v>
      </c>
      <c r="D169" s="230" t="s">
        <v>179</v>
      </c>
      <c r="E169" s="231" t="s">
        <v>4499</v>
      </c>
      <c r="F169" s="232" t="s">
        <v>4500</v>
      </c>
      <c r="G169" s="233" t="s">
        <v>1106</v>
      </c>
      <c r="H169" s="234">
        <v>16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184</v>
      </c>
      <c r="AT169" s="241" t="s">
        <v>179</v>
      </c>
      <c r="AU169" s="241" t="s">
        <v>92</v>
      </c>
      <c r="AY169" s="18" t="s">
        <v>177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184</v>
      </c>
      <c r="BM169" s="241" t="s">
        <v>4501</v>
      </c>
    </row>
    <row r="170" s="2" customFormat="1" ht="16.5" customHeight="1">
      <c r="A170" s="39"/>
      <c r="B170" s="40"/>
      <c r="C170" s="230" t="s">
        <v>422</v>
      </c>
      <c r="D170" s="230" t="s">
        <v>179</v>
      </c>
      <c r="E170" s="231" t="s">
        <v>4502</v>
      </c>
      <c r="F170" s="232" t="s">
        <v>4503</v>
      </c>
      <c r="G170" s="233" t="s">
        <v>1106</v>
      </c>
      <c r="H170" s="234">
        <v>40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184</v>
      </c>
      <c r="AT170" s="241" t="s">
        <v>179</v>
      </c>
      <c r="AU170" s="241" t="s">
        <v>92</v>
      </c>
      <c r="AY170" s="18" t="s">
        <v>177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184</v>
      </c>
      <c r="BM170" s="241" t="s">
        <v>4504</v>
      </c>
    </row>
    <row r="171" s="2" customFormat="1" ht="16.5" customHeight="1">
      <c r="A171" s="39"/>
      <c r="B171" s="40"/>
      <c r="C171" s="230" t="s">
        <v>427</v>
      </c>
      <c r="D171" s="230" t="s">
        <v>179</v>
      </c>
      <c r="E171" s="231" t="s">
        <v>4505</v>
      </c>
      <c r="F171" s="232" t="s">
        <v>4506</v>
      </c>
      <c r="G171" s="233" t="s">
        <v>1106</v>
      </c>
      <c r="H171" s="234">
        <v>14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184</v>
      </c>
      <c r="AT171" s="241" t="s">
        <v>179</v>
      </c>
      <c r="AU171" s="241" t="s">
        <v>92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184</v>
      </c>
      <c r="BM171" s="241" t="s">
        <v>4507</v>
      </c>
    </row>
    <row r="172" s="2" customFormat="1" ht="16.5" customHeight="1">
      <c r="A172" s="39"/>
      <c r="B172" s="40"/>
      <c r="C172" s="230" t="s">
        <v>440</v>
      </c>
      <c r="D172" s="230" t="s">
        <v>179</v>
      </c>
      <c r="E172" s="231" t="s">
        <v>4508</v>
      </c>
      <c r="F172" s="232" t="s">
        <v>4509</v>
      </c>
      <c r="G172" s="233" t="s">
        <v>1106</v>
      </c>
      <c r="H172" s="234">
        <v>9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184</v>
      </c>
      <c r="AT172" s="241" t="s">
        <v>179</v>
      </c>
      <c r="AU172" s="241" t="s">
        <v>92</v>
      </c>
      <c r="AY172" s="18" t="s">
        <v>177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184</v>
      </c>
      <c r="BM172" s="241" t="s">
        <v>4510</v>
      </c>
    </row>
    <row r="173" s="2" customFormat="1" ht="16.5" customHeight="1">
      <c r="A173" s="39"/>
      <c r="B173" s="40"/>
      <c r="C173" s="230" t="s">
        <v>454</v>
      </c>
      <c r="D173" s="230" t="s">
        <v>179</v>
      </c>
      <c r="E173" s="231" t="s">
        <v>4511</v>
      </c>
      <c r="F173" s="232" t="s">
        <v>4512</v>
      </c>
      <c r="G173" s="233" t="s">
        <v>1106</v>
      </c>
      <c r="H173" s="234">
        <v>2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184</v>
      </c>
      <c r="AT173" s="241" t="s">
        <v>179</v>
      </c>
      <c r="AU173" s="241" t="s">
        <v>92</v>
      </c>
      <c r="AY173" s="18" t="s">
        <v>177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184</v>
      </c>
      <c r="BM173" s="241" t="s">
        <v>4513</v>
      </c>
    </row>
    <row r="174" s="2" customFormat="1" ht="16.5" customHeight="1">
      <c r="A174" s="39"/>
      <c r="B174" s="40"/>
      <c r="C174" s="230" t="s">
        <v>461</v>
      </c>
      <c r="D174" s="230" t="s">
        <v>179</v>
      </c>
      <c r="E174" s="231" t="s">
        <v>4514</v>
      </c>
      <c r="F174" s="232" t="s">
        <v>4515</v>
      </c>
      <c r="G174" s="233" t="s">
        <v>1106</v>
      </c>
      <c r="H174" s="234">
        <v>6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184</v>
      </c>
      <c r="AT174" s="241" t="s">
        <v>179</v>
      </c>
      <c r="AU174" s="241" t="s">
        <v>92</v>
      </c>
      <c r="AY174" s="18" t="s">
        <v>177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184</v>
      </c>
      <c r="BM174" s="241" t="s">
        <v>4516</v>
      </c>
    </row>
    <row r="175" s="2" customFormat="1" ht="16.5" customHeight="1">
      <c r="A175" s="39"/>
      <c r="B175" s="40"/>
      <c r="C175" s="230" t="s">
        <v>465</v>
      </c>
      <c r="D175" s="230" t="s">
        <v>179</v>
      </c>
      <c r="E175" s="231" t="s">
        <v>4517</v>
      </c>
      <c r="F175" s="232" t="s">
        <v>4518</v>
      </c>
      <c r="G175" s="233" t="s">
        <v>1106</v>
      </c>
      <c r="H175" s="234">
        <v>17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184</v>
      </c>
      <c r="AT175" s="241" t="s">
        <v>179</v>
      </c>
      <c r="AU175" s="241" t="s">
        <v>92</v>
      </c>
      <c r="AY175" s="18" t="s">
        <v>177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184</v>
      </c>
      <c r="BM175" s="241" t="s">
        <v>4519</v>
      </c>
    </row>
    <row r="176" s="2" customFormat="1" ht="16.5" customHeight="1">
      <c r="A176" s="39"/>
      <c r="B176" s="40"/>
      <c r="C176" s="230" t="s">
        <v>469</v>
      </c>
      <c r="D176" s="230" t="s">
        <v>179</v>
      </c>
      <c r="E176" s="231" t="s">
        <v>4520</v>
      </c>
      <c r="F176" s="232" t="s">
        <v>4521</v>
      </c>
      <c r="G176" s="233" t="s">
        <v>1106</v>
      </c>
      <c r="H176" s="234">
        <v>6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184</v>
      </c>
      <c r="AT176" s="241" t="s">
        <v>179</v>
      </c>
      <c r="AU176" s="241" t="s">
        <v>92</v>
      </c>
      <c r="AY176" s="18" t="s">
        <v>177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184</v>
      </c>
      <c r="BM176" s="241" t="s">
        <v>4522</v>
      </c>
    </row>
    <row r="177" s="2" customFormat="1" ht="16.5" customHeight="1">
      <c r="A177" s="39"/>
      <c r="B177" s="40"/>
      <c r="C177" s="230" t="s">
        <v>473</v>
      </c>
      <c r="D177" s="230" t="s">
        <v>179</v>
      </c>
      <c r="E177" s="231" t="s">
        <v>4523</v>
      </c>
      <c r="F177" s="232" t="s">
        <v>4524</v>
      </c>
      <c r="G177" s="233" t="s">
        <v>1106</v>
      </c>
      <c r="H177" s="234">
        <v>8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184</v>
      </c>
      <c r="AT177" s="241" t="s">
        <v>179</v>
      </c>
      <c r="AU177" s="241" t="s">
        <v>92</v>
      </c>
      <c r="AY177" s="18" t="s">
        <v>177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184</v>
      </c>
      <c r="BM177" s="241" t="s">
        <v>4525</v>
      </c>
    </row>
    <row r="178" s="2" customFormat="1" ht="16.5" customHeight="1">
      <c r="A178" s="39"/>
      <c r="B178" s="40"/>
      <c r="C178" s="230" t="s">
        <v>484</v>
      </c>
      <c r="D178" s="230" t="s">
        <v>179</v>
      </c>
      <c r="E178" s="231" t="s">
        <v>4526</v>
      </c>
      <c r="F178" s="232" t="s">
        <v>4527</v>
      </c>
      <c r="G178" s="233" t="s">
        <v>1106</v>
      </c>
      <c r="H178" s="234">
        <v>13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184</v>
      </c>
      <c r="AT178" s="241" t="s">
        <v>179</v>
      </c>
      <c r="AU178" s="241" t="s">
        <v>92</v>
      </c>
      <c r="AY178" s="18" t="s">
        <v>177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184</v>
      </c>
      <c r="BM178" s="241" t="s">
        <v>4528</v>
      </c>
    </row>
    <row r="179" s="2" customFormat="1" ht="24.15" customHeight="1">
      <c r="A179" s="39"/>
      <c r="B179" s="40"/>
      <c r="C179" s="230" t="s">
        <v>506</v>
      </c>
      <c r="D179" s="230" t="s">
        <v>179</v>
      </c>
      <c r="E179" s="231" t="s">
        <v>4529</v>
      </c>
      <c r="F179" s="232" t="s">
        <v>4530</v>
      </c>
      <c r="G179" s="233" t="s">
        <v>1106</v>
      </c>
      <c r="H179" s="234">
        <v>22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184</v>
      </c>
      <c r="AT179" s="241" t="s">
        <v>179</v>
      </c>
      <c r="AU179" s="241" t="s">
        <v>92</v>
      </c>
      <c r="AY179" s="18" t="s">
        <v>177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184</v>
      </c>
      <c r="BM179" s="241" t="s">
        <v>4531</v>
      </c>
    </row>
    <row r="180" s="2" customFormat="1" ht="24.15" customHeight="1">
      <c r="A180" s="39"/>
      <c r="B180" s="40"/>
      <c r="C180" s="230" t="s">
        <v>511</v>
      </c>
      <c r="D180" s="230" t="s">
        <v>179</v>
      </c>
      <c r="E180" s="231" t="s">
        <v>4532</v>
      </c>
      <c r="F180" s="232" t="s">
        <v>4533</v>
      </c>
      <c r="G180" s="233" t="s">
        <v>1106</v>
      </c>
      <c r="H180" s="234">
        <v>5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184</v>
      </c>
      <c r="AT180" s="241" t="s">
        <v>179</v>
      </c>
      <c r="AU180" s="241" t="s">
        <v>92</v>
      </c>
      <c r="AY180" s="18" t="s">
        <v>177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184</v>
      </c>
      <c r="BM180" s="241" t="s">
        <v>4534</v>
      </c>
    </row>
    <row r="181" s="2" customFormat="1" ht="24.15" customHeight="1">
      <c r="A181" s="39"/>
      <c r="B181" s="40"/>
      <c r="C181" s="230" t="s">
        <v>515</v>
      </c>
      <c r="D181" s="230" t="s">
        <v>179</v>
      </c>
      <c r="E181" s="231" t="s">
        <v>4535</v>
      </c>
      <c r="F181" s="232" t="s">
        <v>4536</v>
      </c>
      <c r="G181" s="233" t="s">
        <v>1106</v>
      </c>
      <c r="H181" s="234">
        <v>2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184</v>
      </c>
      <c r="AT181" s="241" t="s">
        <v>179</v>
      </c>
      <c r="AU181" s="241" t="s">
        <v>92</v>
      </c>
      <c r="AY181" s="18" t="s">
        <v>177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184</v>
      </c>
      <c r="BM181" s="241" t="s">
        <v>4537</v>
      </c>
    </row>
    <row r="182" s="2" customFormat="1" ht="24.15" customHeight="1">
      <c r="A182" s="39"/>
      <c r="B182" s="40"/>
      <c r="C182" s="230" t="s">
        <v>519</v>
      </c>
      <c r="D182" s="230" t="s">
        <v>179</v>
      </c>
      <c r="E182" s="231" t="s">
        <v>4538</v>
      </c>
      <c r="F182" s="232" t="s">
        <v>4539</v>
      </c>
      <c r="G182" s="233" t="s">
        <v>1106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184</v>
      </c>
      <c r="AT182" s="241" t="s">
        <v>179</v>
      </c>
      <c r="AU182" s="241" t="s">
        <v>92</v>
      </c>
      <c r="AY182" s="18" t="s">
        <v>177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184</v>
      </c>
      <c r="BM182" s="241" t="s">
        <v>4540</v>
      </c>
    </row>
    <row r="183" s="2" customFormat="1" ht="24.15" customHeight="1">
      <c r="A183" s="39"/>
      <c r="B183" s="40"/>
      <c r="C183" s="230" t="s">
        <v>523</v>
      </c>
      <c r="D183" s="230" t="s">
        <v>179</v>
      </c>
      <c r="E183" s="231" t="s">
        <v>4541</v>
      </c>
      <c r="F183" s="232" t="s">
        <v>4542</v>
      </c>
      <c r="G183" s="233" t="s">
        <v>1106</v>
      </c>
      <c r="H183" s="234">
        <v>8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184</v>
      </c>
      <c r="AT183" s="241" t="s">
        <v>179</v>
      </c>
      <c r="AU183" s="241" t="s">
        <v>92</v>
      </c>
      <c r="AY183" s="18" t="s">
        <v>177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184</v>
      </c>
      <c r="BM183" s="241" t="s">
        <v>4543</v>
      </c>
    </row>
    <row r="184" s="2" customFormat="1" ht="24.15" customHeight="1">
      <c r="A184" s="39"/>
      <c r="B184" s="40"/>
      <c r="C184" s="230" t="s">
        <v>527</v>
      </c>
      <c r="D184" s="230" t="s">
        <v>179</v>
      </c>
      <c r="E184" s="231" t="s">
        <v>4544</v>
      </c>
      <c r="F184" s="232" t="s">
        <v>4545</v>
      </c>
      <c r="G184" s="233" t="s">
        <v>1106</v>
      </c>
      <c r="H184" s="234">
        <v>1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184</v>
      </c>
      <c r="AT184" s="241" t="s">
        <v>179</v>
      </c>
      <c r="AU184" s="241" t="s">
        <v>92</v>
      </c>
      <c r="AY184" s="18" t="s">
        <v>177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184</v>
      </c>
      <c r="BM184" s="241" t="s">
        <v>4546</v>
      </c>
    </row>
    <row r="185" s="2" customFormat="1" ht="24.15" customHeight="1">
      <c r="A185" s="39"/>
      <c r="B185" s="40"/>
      <c r="C185" s="230" t="s">
        <v>532</v>
      </c>
      <c r="D185" s="230" t="s">
        <v>179</v>
      </c>
      <c r="E185" s="231" t="s">
        <v>4547</v>
      </c>
      <c r="F185" s="232" t="s">
        <v>4548</v>
      </c>
      <c r="G185" s="233" t="s">
        <v>1106</v>
      </c>
      <c r="H185" s="234">
        <v>3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184</v>
      </c>
      <c r="AT185" s="241" t="s">
        <v>179</v>
      </c>
      <c r="AU185" s="241" t="s">
        <v>92</v>
      </c>
      <c r="AY185" s="18" t="s">
        <v>177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184</v>
      </c>
      <c r="BM185" s="241" t="s">
        <v>4549</v>
      </c>
    </row>
    <row r="186" s="2" customFormat="1" ht="24.15" customHeight="1">
      <c r="A186" s="39"/>
      <c r="B186" s="40"/>
      <c r="C186" s="230" t="s">
        <v>540</v>
      </c>
      <c r="D186" s="230" t="s">
        <v>179</v>
      </c>
      <c r="E186" s="231" t="s">
        <v>4550</v>
      </c>
      <c r="F186" s="232" t="s">
        <v>4551</v>
      </c>
      <c r="G186" s="233" t="s">
        <v>1106</v>
      </c>
      <c r="H186" s="234">
        <v>1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184</v>
      </c>
      <c r="AT186" s="241" t="s">
        <v>179</v>
      </c>
      <c r="AU186" s="241" t="s">
        <v>92</v>
      </c>
      <c r="AY186" s="18" t="s">
        <v>177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184</v>
      </c>
      <c r="BM186" s="241" t="s">
        <v>4552</v>
      </c>
    </row>
    <row r="187" s="2" customFormat="1" ht="24.15" customHeight="1">
      <c r="A187" s="39"/>
      <c r="B187" s="40"/>
      <c r="C187" s="230" t="s">
        <v>547</v>
      </c>
      <c r="D187" s="230" t="s">
        <v>179</v>
      </c>
      <c r="E187" s="231" t="s">
        <v>4553</v>
      </c>
      <c r="F187" s="232" t="s">
        <v>4554</v>
      </c>
      <c r="G187" s="233" t="s">
        <v>1106</v>
      </c>
      <c r="H187" s="234">
        <v>1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184</v>
      </c>
      <c r="AT187" s="241" t="s">
        <v>179</v>
      </c>
      <c r="AU187" s="241" t="s">
        <v>92</v>
      </c>
      <c r="AY187" s="18" t="s">
        <v>177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184</v>
      </c>
      <c r="BM187" s="241" t="s">
        <v>4555</v>
      </c>
    </row>
    <row r="188" s="2" customFormat="1" ht="24.15" customHeight="1">
      <c r="A188" s="39"/>
      <c r="B188" s="40"/>
      <c r="C188" s="230" t="s">
        <v>556</v>
      </c>
      <c r="D188" s="230" t="s">
        <v>179</v>
      </c>
      <c r="E188" s="231" t="s">
        <v>4556</v>
      </c>
      <c r="F188" s="232" t="s">
        <v>4557</v>
      </c>
      <c r="G188" s="233" t="s">
        <v>1106</v>
      </c>
      <c r="H188" s="234">
        <v>1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184</v>
      </c>
      <c r="AT188" s="241" t="s">
        <v>179</v>
      </c>
      <c r="AU188" s="241" t="s">
        <v>92</v>
      </c>
      <c r="AY188" s="18" t="s">
        <v>177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184</v>
      </c>
      <c r="BM188" s="241" t="s">
        <v>4558</v>
      </c>
    </row>
    <row r="189" s="2" customFormat="1" ht="21.75" customHeight="1">
      <c r="A189" s="39"/>
      <c r="B189" s="40"/>
      <c r="C189" s="230" t="s">
        <v>563</v>
      </c>
      <c r="D189" s="230" t="s">
        <v>179</v>
      </c>
      <c r="E189" s="231" t="s">
        <v>4559</v>
      </c>
      <c r="F189" s="232" t="s">
        <v>4560</v>
      </c>
      <c r="G189" s="233" t="s">
        <v>1106</v>
      </c>
      <c r="H189" s="234">
        <v>10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184</v>
      </c>
      <c r="AT189" s="241" t="s">
        <v>179</v>
      </c>
      <c r="AU189" s="241" t="s">
        <v>92</v>
      </c>
      <c r="AY189" s="18" t="s">
        <v>177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184</v>
      </c>
      <c r="BM189" s="241" t="s">
        <v>4561</v>
      </c>
    </row>
    <row r="190" s="2" customFormat="1" ht="16.5" customHeight="1">
      <c r="A190" s="39"/>
      <c r="B190" s="40"/>
      <c r="C190" s="230" t="s">
        <v>571</v>
      </c>
      <c r="D190" s="230" t="s">
        <v>179</v>
      </c>
      <c r="E190" s="231" t="s">
        <v>4562</v>
      </c>
      <c r="F190" s="232" t="s">
        <v>4563</v>
      </c>
      <c r="G190" s="233" t="s">
        <v>1106</v>
      </c>
      <c r="H190" s="234">
        <v>8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184</v>
      </c>
      <c r="AT190" s="241" t="s">
        <v>179</v>
      </c>
      <c r="AU190" s="241" t="s">
        <v>92</v>
      </c>
      <c r="AY190" s="18" t="s">
        <v>177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184</v>
      </c>
      <c r="BM190" s="241" t="s">
        <v>4564</v>
      </c>
    </row>
    <row r="191" s="2" customFormat="1" ht="24.15" customHeight="1">
      <c r="A191" s="39"/>
      <c r="B191" s="40"/>
      <c r="C191" s="230" t="s">
        <v>394</v>
      </c>
      <c r="D191" s="230" t="s">
        <v>179</v>
      </c>
      <c r="E191" s="231" t="s">
        <v>4565</v>
      </c>
      <c r="F191" s="232" t="s">
        <v>4566</v>
      </c>
      <c r="G191" s="233" t="s">
        <v>1106</v>
      </c>
      <c r="H191" s="234">
        <v>6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184</v>
      </c>
      <c r="AT191" s="241" t="s">
        <v>179</v>
      </c>
      <c r="AU191" s="241" t="s">
        <v>92</v>
      </c>
      <c r="AY191" s="18" t="s">
        <v>177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184</v>
      </c>
      <c r="BM191" s="241" t="s">
        <v>4567</v>
      </c>
    </row>
    <row r="192" s="2" customFormat="1" ht="24.15" customHeight="1">
      <c r="A192" s="39"/>
      <c r="B192" s="40"/>
      <c r="C192" s="230" t="s">
        <v>587</v>
      </c>
      <c r="D192" s="230" t="s">
        <v>179</v>
      </c>
      <c r="E192" s="231" t="s">
        <v>4568</v>
      </c>
      <c r="F192" s="232" t="s">
        <v>4569</v>
      </c>
      <c r="G192" s="233" t="s">
        <v>1106</v>
      </c>
      <c r="H192" s="234">
        <v>2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184</v>
      </c>
      <c r="AT192" s="241" t="s">
        <v>179</v>
      </c>
      <c r="AU192" s="241" t="s">
        <v>92</v>
      </c>
      <c r="AY192" s="18" t="s">
        <v>177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184</v>
      </c>
      <c r="BM192" s="241" t="s">
        <v>4570</v>
      </c>
    </row>
    <row r="193" s="2" customFormat="1" ht="24.15" customHeight="1">
      <c r="A193" s="39"/>
      <c r="B193" s="40"/>
      <c r="C193" s="230" t="s">
        <v>598</v>
      </c>
      <c r="D193" s="230" t="s">
        <v>179</v>
      </c>
      <c r="E193" s="231" t="s">
        <v>4571</v>
      </c>
      <c r="F193" s="232" t="s">
        <v>4572</v>
      </c>
      <c r="G193" s="233" t="s">
        <v>1106</v>
      </c>
      <c r="H193" s="234">
        <v>1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184</v>
      </c>
      <c r="AT193" s="241" t="s">
        <v>179</v>
      </c>
      <c r="AU193" s="241" t="s">
        <v>92</v>
      </c>
      <c r="AY193" s="18" t="s">
        <v>177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184</v>
      </c>
      <c r="BM193" s="241" t="s">
        <v>4573</v>
      </c>
    </row>
    <row r="194" s="2" customFormat="1" ht="24.15" customHeight="1">
      <c r="A194" s="39"/>
      <c r="B194" s="40"/>
      <c r="C194" s="230" t="s">
        <v>606</v>
      </c>
      <c r="D194" s="230" t="s">
        <v>179</v>
      </c>
      <c r="E194" s="231" t="s">
        <v>4574</v>
      </c>
      <c r="F194" s="232" t="s">
        <v>4575</v>
      </c>
      <c r="G194" s="233" t="s">
        <v>1106</v>
      </c>
      <c r="H194" s="234">
        <v>1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184</v>
      </c>
      <c r="AT194" s="241" t="s">
        <v>179</v>
      </c>
      <c r="AU194" s="241" t="s">
        <v>92</v>
      </c>
      <c r="AY194" s="18" t="s">
        <v>177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184</v>
      </c>
      <c r="BM194" s="241" t="s">
        <v>4576</v>
      </c>
    </row>
    <row r="195" s="2" customFormat="1" ht="24.15" customHeight="1">
      <c r="A195" s="39"/>
      <c r="B195" s="40"/>
      <c r="C195" s="230" t="s">
        <v>615</v>
      </c>
      <c r="D195" s="230" t="s">
        <v>179</v>
      </c>
      <c r="E195" s="231" t="s">
        <v>4577</v>
      </c>
      <c r="F195" s="232" t="s">
        <v>4578</v>
      </c>
      <c r="G195" s="233" t="s">
        <v>1106</v>
      </c>
      <c r="H195" s="234">
        <v>1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184</v>
      </c>
      <c r="AT195" s="241" t="s">
        <v>179</v>
      </c>
      <c r="AU195" s="241" t="s">
        <v>92</v>
      </c>
      <c r="AY195" s="18" t="s">
        <v>177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184</v>
      </c>
      <c r="BM195" s="241" t="s">
        <v>4579</v>
      </c>
    </row>
    <row r="196" s="2" customFormat="1" ht="24.15" customHeight="1">
      <c r="A196" s="39"/>
      <c r="B196" s="40"/>
      <c r="C196" s="230" t="s">
        <v>1090</v>
      </c>
      <c r="D196" s="230" t="s">
        <v>179</v>
      </c>
      <c r="E196" s="231" t="s">
        <v>4580</v>
      </c>
      <c r="F196" s="232" t="s">
        <v>4581</v>
      </c>
      <c r="G196" s="233" t="s">
        <v>1106</v>
      </c>
      <c r="H196" s="234">
        <v>1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184</v>
      </c>
      <c r="AT196" s="241" t="s">
        <v>179</v>
      </c>
      <c r="AU196" s="241" t="s">
        <v>92</v>
      </c>
      <c r="AY196" s="18" t="s">
        <v>177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184</v>
      </c>
      <c r="BM196" s="241" t="s">
        <v>4582</v>
      </c>
    </row>
    <row r="197" s="2" customFormat="1" ht="33" customHeight="1">
      <c r="A197" s="39"/>
      <c r="B197" s="40"/>
      <c r="C197" s="230" t="s">
        <v>1095</v>
      </c>
      <c r="D197" s="230" t="s">
        <v>179</v>
      </c>
      <c r="E197" s="231" t="s">
        <v>4583</v>
      </c>
      <c r="F197" s="232" t="s">
        <v>4584</v>
      </c>
      <c r="G197" s="233" t="s">
        <v>1106</v>
      </c>
      <c r="H197" s="234">
        <v>1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184</v>
      </c>
      <c r="AT197" s="241" t="s">
        <v>179</v>
      </c>
      <c r="AU197" s="241" t="s">
        <v>92</v>
      </c>
      <c r="AY197" s="18" t="s">
        <v>177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184</v>
      </c>
      <c r="BM197" s="241" t="s">
        <v>4585</v>
      </c>
    </row>
    <row r="198" s="2" customFormat="1" ht="33" customHeight="1">
      <c r="A198" s="39"/>
      <c r="B198" s="40"/>
      <c r="C198" s="230" t="s">
        <v>1099</v>
      </c>
      <c r="D198" s="230" t="s">
        <v>179</v>
      </c>
      <c r="E198" s="231" t="s">
        <v>4586</v>
      </c>
      <c r="F198" s="232" t="s">
        <v>4587</v>
      </c>
      <c r="G198" s="233" t="s">
        <v>1106</v>
      </c>
      <c r="H198" s="234">
        <v>1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184</v>
      </c>
      <c r="AT198" s="241" t="s">
        <v>179</v>
      </c>
      <c r="AU198" s="241" t="s">
        <v>92</v>
      </c>
      <c r="AY198" s="18" t="s">
        <v>177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184</v>
      </c>
      <c r="BM198" s="241" t="s">
        <v>4588</v>
      </c>
    </row>
    <row r="199" s="2" customFormat="1" ht="24.15" customHeight="1">
      <c r="A199" s="39"/>
      <c r="B199" s="40"/>
      <c r="C199" s="230" t="s">
        <v>1103</v>
      </c>
      <c r="D199" s="230" t="s">
        <v>179</v>
      </c>
      <c r="E199" s="231" t="s">
        <v>4589</v>
      </c>
      <c r="F199" s="232" t="s">
        <v>4590</v>
      </c>
      <c r="G199" s="233" t="s">
        <v>1106</v>
      </c>
      <c r="H199" s="234">
        <v>5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184</v>
      </c>
      <c r="AT199" s="241" t="s">
        <v>179</v>
      </c>
      <c r="AU199" s="241" t="s">
        <v>92</v>
      </c>
      <c r="AY199" s="18" t="s">
        <v>177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184</v>
      </c>
      <c r="BM199" s="241" t="s">
        <v>4591</v>
      </c>
    </row>
    <row r="200" s="2" customFormat="1" ht="24.15" customHeight="1">
      <c r="A200" s="39"/>
      <c r="B200" s="40"/>
      <c r="C200" s="230" t="s">
        <v>1108</v>
      </c>
      <c r="D200" s="230" t="s">
        <v>179</v>
      </c>
      <c r="E200" s="231" t="s">
        <v>4592</v>
      </c>
      <c r="F200" s="232" t="s">
        <v>4593</v>
      </c>
      <c r="G200" s="233" t="s">
        <v>1106</v>
      </c>
      <c r="H200" s="234">
        <v>8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184</v>
      </c>
      <c r="AT200" s="241" t="s">
        <v>179</v>
      </c>
      <c r="AU200" s="241" t="s">
        <v>92</v>
      </c>
      <c r="AY200" s="18" t="s">
        <v>177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184</v>
      </c>
      <c r="BM200" s="241" t="s">
        <v>4594</v>
      </c>
    </row>
    <row r="201" s="2" customFormat="1" ht="16.5" customHeight="1">
      <c r="A201" s="39"/>
      <c r="B201" s="40"/>
      <c r="C201" s="230" t="s">
        <v>1113</v>
      </c>
      <c r="D201" s="230" t="s">
        <v>179</v>
      </c>
      <c r="E201" s="231" t="s">
        <v>4595</v>
      </c>
      <c r="F201" s="232" t="s">
        <v>4596</v>
      </c>
      <c r="G201" s="233" t="s">
        <v>1106</v>
      </c>
      <c r="H201" s="234">
        <v>3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184</v>
      </c>
      <c r="AT201" s="241" t="s">
        <v>179</v>
      </c>
      <c r="AU201" s="241" t="s">
        <v>92</v>
      </c>
      <c r="AY201" s="18" t="s">
        <v>177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184</v>
      </c>
      <c r="BM201" s="241" t="s">
        <v>4597</v>
      </c>
    </row>
    <row r="202" s="12" customFormat="1" ht="22.8" customHeight="1">
      <c r="A202" s="12"/>
      <c r="B202" s="214"/>
      <c r="C202" s="215"/>
      <c r="D202" s="216" t="s">
        <v>82</v>
      </c>
      <c r="E202" s="228" t="s">
        <v>4598</v>
      </c>
      <c r="F202" s="228" t="s">
        <v>4599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SUM(P203:P240)</f>
        <v>0</v>
      </c>
      <c r="Q202" s="222"/>
      <c r="R202" s="223">
        <f>SUM(R203:R240)</f>
        <v>0</v>
      </c>
      <c r="S202" s="222"/>
      <c r="T202" s="224">
        <f>SUM(T203:T240)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90</v>
      </c>
      <c r="AT202" s="226" t="s">
        <v>82</v>
      </c>
      <c r="AU202" s="226" t="s">
        <v>90</v>
      </c>
      <c r="AY202" s="225" t="s">
        <v>177</v>
      </c>
      <c r="BK202" s="227">
        <f>SUM(BK203:BK240)</f>
        <v>0</v>
      </c>
    </row>
    <row r="203" s="2" customFormat="1" ht="16.5" customHeight="1">
      <c r="A203" s="39"/>
      <c r="B203" s="40"/>
      <c r="C203" s="230" t="s">
        <v>1122</v>
      </c>
      <c r="D203" s="230" t="s">
        <v>179</v>
      </c>
      <c r="E203" s="231" t="s">
        <v>4600</v>
      </c>
      <c r="F203" s="232" t="s">
        <v>4601</v>
      </c>
      <c r="G203" s="233" t="s">
        <v>398</v>
      </c>
      <c r="H203" s="234">
        <v>20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184</v>
      </c>
      <c r="AT203" s="241" t="s">
        <v>179</v>
      </c>
      <c r="AU203" s="241" t="s">
        <v>92</v>
      </c>
      <c r="AY203" s="18" t="s">
        <v>177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184</v>
      </c>
      <c r="BM203" s="241" t="s">
        <v>4602</v>
      </c>
    </row>
    <row r="204" s="2" customFormat="1" ht="16.5" customHeight="1">
      <c r="A204" s="39"/>
      <c r="B204" s="40"/>
      <c r="C204" s="230" t="s">
        <v>1127</v>
      </c>
      <c r="D204" s="230" t="s">
        <v>179</v>
      </c>
      <c r="E204" s="231" t="s">
        <v>4603</v>
      </c>
      <c r="F204" s="232" t="s">
        <v>4604</v>
      </c>
      <c r="G204" s="233" t="s">
        <v>1106</v>
      </c>
      <c r="H204" s="234">
        <v>185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184</v>
      </c>
      <c r="AT204" s="241" t="s">
        <v>179</v>
      </c>
      <c r="AU204" s="241" t="s">
        <v>92</v>
      </c>
      <c r="AY204" s="18" t="s">
        <v>177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184</v>
      </c>
      <c r="BM204" s="241" t="s">
        <v>4605</v>
      </c>
    </row>
    <row r="205" s="2" customFormat="1" ht="16.5" customHeight="1">
      <c r="A205" s="39"/>
      <c r="B205" s="40"/>
      <c r="C205" s="230" t="s">
        <v>1134</v>
      </c>
      <c r="D205" s="230" t="s">
        <v>179</v>
      </c>
      <c r="E205" s="231" t="s">
        <v>4606</v>
      </c>
      <c r="F205" s="232" t="s">
        <v>4607</v>
      </c>
      <c r="G205" s="233" t="s">
        <v>1106</v>
      </c>
      <c r="H205" s="234">
        <v>20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184</v>
      </c>
      <c r="AT205" s="241" t="s">
        <v>179</v>
      </c>
      <c r="AU205" s="241" t="s">
        <v>92</v>
      </c>
      <c r="AY205" s="18" t="s">
        <v>177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184</v>
      </c>
      <c r="BM205" s="241" t="s">
        <v>4608</v>
      </c>
    </row>
    <row r="206" s="2" customFormat="1" ht="16.5" customHeight="1">
      <c r="A206" s="39"/>
      <c r="B206" s="40"/>
      <c r="C206" s="230" t="s">
        <v>1153</v>
      </c>
      <c r="D206" s="230" t="s">
        <v>179</v>
      </c>
      <c r="E206" s="231" t="s">
        <v>4609</v>
      </c>
      <c r="F206" s="232" t="s">
        <v>4610</v>
      </c>
      <c r="G206" s="233" t="s">
        <v>1106</v>
      </c>
      <c r="H206" s="234">
        <v>100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184</v>
      </c>
      <c r="AT206" s="241" t="s">
        <v>179</v>
      </c>
      <c r="AU206" s="241" t="s">
        <v>92</v>
      </c>
      <c r="AY206" s="18" t="s">
        <v>177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184</v>
      </c>
      <c r="BM206" s="241" t="s">
        <v>4611</v>
      </c>
    </row>
    <row r="207" s="2" customFormat="1" ht="16.5" customHeight="1">
      <c r="A207" s="39"/>
      <c r="B207" s="40"/>
      <c r="C207" s="230" t="s">
        <v>1165</v>
      </c>
      <c r="D207" s="230" t="s">
        <v>179</v>
      </c>
      <c r="E207" s="231" t="s">
        <v>4612</v>
      </c>
      <c r="F207" s="232" t="s">
        <v>4613</v>
      </c>
      <c r="G207" s="233" t="s">
        <v>398</v>
      </c>
      <c r="H207" s="234">
        <v>40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184</v>
      </c>
      <c r="AT207" s="241" t="s">
        <v>179</v>
      </c>
      <c r="AU207" s="241" t="s">
        <v>92</v>
      </c>
      <c r="AY207" s="18" t="s">
        <v>177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184</v>
      </c>
      <c r="BM207" s="241" t="s">
        <v>4614</v>
      </c>
    </row>
    <row r="208" s="2" customFormat="1" ht="16.5" customHeight="1">
      <c r="A208" s="39"/>
      <c r="B208" s="40"/>
      <c r="C208" s="230" t="s">
        <v>1169</v>
      </c>
      <c r="D208" s="230" t="s">
        <v>179</v>
      </c>
      <c r="E208" s="231" t="s">
        <v>4615</v>
      </c>
      <c r="F208" s="232" t="s">
        <v>4616</v>
      </c>
      <c r="G208" s="233" t="s">
        <v>398</v>
      </c>
      <c r="H208" s="234">
        <v>20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184</v>
      </c>
      <c r="AT208" s="241" t="s">
        <v>179</v>
      </c>
      <c r="AU208" s="241" t="s">
        <v>92</v>
      </c>
      <c r="AY208" s="18" t="s">
        <v>177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184</v>
      </c>
      <c r="BM208" s="241" t="s">
        <v>4617</v>
      </c>
    </row>
    <row r="209" s="2" customFormat="1" ht="16.5" customHeight="1">
      <c r="A209" s="39"/>
      <c r="B209" s="40"/>
      <c r="C209" s="230" t="s">
        <v>1174</v>
      </c>
      <c r="D209" s="230" t="s">
        <v>179</v>
      </c>
      <c r="E209" s="231" t="s">
        <v>4618</v>
      </c>
      <c r="F209" s="232" t="s">
        <v>4619</v>
      </c>
      <c r="G209" s="233" t="s">
        <v>398</v>
      </c>
      <c r="H209" s="234">
        <v>20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184</v>
      </c>
      <c r="AT209" s="241" t="s">
        <v>179</v>
      </c>
      <c r="AU209" s="241" t="s">
        <v>92</v>
      </c>
      <c r="AY209" s="18" t="s">
        <v>177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184</v>
      </c>
      <c r="BM209" s="241" t="s">
        <v>4620</v>
      </c>
    </row>
    <row r="210" s="2" customFormat="1" ht="16.5" customHeight="1">
      <c r="A210" s="39"/>
      <c r="B210" s="40"/>
      <c r="C210" s="230" t="s">
        <v>1178</v>
      </c>
      <c r="D210" s="230" t="s">
        <v>179</v>
      </c>
      <c r="E210" s="231" t="s">
        <v>4621</v>
      </c>
      <c r="F210" s="232" t="s">
        <v>4622</v>
      </c>
      <c r="G210" s="233" t="s">
        <v>398</v>
      </c>
      <c r="H210" s="234">
        <v>261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184</v>
      </c>
      <c r="AT210" s="241" t="s">
        <v>179</v>
      </c>
      <c r="AU210" s="241" t="s">
        <v>92</v>
      </c>
      <c r="AY210" s="18" t="s">
        <v>177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184</v>
      </c>
      <c r="BM210" s="241" t="s">
        <v>4623</v>
      </c>
    </row>
    <row r="211" s="2" customFormat="1" ht="16.5" customHeight="1">
      <c r="A211" s="39"/>
      <c r="B211" s="40"/>
      <c r="C211" s="230" t="s">
        <v>1184</v>
      </c>
      <c r="D211" s="230" t="s">
        <v>179</v>
      </c>
      <c r="E211" s="231" t="s">
        <v>4624</v>
      </c>
      <c r="F211" s="232" t="s">
        <v>4625</v>
      </c>
      <c r="G211" s="233" t="s">
        <v>398</v>
      </c>
      <c r="H211" s="234">
        <v>1207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184</v>
      </c>
      <c r="AT211" s="241" t="s">
        <v>179</v>
      </c>
      <c r="AU211" s="241" t="s">
        <v>92</v>
      </c>
      <c r="AY211" s="18" t="s">
        <v>177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184</v>
      </c>
      <c r="BM211" s="241" t="s">
        <v>4626</v>
      </c>
    </row>
    <row r="212" s="2" customFormat="1" ht="16.5" customHeight="1">
      <c r="A212" s="39"/>
      <c r="B212" s="40"/>
      <c r="C212" s="230" t="s">
        <v>1191</v>
      </c>
      <c r="D212" s="230" t="s">
        <v>179</v>
      </c>
      <c r="E212" s="231" t="s">
        <v>4627</v>
      </c>
      <c r="F212" s="232" t="s">
        <v>4628</v>
      </c>
      <c r="G212" s="233" t="s">
        <v>398</v>
      </c>
      <c r="H212" s="234">
        <v>1674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184</v>
      </c>
      <c r="AT212" s="241" t="s">
        <v>179</v>
      </c>
      <c r="AU212" s="241" t="s">
        <v>92</v>
      </c>
      <c r="AY212" s="18" t="s">
        <v>177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184</v>
      </c>
      <c r="BM212" s="241" t="s">
        <v>4629</v>
      </c>
    </row>
    <row r="213" s="2" customFormat="1" ht="16.5" customHeight="1">
      <c r="A213" s="39"/>
      <c r="B213" s="40"/>
      <c r="C213" s="230" t="s">
        <v>1195</v>
      </c>
      <c r="D213" s="230" t="s">
        <v>179</v>
      </c>
      <c r="E213" s="231" t="s">
        <v>4630</v>
      </c>
      <c r="F213" s="232" t="s">
        <v>4631</v>
      </c>
      <c r="G213" s="233" t="s">
        <v>398</v>
      </c>
      <c r="H213" s="234">
        <v>36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184</v>
      </c>
      <c r="AT213" s="241" t="s">
        <v>179</v>
      </c>
      <c r="AU213" s="241" t="s">
        <v>92</v>
      </c>
      <c r="AY213" s="18" t="s">
        <v>177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184</v>
      </c>
      <c r="BM213" s="241" t="s">
        <v>4632</v>
      </c>
    </row>
    <row r="214" s="2" customFormat="1" ht="16.5" customHeight="1">
      <c r="A214" s="39"/>
      <c r="B214" s="40"/>
      <c r="C214" s="230" t="s">
        <v>1202</v>
      </c>
      <c r="D214" s="230" t="s">
        <v>179</v>
      </c>
      <c r="E214" s="231" t="s">
        <v>4633</v>
      </c>
      <c r="F214" s="232" t="s">
        <v>4634</v>
      </c>
      <c r="G214" s="233" t="s">
        <v>398</v>
      </c>
      <c r="H214" s="234">
        <v>174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184</v>
      </c>
      <c r="AT214" s="241" t="s">
        <v>179</v>
      </c>
      <c r="AU214" s="241" t="s">
        <v>92</v>
      </c>
      <c r="AY214" s="18" t="s">
        <v>177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184</v>
      </c>
      <c r="BM214" s="241" t="s">
        <v>4635</v>
      </c>
    </row>
    <row r="215" s="2" customFormat="1" ht="16.5" customHeight="1">
      <c r="A215" s="39"/>
      <c r="B215" s="40"/>
      <c r="C215" s="230" t="s">
        <v>1209</v>
      </c>
      <c r="D215" s="230" t="s">
        <v>179</v>
      </c>
      <c r="E215" s="231" t="s">
        <v>4636</v>
      </c>
      <c r="F215" s="232" t="s">
        <v>4637</v>
      </c>
      <c r="G215" s="233" t="s">
        <v>398</v>
      </c>
      <c r="H215" s="234">
        <v>185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184</v>
      </c>
      <c r="AT215" s="241" t="s">
        <v>179</v>
      </c>
      <c r="AU215" s="241" t="s">
        <v>92</v>
      </c>
      <c r="AY215" s="18" t="s">
        <v>177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184</v>
      </c>
      <c r="BM215" s="241" t="s">
        <v>4638</v>
      </c>
    </row>
    <row r="216" s="2" customFormat="1" ht="16.5" customHeight="1">
      <c r="A216" s="39"/>
      <c r="B216" s="40"/>
      <c r="C216" s="230" t="s">
        <v>1216</v>
      </c>
      <c r="D216" s="230" t="s">
        <v>179</v>
      </c>
      <c r="E216" s="231" t="s">
        <v>4639</v>
      </c>
      <c r="F216" s="232" t="s">
        <v>4640</v>
      </c>
      <c r="G216" s="233" t="s">
        <v>398</v>
      </c>
      <c r="H216" s="234">
        <v>55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184</v>
      </c>
      <c r="AT216" s="241" t="s">
        <v>179</v>
      </c>
      <c r="AU216" s="241" t="s">
        <v>92</v>
      </c>
      <c r="AY216" s="18" t="s">
        <v>177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184</v>
      </c>
      <c r="BM216" s="241" t="s">
        <v>4641</v>
      </c>
    </row>
    <row r="217" s="2" customFormat="1" ht="16.5" customHeight="1">
      <c r="A217" s="39"/>
      <c r="B217" s="40"/>
      <c r="C217" s="230" t="s">
        <v>1223</v>
      </c>
      <c r="D217" s="230" t="s">
        <v>179</v>
      </c>
      <c r="E217" s="231" t="s">
        <v>4642</v>
      </c>
      <c r="F217" s="232" t="s">
        <v>4643</v>
      </c>
      <c r="G217" s="233" t="s">
        <v>398</v>
      </c>
      <c r="H217" s="234">
        <v>29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184</v>
      </c>
      <c r="AT217" s="241" t="s">
        <v>179</v>
      </c>
      <c r="AU217" s="241" t="s">
        <v>92</v>
      </c>
      <c r="AY217" s="18" t="s">
        <v>177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184</v>
      </c>
      <c r="BM217" s="241" t="s">
        <v>4644</v>
      </c>
    </row>
    <row r="218" s="2" customFormat="1" ht="16.5" customHeight="1">
      <c r="A218" s="39"/>
      <c r="B218" s="40"/>
      <c r="C218" s="230" t="s">
        <v>1230</v>
      </c>
      <c r="D218" s="230" t="s">
        <v>179</v>
      </c>
      <c r="E218" s="231" t="s">
        <v>4645</v>
      </c>
      <c r="F218" s="232" t="s">
        <v>4646</v>
      </c>
      <c r="G218" s="233" t="s">
        <v>398</v>
      </c>
      <c r="H218" s="234">
        <v>31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184</v>
      </c>
      <c r="AT218" s="241" t="s">
        <v>179</v>
      </c>
      <c r="AU218" s="241" t="s">
        <v>92</v>
      </c>
      <c r="AY218" s="18" t="s">
        <v>177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184</v>
      </c>
      <c r="BM218" s="241" t="s">
        <v>4647</v>
      </c>
    </row>
    <row r="219" s="2" customFormat="1" ht="16.5" customHeight="1">
      <c r="A219" s="39"/>
      <c r="B219" s="40"/>
      <c r="C219" s="230" t="s">
        <v>1234</v>
      </c>
      <c r="D219" s="230" t="s">
        <v>179</v>
      </c>
      <c r="E219" s="231" t="s">
        <v>4648</v>
      </c>
      <c r="F219" s="232" t="s">
        <v>4649</v>
      </c>
      <c r="G219" s="233" t="s">
        <v>398</v>
      </c>
      <c r="H219" s="234">
        <v>77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184</v>
      </c>
      <c r="AT219" s="241" t="s">
        <v>179</v>
      </c>
      <c r="AU219" s="241" t="s">
        <v>92</v>
      </c>
      <c r="AY219" s="18" t="s">
        <v>177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184</v>
      </c>
      <c r="BM219" s="241" t="s">
        <v>4650</v>
      </c>
    </row>
    <row r="220" s="2" customFormat="1" ht="16.5" customHeight="1">
      <c r="A220" s="39"/>
      <c r="B220" s="40"/>
      <c r="C220" s="230" t="s">
        <v>1241</v>
      </c>
      <c r="D220" s="230" t="s">
        <v>179</v>
      </c>
      <c r="E220" s="231" t="s">
        <v>4651</v>
      </c>
      <c r="F220" s="232" t="s">
        <v>4652</v>
      </c>
      <c r="G220" s="233" t="s">
        <v>398</v>
      </c>
      <c r="H220" s="234">
        <v>82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184</v>
      </c>
      <c r="AT220" s="241" t="s">
        <v>179</v>
      </c>
      <c r="AU220" s="241" t="s">
        <v>92</v>
      </c>
      <c r="AY220" s="18" t="s">
        <v>177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184</v>
      </c>
      <c r="BM220" s="241" t="s">
        <v>4653</v>
      </c>
    </row>
    <row r="221" s="2" customFormat="1" ht="16.5" customHeight="1">
      <c r="A221" s="39"/>
      <c r="B221" s="40"/>
      <c r="C221" s="230" t="s">
        <v>1252</v>
      </c>
      <c r="D221" s="230" t="s">
        <v>179</v>
      </c>
      <c r="E221" s="231" t="s">
        <v>4654</v>
      </c>
      <c r="F221" s="232" t="s">
        <v>4655</v>
      </c>
      <c r="G221" s="233" t="s">
        <v>398</v>
      </c>
      <c r="H221" s="234">
        <v>40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184</v>
      </c>
      <c r="AT221" s="241" t="s">
        <v>179</v>
      </c>
      <c r="AU221" s="241" t="s">
        <v>92</v>
      </c>
      <c r="AY221" s="18" t="s">
        <v>177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184</v>
      </c>
      <c r="BM221" s="241" t="s">
        <v>4656</v>
      </c>
    </row>
    <row r="222" s="2" customFormat="1" ht="16.5" customHeight="1">
      <c r="A222" s="39"/>
      <c r="B222" s="40"/>
      <c r="C222" s="230" t="s">
        <v>1259</v>
      </c>
      <c r="D222" s="230" t="s">
        <v>179</v>
      </c>
      <c r="E222" s="231" t="s">
        <v>4657</v>
      </c>
      <c r="F222" s="232" t="s">
        <v>4658</v>
      </c>
      <c r="G222" s="233" t="s">
        <v>398</v>
      </c>
      <c r="H222" s="234">
        <v>17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184</v>
      </c>
      <c r="AT222" s="241" t="s">
        <v>179</v>
      </c>
      <c r="AU222" s="241" t="s">
        <v>92</v>
      </c>
      <c r="AY222" s="18" t="s">
        <v>177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184</v>
      </c>
      <c r="BM222" s="241" t="s">
        <v>4659</v>
      </c>
    </row>
    <row r="223" s="2" customFormat="1" ht="16.5" customHeight="1">
      <c r="A223" s="39"/>
      <c r="B223" s="40"/>
      <c r="C223" s="230" t="s">
        <v>1265</v>
      </c>
      <c r="D223" s="230" t="s">
        <v>179</v>
      </c>
      <c r="E223" s="231" t="s">
        <v>4660</v>
      </c>
      <c r="F223" s="232" t="s">
        <v>4661</v>
      </c>
      <c r="G223" s="233" t="s">
        <v>1106</v>
      </c>
      <c r="H223" s="234">
        <v>14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184</v>
      </c>
      <c r="AT223" s="241" t="s">
        <v>179</v>
      </c>
      <c r="AU223" s="241" t="s">
        <v>92</v>
      </c>
      <c r="AY223" s="18" t="s">
        <v>177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184</v>
      </c>
      <c r="BM223" s="241" t="s">
        <v>4662</v>
      </c>
    </row>
    <row r="224" s="2" customFormat="1" ht="16.5" customHeight="1">
      <c r="A224" s="39"/>
      <c r="B224" s="40"/>
      <c r="C224" s="230" t="s">
        <v>1269</v>
      </c>
      <c r="D224" s="230" t="s">
        <v>179</v>
      </c>
      <c r="E224" s="231" t="s">
        <v>4663</v>
      </c>
      <c r="F224" s="232" t="s">
        <v>4664</v>
      </c>
      <c r="G224" s="233" t="s">
        <v>1106</v>
      </c>
      <c r="H224" s="234">
        <v>27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184</v>
      </c>
      <c r="AT224" s="241" t="s">
        <v>179</v>
      </c>
      <c r="AU224" s="241" t="s">
        <v>92</v>
      </c>
      <c r="AY224" s="18" t="s">
        <v>177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184</v>
      </c>
      <c r="BM224" s="241" t="s">
        <v>4665</v>
      </c>
    </row>
    <row r="225" s="2" customFormat="1" ht="16.5" customHeight="1">
      <c r="A225" s="39"/>
      <c r="B225" s="40"/>
      <c r="C225" s="230" t="s">
        <v>1274</v>
      </c>
      <c r="D225" s="230" t="s">
        <v>179</v>
      </c>
      <c r="E225" s="231" t="s">
        <v>4666</v>
      </c>
      <c r="F225" s="232" t="s">
        <v>4667</v>
      </c>
      <c r="G225" s="233" t="s">
        <v>1106</v>
      </c>
      <c r="H225" s="234">
        <v>23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184</v>
      </c>
      <c r="AT225" s="241" t="s">
        <v>179</v>
      </c>
      <c r="AU225" s="241" t="s">
        <v>92</v>
      </c>
      <c r="AY225" s="18" t="s">
        <v>177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184</v>
      </c>
      <c r="BM225" s="241" t="s">
        <v>4668</v>
      </c>
    </row>
    <row r="226" s="2" customFormat="1" ht="16.5" customHeight="1">
      <c r="A226" s="39"/>
      <c r="B226" s="40"/>
      <c r="C226" s="230" t="s">
        <v>1278</v>
      </c>
      <c r="D226" s="230" t="s">
        <v>179</v>
      </c>
      <c r="E226" s="231" t="s">
        <v>4669</v>
      </c>
      <c r="F226" s="232" t="s">
        <v>4670</v>
      </c>
      <c r="G226" s="233" t="s">
        <v>1106</v>
      </c>
      <c r="H226" s="234">
        <v>1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184</v>
      </c>
      <c r="AT226" s="241" t="s">
        <v>179</v>
      </c>
      <c r="AU226" s="241" t="s">
        <v>92</v>
      </c>
      <c r="AY226" s="18" t="s">
        <v>177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184</v>
      </c>
      <c r="BM226" s="241" t="s">
        <v>4671</v>
      </c>
    </row>
    <row r="227" s="2" customFormat="1" ht="16.5" customHeight="1">
      <c r="A227" s="39"/>
      <c r="B227" s="40"/>
      <c r="C227" s="230" t="s">
        <v>1285</v>
      </c>
      <c r="D227" s="230" t="s">
        <v>179</v>
      </c>
      <c r="E227" s="231" t="s">
        <v>4672</v>
      </c>
      <c r="F227" s="232" t="s">
        <v>4673</v>
      </c>
      <c r="G227" s="233" t="s">
        <v>1106</v>
      </c>
      <c r="H227" s="234">
        <v>20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184</v>
      </c>
      <c r="AT227" s="241" t="s">
        <v>179</v>
      </c>
      <c r="AU227" s="241" t="s">
        <v>92</v>
      </c>
      <c r="AY227" s="18" t="s">
        <v>177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184</v>
      </c>
      <c r="BM227" s="241" t="s">
        <v>4674</v>
      </c>
    </row>
    <row r="228" s="2" customFormat="1" ht="16.5" customHeight="1">
      <c r="A228" s="39"/>
      <c r="B228" s="40"/>
      <c r="C228" s="230" t="s">
        <v>1295</v>
      </c>
      <c r="D228" s="230" t="s">
        <v>179</v>
      </c>
      <c r="E228" s="231" t="s">
        <v>4675</v>
      </c>
      <c r="F228" s="232" t="s">
        <v>4676</v>
      </c>
      <c r="G228" s="233" t="s">
        <v>1106</v>
      </c>
      <c r="H228" s="234">
        <v>12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184</v>
      </c>
      <c r="AT228" s="241" t="s">
        <v>179</v>
      </c>
      <c r="AU228" s="241" t="s">
        <v>92</v>
      </c>
      <c r="AY228" s="18" t="s">
        <v>177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184</v>
      </c>
      <c r="BM228" s="241" t="s">
        <v>4677</v>
      </c>
    </row>
    <row r="229" s="2" customFormat="1" ht="16.5" customHeight="1">
      <c r="A229" s="39"/>
      <c r="B229" s="40"/>
      <c r="C229" s="230" t="s">
        <v>1300</v>
      </c>
      <c r="D229" s="230" t="s">
        <v>179</v>
      </c>
      <c r="E229" s="231" t="s">
        <v>4678</v>
      </c>
      <c r="F229" s="232" t="s">
        <v>4679</v>
      </c>
      <c r="G229" s="233" t="s">
        <v>1106</v>
      </c>
      <c r="H229" s="234">
        <v>4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184</v>
      </c>
      <c r="AT229" s="241" t="s">
        <v>179</v>
      </c>
      <c r="AU229" s="241" t="s">
        <v>92</v>
      </c>
      <c r="AY229" s="18" t="s">
        <v>177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184</v>
      </c>
      <c r="BM229" s="241" t="s">
        <v>4680</v>
      </c>
    </row>
    <row r="230" s="2" customFormat="1" ht="16.5" customHeight="1">
      <c r="A230" s="39"/>
      <c r="B230" s="40"/>
      <c r="C230" s="230" t="s">
        <v>1309</v>
      </c>
      <c r="D230" s="230" t="s">
        <v>179</v>
      </c>
      <c r="E230" s="231" t="s">
        <v>4681</v>
      </c>
      <c r="F230" s="232" t="s">
        <v>4682</v>
      </c>
      <c r="G230" s="233" t="s">
        <v>1106</v>
      </c>
      <c r="H230" s="234">
        <v>2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184</v>
      </c>
      <c r="AT230" s="241" t="s">
        <v>179</v>
      </c>
      <c r="AU230" s="241" t="s">
        <v>92</v>
      </c>
      <c r="AY230" s="18" t="s">
        <v>177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184</v>
      </c>
      <c r="BM230" s="241" t="s">
        <v>4683</v>
      </c>
    </row>
    <row r="231" s="2" customFormat="1" ht="21.75" customHeight="1">
      <c r="A231" s="39"/>
      <c r="B231" s="40"/>
      <c r="C231" s="230" t="s">
        <v>1314</v>
      </c>
      <c r="D231" s="230" t="s">
        <v>179</v>
      </c>
      <c r="E231" s="231" t="s">
        <v>4684</v>
      </c>
      <c r="F231" s="232" t="s">
        <v>4685</v>
      </c>
      <c r="G231" s="233" t="s">
        <v>1106</v>
      </c>
      <c r="H231" s="234">
        <v>1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184</v>
      </c>
      <c r="AT231" s="241" t="s">
        <v>179</v>
      </c>
      <c r="AU231" s="241" t="s">
        <v>92</v>
      </c>
      <c r="AY231" s="18" t="s">
        <v>177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184</v>
      </c>
      <c r="BM231" s="241" t="s">
        <v>4686</v>
      </c>
    </row>
    <row r="232" s="2" customFormat="1" ht="16.5" customHeight="1">
      <c r="A232" s="39"/>
      <c r="B232" s="40"/>
      <c r="C232" s="230" t="s">
        <v>1319</v>
      </c>
      <c r="D232" s="230" t="s">
        <v>179</v>
      </c>
      <c r="E232" s="231" t="s">
        <v>4687</v>
      </c>
      <c r="F232" s="232" t="s">
        <v>4688</v>
      </c>
      <c r="G232" s="233" t="s">
        <v>1106</v>
      </c>
      <c r="H232" s="234">
        <v>130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184</v>
      </c>
      <c r="AT232" s="241" t="s">
        <v>179</v>
      </c>
      <c r="AU232" s="241" t="s">
        <v>92</v>
      </c>
      <c r="AY232" s="18" t="s">
        <v>177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184</v>
      </c>
      <c r="BM232" s="241" t="s">
        <v>4689</v>
      </c>
    </row>
    <row r="233" s="2" customFormat="1" ht="16.5" customHeight="1">
      <c r="A233" s="39"/>
      <c r="B233" s="40"/>
      <c r="C233" s="230" t="s">
        <v>1323</v>
      </c>
      <c r="D233" s="230" t="s">
        <v>179</v>
      </c>
      <c r="E233" s="231" t="s">
        <v>4690</v>
      </c>
      <c r="F233" s="232" t="s">
        <v>4691</v>
      </c>
      <c r="G233" s="233" t="s">
        <v>1106</v>
      </c>
      <c r="H233" s="234">
        <v>9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184</v>
      </c>
      <c r="AT233" s="241" t="s">
        <v>179</v>
      </c>
      <c r="AU233" s="241" t="s">
        <v>92</v>
      </c>
      <c r="AY233" s="18" t="s">
        <v>177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184</v>
      </c>
      <c r="BM233" s="241" t="s">
        <v>4692</v>
      </c>
    </row>
    <row r="234" s="2" customFormat="1" ht="16.5" customHeight="1">
      <c r="A234" s="39"/>
      <c r="B234" s="40"/>
      <c r="C234" s="230" t="s">
        <v>1328</v>
      </c>
      <c r="D234" s="230" t="s">
        <v>179</v>
      </c>
      <c r="E234" s="231" t="s">
        <v>4693</v>
      </c>
      <c r="F234" s="232" t="s">
        <v>4694</v>
      </c>
      <c r="G234" s="233" t="s">
        <v>1106</v>
      </c>
      <c r="H234" s="234">
        <v>4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184</v>
      </c>
      <c r="AT234" s="241" t="s">
        <v>179</v>
      </c>
      <c r="AU234" s="241" t="s">
        <v>92</v>
      </c>
      <c r="AY234" s="18" t="s">
        <v>177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184</v>
      </c>
      <c r="BM234" s="241" t="s">
        <v>4695</v>
      </c>
    </row>
    <row r="235" s="2" customFormat="1" ht="16.5" customHeight="1">
      <c r="A235" s="39"/>
      <c r="B235" s="40"/>
      <c r="C235" s="230" t="s">
        <v>1332</v>
      </c>
      <c r="D235" s="230" t="s">
        <v>179</v>
      </c>
      <c r="E235" s="231" t="s">
        <v>4696</v>
      </c>
      <c r="F235" s="232" t="s">
        <v>4697</v>
      </c>
      <c r="G235" s="233" t="s">
        <v>1106</v>
      </c>
      <c r="H235" s="234">
        <v>178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184</v>
      </c>
      <c r="AT235" s="241" t="s">
        <v>179</v>
      </c>
      <c r="AU235" s="241" t="s">
        <v>92</v>
      </c>
      <c r="AY235" s="18" t="s">
        <v>177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184</v>
      </c>
      <c r="BM235" s="241" t="s">
        <v>4698</v>
      </c>
    </row>
    <row r="236" s="2" customFormat="1" ht="16.5" customHeight="1">
      <c r="A236" s="39"/>
      <c r="B236" s="40"/>
      <c r="C236" s="230" t="s">
        <v>1337</v>
      </c>
      <c r="D236" s="230" t="s">
        <v>179</v>
      </c>
      <c r="E236" s="231" t="s">
        <v>4699</v>
      </c>
      <c r="F236" s="232" t="s">
        <v>4700</v>
      </c>
      <c r="G236" s="233" t="s">
        <v>1106</v>
      </c>
      <c r="H236" s="234">
        <v>15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184</v>
      </c>
      <c r="AT236" s="241" t="s">
        <v>179</v>
      </c>
      <c r="AU236" s="241" t="s">
        <v>92</v>
      </c>
      <c r="AY236" s="18" t="s">
        <v>177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184</v>
      </c>
      <c r="BM236" s="241" t="s">
        <v>4701</v>
      </c>
    </row>
    <row r="237" s="2" customFormat="1" ht="16.5" customHeight="1">
      <c r="A237" s="39"/>
      <c r="B237" s="40"/>
      <c r="C237" s="230" t="s">
        <v>1343</v>
      </c>
      <c r="D237" s="230" t="s">
        <v>179</v>
      </c>
      <c r="E237" s="231" t="s">
        <v>4702</v>
      </c>
      <c r="F237" s="232" t="s">
        <v>4703</v>
      </c>
      <c r="G237" s="233" t="s">
        <v>1106</v>
      </c>
      <c r="H237" s="234">
        <v>4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184</v>
      </c>
      <c r="AT237" s="241" t="s">
        <v>179</v>
      </c>
      <c r="AU237" s="241" t="s">
        <v>92</v>
      </c>
      <c r="AY237" s="18" t="s">
        <v>177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184</v>
      </c>
      <c r="BM237" s="241" t="s">
        <v>4704</v>
      </c>
    </row>
    <row r="238" s="2" customFormat="1" ht="16.5" customHeight="1">
      <c r="A238" s="39"/>
      <c r="B238" s="40"/>
      <c r="C238" s="230" t="s">
        <v>1347</v>
      </c>
      <c r="D238" s="230" t="s">
        <v>179</v>
      </c>
      <c r="E238" s="231" t="s">
        <v>4705</v>
      </c>
      <c r="F238" s="232" t="s">
        <v>4706</v>
      </c>
      <c r="G238" s="233" t="s">
        <v>1106</v>
      </c>
      <c r="H238" s="234">
        <v>10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184</v>
      </c>
      <c r="AT238" s="241" t="s">
        <v>179</v>
      </c>
      <c r="AU238" s="241" t="s">
        <v>92</v>
      </c>
      <c r="AY238" s="18" t="s">
        <v>177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184</v>
      </c>
      <c r="BM238" s="241" t="s">
        <v>4707</v>
      </c>
    </row>
    <row r="239" s="2" customFormat="1" ht="16.5" customHeight="1">
      <c r="A239" s="39"/>
      <c r="B239" s="40"/>
      <c r="C239" s="230" t="s">
        <v>1351</v>
      </c>
      <c r="D239" s="230" t="s">
        <v>179</v>
      </c>
      <c r="E239" s="231" t="s">
        <v>4708</v>
      </c>
      <c r="F239" s="232" t="s">
        <v>4709</v>
      </c>
      <c r="G239" s="233" t="s">
        <v>1106</v>
      </c>
      <c r="H239" s="234">
        <v>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184</v>
      </c>
      <c r="AT239" s="241" t="s">
        <v>179</v>
      </c>
      <c r="AU239" s="241" t="s">
        <v>92</v>
      </c>
      <c r="AY239" s="18" t="s">
        <v>177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184</v>
      </c>
      <c r="BM239" s="241" t="s">
        <v>4710</v>
      </c>
    </row>
    <row r="240" s="2" customFormat="1" ht="16.5" customHeight="1">
      <c r="A240" s="39"/>
      <c r="B240" s="40"/>
      <c r="C240" s="230" t="s">
        <v>1355</v>
      </c>
      <c r="D240" s="230" t="s">
        <v>179</v>
      </c>
      <c r="E240" s="231" t="s">
        <v>4711</v>
      </c>
      <c r="F240" s="232" t="s">
        <v>4712</v>
      </c>
      <c r="G240" s="233" t="s">
        <v>398</v>
      </c>
      <c r="H240" s="234">
        <v>1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184</v>
      </c>
      <c r="AT240" s="241" t="s">
        <v>179</v>
      </c>
      <c r="AU240" s="241" t="s">
        <v>92</v>
      </c>
      <c r="AY240" s="18" t="s">
        <v>177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184</v>
      </c>
      <c r="BM240" s="241" t="s">
        <v>4713</v>
      </c>
    </row>
    <row r="241" s="12" customFormat="1" ht="22.8" customHeight="1">
      <c r="A241" s="12"/>
      <c r="B241" s="214"/>
      <c r="C241" s="215"/>
      <c r="D241" s="216" t="s">
        <v>82</v>
      </c>
      <c r="E241" s="228" t="s">
        <v>4714</v>
      </c>
      <c r="F241" s="228" t="s">
        <v>4715</v>
      </c>
      <c r="G241" s="215"/>
      <c r="H241" s="215"/>
      <c r="I241" s="218"/>
      <c r="J241" s="229">
        <f>BK241</f>
        <v>0</v>
      </c>
      <c r="K241" s="215"/>
      <c r="L241" s="220"/>
      <c r="M241" s="221"/>
      <c r="N241" s="222"/>
      <c r="O241" s="222"/>
      <c r="P241" s="223">
        <f>SUM(P242:P246)</f>
        <v>0</v>
      </c>
      <c r="Q241" s="222"/>
      <c r="R241" s="223">
        <f>SUM(R242:R246)</f>
        <v>0</v>
      </c>
      <c r="S241" s="222"/>
      <c r="T241" s="224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90</v>
      </c>
      <c r="AT241" s="226" t="s">
        <v>82</v>
      </c>
      <c r="AU241" s="226" t="s">
        <v>90</v>
      </c>
      <c r="AY241" s="225" t="s">
        <v>177</v>
      </c>
      <c r="BK241" s="227">
        <f>SUM(BK242:BK246)</f>
        <v>0</v>
      </c>
    </row>
    <row r="242" s="2" customFormat="1" ht="16.5" customHeight="1">
      <c r="A242" s="39"/>
      <c r="B242" s="40"/>
      <c r="C242" s="230" t="s">
        <v>1359</v>
      </c>
      <c r="D242" s="230" t="s">
        <v>179</v>
      </c>
      <c r="E242" s="231" t="s">
        <v>4716</v>
      </c>
      <c r="F242" s="232" t="s">
        <v>4717</v>
      </c>
      <c r="G242" s="233" t="s">
        <v>1106</v>
      </c>
      <c r="H242" s="234">
        <v>250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184</v>
      </c>
      <c r="AT242" s="241" t="s">
        <v>179</v>
      </c>
      <c r="AU242" s="241" t="s">
        <v>92</v>
      </c>
      <c r="AY242" s="18" t="s">
        <v>177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184</v>
      </c>
      <c r="BM242" s="241" t="s">
        <v>4718</v>
      </c>
    </row>
    <row r="243" s="2" customFormat="1" ht="16.5" customHeight="1">
      <c r="A243" s="39"/>
      <c r="B243" s="40"/>
      <c r="C243" s="230" t="s">
        <v>1363</v>
      </c>
      <c r="D243" s="230" t="s">
        <v>179</v>
      </c>
      <c r="E243" s="231" t="s">
        <v>4719</v>
      </c>
      <c r="F243" s="232" t="s">
        <v>4720</v>
      </c>
      <c r="G243" s="233" t="s">
        <v>398</v>
      </c>
      <c r="H243" s="234">
        <v>1320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184</v>
      </c>
      <c r="AT243" s="241" t="s">
        <v>179</v>
      </c>
      <c r="AU243" s="241" t="s">
        <v>92</v>
      </c>
      <c r="AY243" s="18" t="s">
        <v>177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184</v>
      </c>
      <c r="BM243" s="241" t="s">
        <v>4721</v>
      </c>
    </row>
    <row r="244" s="2" customFormat="1" ht="16.5" customHeight="1">
      <c r="A244" s="39"/>
      <c r="B244" s="40"/>
      <c r="C244" s="230" t="s">
        <v>1370</v>
      </c>
      <c r="D244" s="230" t="s">
        <v>179</v>
      </c>
      <c r="E244" s="231" t="s">
        <v>4722</v>
      </c>
      <c r="F244" s="232" t="s">
        <v>4723</v>
      </c>
      <c r="G244" s="233" t="s">
        <v>398</v>
      </c>
      <c r="H244" s="234">
        <v>1320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184</v>
      </c>
      <c r="AT244" s="241" t="s">
        <v>179</v>
      </c>
      <c r="AU244" s="241" t="s">
        <v>92</v>
      </c>
      <c r="AY244" s="18" t="s">
        <v>177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184</v>
      </c>
      <c r="BM244" s="241" t="s">
        <v>4724</v>
      </c>
    </row>
    <row r="245" s="2" customFormat="1" ht="16.5" customHeight="1">
      <c r="A245" s="39"/>
      <c r="B245" s="40"/>
      <c r="C245" s="230" t="s">
        <v>1376</v>
      </c>
      <c r="D245" s="230" t="s">
        <v>179</v>
      </c>
      <c r="E245" s="231" t="s">
        <v>4725</v>
      </c>
      <c r="F245" s="232" t="s">
        <v>4726</v>
      </c>
      <c r="G245" s="233" t="s">
        <v>888</v>
      </c>
      <c r="H245" s="234">
        <v>1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184</v>
      </c>
      <c r="AT245" s="241" t="s">
        <v>179</v>
      </c>
      <c r="AU245" s="241" t="s">
        <v>92</v>
      </c>
      <c r="AY245" s="18" t="s">
        <v>177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184</v>
      </c>
      <c r="BM245" s="241" t="s">
        <v>4727</v>
      </c>
    </row>
    <row r="246" s="2" customFormat="1" ht="16.5" customHeight="1">
      <c r="A246" s="39"/>
      <c r="B246" s="40"/>
      <c r="C246" s="230" t="s">
        <v>1384</v>
      </c>
      <c r="D246" s="230" t="s">
        <v>179</v>
      </c>
      <c r="E246" s="231" t="s">
        <v>4728</v>
      </c>
      <c r="F246" s="232" t="s">
        <v>4729</v>
      </c>
      <c r="G246" s="233" t="s">
        <v>1106</v>
      </c>
      <c r="H246" s="234">
        <v>15</v>
      </c>
      <c r="I246" s="235"/>
      <c r="J246" s="236">
        <f>ROUND(I246*H246,2)</f>
        <v>0</v>
      </c>
      <c r="K246" s="232" t="s">
        <v>1</v>
      </c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184</v>
      </c>
      <c r="AT246" s="241" t="s">
        <v>179</v>
      </c>
      <c r="AU246" s="241" t="s">
        <v>92</v>
      </c>
      <c r="AY246" s="18" t="s">
        <v>177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184</v>
      </c>
      <c r="BM246" s="241" t="s">
        <v>4730</v>
      </c>
    </row>
    <row r="247" s="12" customFormat="1" ht="22.8" customHeight="1">
      <c r="A247" s="12"/>
      <c r="B247" s="214"/>
      <c r="C247" s="215"/>
      <c r="D247" s="216" t="s">
        <v>82</v>
      </c>
      <c r="E247" s="228" t="s">
        <v>4731</v>
      </c>
      <c r="F247" s="228" t="s">
        <v>4732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SUM(P248:P256)</f>
        <v>0</v>
      </c>
      <c r="Q247" s="222"/>
      <c r="R247" s="223">
        <f>SUM(R248:R256)</f>
        <v>0</v>
      </c>
      <c r="S247" s="222"/>
      <c r="T247" s="224">
        <f>SUM(T248:T256)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90</v>
      </c>
      <c r="AT247" s="226" t="s">
        <v>82</v>
      </c>
      <c r="AU247" s="226" t="s">
        <v>90</v>
      </c>
      <c r="AY247" s="225" t="s">
        <v>177</v>
      </c>
      <c r="BK247" s="227">
        <f>SUM(BK248:BK256)</f>
        <v>0</v>
      </c>
    </row>
    <row r="248" s="2" customFormat="1" ht="16.5" customHeight="1">
      <c r="A248" s="39"/>
      <c r="B248" s="40"/>
      <c r="C248" s="230" t="s">
        <v>1394</v>
      </c>
      <c r="D248" s="230" t="s">
        <v>179</v>
      </c>
      <c r="E248" s="231" t="s">
        <v>4733</v>
      </c>
      <c r="F248" s="232" t="s">
        <v>4734</v>
      </c>
      <c r="G248" s="233" t="s">
        <v>888</v>
      </c>
      <c r="H248" s="234">
        <v>1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184</v>
      </c>
      <c r="AT248" s="241" t="s">
        <v>179</v>
      </c>
      <c r="AU248" s="241" t="s">
        <v>92</v>
      </c>
      <c r="AY248" s="18" t="s">
        <v>177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184</v>
      </c>
      <c r="BM248" s="241" t="s">
        <v>4735</v>
      </c>
    </row>
    <row r="249" s="2" customFormat="1" ht="16.5" customHeight="1">
      <c r="A249" s="39"/>
      <c r="B249" s="40"/>
      <c r="C249" s="230" t="s">
        <v>1403</v>
      </c>
      <c r="D249" s="230" t="s">
        <v>179</v>
      </c>
      <c r="E249" s="231" t="s">
        <v>4736</v>
      </c>
      <c r="F249" s="232" t="s">
        <v>4737</v>
      </c>
      <c r="G249" s="233" t="s">
        <v>888</v>
      </c>
      <c r="H249" s="234">
        <v>1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184</v>
      </c>
      <c r="AT249" s="241" t="s">
        <v>179</v>
      </c>
      <c r="AU249" s="241" t="s">
        <v>92</v>
      </c>
      <c r="AY249" s="18" t="s">
        <v>177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184</v>
      </c>
      <c r="BM249" s="241" t="s">
        <v>4738</v>
      </c>
    </row>
    <row r="250" s="2" customFormat="1" ht="16.5" customHeight="1">
      <c r="A250" s="39"/>
      <c r="B250" s="40"/>
      <c r="C250" s="230" t="s">
        <v>1408</v>
      </c>
      <c r="D250" s="230" t="s">
        <v>179</v>
      </c>
      <c r="E250" s="231" t="s">
        <v>4739</v>
      </c>
      <c r="F250" s="232" t="s">
        <v>4740</v>
      </c>
      <c r="G250" s="233" t="s">
        <v>1565</v>
      </c>
      <c r="H250" s="234">
        <v>50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184</v>
      </c>
      <c r="AT250" s="241" t="s">
        <v>179</v>
      </c>
      <c r="AU250" s="241" t="s">
        <v>92</v>
      </c>
      <c r="AY250" s="18" t="s">
        <v>177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184</v>
      </c>
      <c r="BM250" s="241" t="s">
        <v>4741</v>
      </c>
    </row>
    <row r="251" s="2" customFormat="1" ht="16.5" customHeight="1">
      <c r="A251" s="39"/>
      <c r="B251" s="40"/>
      <c r="C251" s="230" t="s">
        <v>1413</v>
      </c>
      <c r="D251" s="230" t="s">
        <v>179</v>
      </c>
      <c r="E251" s="231" t="s">
        <v>4742</v>
      </c>
      <c r="F251" s="232" t="s">
        <v>4743</v>
      </c>
      <c r="G251" s="233" t="s">
        <v>1565</v>
      </c>
      <c r="H251" s="234">
        <v>30</v>
      </c>
      <c r="I251" s="235"/>
      <c r="J251" s="236">
        <f>ROUND(I251*H251,2)</f>
        <v>0</v>
      </c>
      <c r="K251" s="232" t="s">
        <v>1</v>
      </c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184</v>
      </c>
      <c r="AT251" s="241" t="s">
        <v>179</v>
      </c>
      <c r="AU251" s="241" t="s">
        <v>92</v>
      </c>
      <c r="AY251" s="18" t="s">
        <v>177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184</v>
      </c>
      <c r="BM251" s="241" t="s">
        <v>4744</v>
      </c>
    </row>
    <row r="252" s="2" customFormat="1" ht="16.5" customHeight="1">
      <c r="A252" s="39"/>
      <c r="B252" s="40"/>
      <c r="C252" s="230" t="s">
        <v>1418</v>
      </c>
      <c r="D252" s="230" t="s">
        <v>179</v>
      </c>
      <c r="E252" s="231" t="s">
        <v>4745</v>
      </c>
      <c r="F252" s="232" t="s">
        <v>4746</v>
      </c>
      <c r="G252" s="233" t="s">
        <v>888</v>
      </c>
      <c r="H252" s="234">
        <v>1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184</v>
      </c>
      <c r="AT252" s="241" t="s">
        <v>179</v>
      </c>
      <c r="AU252" s="241" t="s">
        <v>92</v>
      </c>
      <c r="AY252" s="18" t="s">
        <v>177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184</v>
      </c>
      <c r="BM252" s="241" t="s">
        <v>4747</v>
      </c>
    </row>
    <row r="253" s="2" customFormat="1" ht="16.5" customHeight="1">
      <c r="A253" s="39"/>
      <c r="B253" s="40"/>
      <c r="C253" s="230" t="s">
        <v>1427</v>
      </c>
      <c r="D253" s="230" t="s">
        <v>179</v>
      </c>
      <c r="E253" s="231" t="s">
        <v>4748</v>
      </c>
      <c r="F253" s="232" t="s">
        <v>1639</v>
      </c>
      <c r="G253" s="233" t="s">
        <v>888</v>
      </c>
      <c r="H253" s="234">
        <v>1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184</v>
      </c>
      <c r="AT253" s="241" t="s">
        <v>179</v>
      </c>
      <c r="AU253" s="241" t="s">
        <v>92</v>
      </c>
      <c r="AY253" s="18" t="s">
        <v>177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184</v>
      </c>
      <c r="BM253" s="241" t="s">
        <v>4749</v>
      </c>
    </row>
    <row r="254" s="2" customFormat="1" ht="16.5" customHeight="1">
      <c r="A254" s="39"/>
      <c r="B254" s="40"/>
      <c r="C254" s="230" t="s">
        <v>1435</v>
      </c>
      <c r="D254" s="230" t="s">
        <v>179</v>
      </c>
      <c r="E254" s="231" t="s">
        <v>4750</v>
      </c>
      <c r="F254" s="232" t="s">
        <v>4751</v>
      </c>
      <c r="G254" s="233" t="s">
        <v>888</v>
      </c>
      <c r="H254" s="234">
        <v>1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184</v>
      </c>
      <c r="AT254" s="241" t="s">
        <v>179</v>
      </c>
      <c r="AU254" s="241" t="s">
        <v>92</v>
      </c>
      <c r="AY254" s="18" t="s">
        <v>177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184</v>
      </c>
      <c r="BM254" s="241" t="s">
        <v>4752</v>
      </c>
    </row>
    <row r="255" s="2" customFormat="1" ht="16.5" customHeight="1">
      <c r="A255" s="39"/>
      <c r="B255" s="40"/>
      <c r="C255" s="230" t="s">
        <v>1443</v>
      </c>
      <c r="D255" s="230" t="s">
        <v>179</v>
      </c>
      <c r="E255" s="231" t="s">
        <v>4753</v>
      </c>
      <c r="F255" s="232" t="s">
        <v>4754</v>
      </c>
      <c r="G255" s="233" t="s">
        <v>888</v>
      </c>
      <c r="H255" s="234">
        <v>1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184</v>
      </c>
      <c r="AT255" s="241" t="s">
        <v>179</v>
      </c>
      <c r="AU255" s="241" t="s">
        <v>92</v>
      </c>
      <c r="AY255" s="18" t="s">
        <v>177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184</v>
      </c>
      <c r="BM255" s="241" t="s">
        <v>4755</v>
      </c>
    </row>
    <row r="256" s="2" customFormat="1" ht="16.5" customHeight="1">
      <c r="A256" s="39"/>
      <c r="B256" s="40"/>
      <c r="C256" s="230" t="s">
        <v>1447</v>
      </c>
      <c r="D256" s="230" t="s">
        <v>179</v>
      </c>
      <c r="E256" s="231" t="s">
        <v>4756</v>
      </c>
      <c r="F256" s="232" t="s">
        <v>4757</v>
      </c>
      <c r="G256" s="233" t="s">
        <v>888</v>
      </c>
      <c r="H256" s="234">
        <v>1</v>
      </c>
      <c r="I256" s="235"/>
      <c r="J256" s="236">
        <f>ROUND(I256*H256,2)</f>
        <v>0</v>
      </c>
      <c r="K256" s="232" t="s">
        <v>1</v>
      </c>
      <c r="L256" s="45"/>
      <c r="M256" s="307" t="s">
        <v>1</v>
      </c>
      <c r="N256" s="308" t="s">
        <v>48</v>
      </c>
      <c r="O256" s="305"/>
      <c r="P256" s="309">
        <f>O256*H256</f>
        <v>0</v>
      </c>
      <c r="Q256" s="309">
        <v>0</v>
      </c>
      <c r="R256" s="309">
        <f>Q256*H256</f>
        <v>0</v>
      </c>
      <c r="S256" s="309">
        <v>0</v>
      </c>
      <c r="T256" s="31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184</v>
      </c>
      <c r="AT256" s="241" t="s">
        <v>179</v>
      </c>
      <c r="AU256" s="241" t="s">
        <v>92</v>
      </c>
      <c r="AY256" s="18" t="s">
        <v>177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184</v>
      </c>
      <c r="BM256" s="241" t="s">
        <v>4758</v>
      </c>
    </row>
    <row r="257" s="2" customFormat="1" ht="6.96" customHeight="1">
      <c r="A257" s="39"/>
      <c r="B257" s="67"/>
      <c r="C257" s="68"/>
      <c r="D257" s="68"/>
      <c r="E257" s="68"/>
      <c r="F257" s="68"/>
      <c r="G257" s="68"/>
      <c r="H257" s="68"/>
      <c r="I257" s="68"/>
      <c r="J257" s="68"/>
      <c r="K257" s="68"/>
      <c r="L257" s="45"/>
      <c r="M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</sheetData>
  <sheetProtection sheet="1" autoFilter="0" formatColumns="0" formatRows="0" objects="1" scenarios="1" spinCount="100000" saltValue="8dag+TZ/X4HF0AgcZPK1TyTwtsQXgaQU8+lwz7Ke5gJ5fodkuxNvmnCWO9NCWbTeGJt8swabKvLdu4etzTXJVg==" hashValue="T0ZuhbZvbANAe8yEqV6CaH0Ow52q/DKKnTfCR2pBokrEW/2Chhl6gkj+A1dOahS5rOfhs/atBAddJvYlankjTQ==" algorithmName="SHA-512" password="CC35"/>
  <autoFilter ref="C130:K2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>
      <c r="B8" s="21"/>
      <c r="D8" s="153" t="s">
        <v>138</v>
      </c>
      <c r="L8" s="21"/>
    </row>
    <row r="9" s="1" customFormat="1" ht="16.5" customHeight="1">
      <c r="B9" s="21"/>
      <c r="E9" s="154" t="s">
        <v>139</v>
      </c>
      <c r="F9" s="1"/>
      <c r="G9" s="1"/>
      <c r="H9" s="1"/>
      <c r="L9" s="21"/>
    </row>
    <row r="10" s="1" customFormat="1" ht="12" customHeight="1">
      <c r="B10" s="21"/>
      <c r="D10" s="153" t="s">
        <v>140</v>
      </c>
      <c r="L10" s="21"/>
    </row>
    <row r="11" s="2" customFormat="1" ht="16.5" customHeight="1">
      <c r="A11" s="39"/>
      <c r="B11" s="45"/>
      <c r="C11" s="39"/>
      <c r="D11" s="39"/>
      <c r="E11" s="155" t="s">
        <v>3198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6" t="s">
        <v>4759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7" t="str">
        <f>'Rekapitulace stavby'!AN8</f>
        <v>17. 6. 2024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3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30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32</v>
      </c>
      <c r="E24" s="39"/>
      <c r="F24" s="39"/>
      <c r="G24" s="39"/>
      <c r="H24" s="39"/>
      <c r="I24" s="153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3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37</v>
      </c>
      <c r="E27" s="39"/>
      <c r="F27" s="39"/>
      <c r="G27" s="39"/>
      <c r="H27" s="39"/>
      <c r="I27" s="153" t="s">
        <v>25</v>
      </c>
      <c r="J27" s="142" t="s">
        <v>38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39</v>
      </c>
      <c r="F28" s="39"/>
      <c r="G28" s="39"/>
      <c r="H28" s="39"/>
      <c r="I28" s="153" t="s">
        <v>28</v>
      </c>
      <c r="J28" s="142" t="s">
        <v>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41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8"/>
      <c r="B31" s="159"/>
      <c r="C31" s="158"/>
      <c r="D31" s="158"/>
      <c r="E31" s="160" t="s">
        <v>42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43</v>
      </c>
      <c r="E34" s="39"/>
      <c r="F34" s="39"/>
      <c r="G34" s="39"/>
      <c r="H34" s="39"/>
      <c r="I34" s="39"/>
      <c r="J34" s="164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45</v>
      </c>
      <c r="G36" s="39"/>
      <c r="H36" s="39"/>
      <c r="I36" s="165" t="s">
        <v>44</v>
      </c>
      <c r="J36" s="165" t="s">
        <v>46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5" t="s">
        <v>47</v>
      </c>
      <c r="E37" s="153" t="s">
        <v>48</v>
      </c>
      <c r="F37" s="166">
        <f>ROUND((SUM(BE132:BE243)),  2)</f>
        <v>0</v>
      </c>
      <c r="G37" s="39"/>
      <c r="H37" s="39"/>
      <c r="I37" s="167">
        <v>0.20999999999999999</v>
      </c>
      <c r="J37" s="166">
        <f>ROUND(((SUM(BE132:BE243))*I37),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49</v>
      </c>
      <c r="F38" s="166">
        <f>ROUND((SUM(BF132:BF243)),  2)</f>
        <v>0</v>
      </c>
      <c r="G38" s="39"/>
      <c r="H38" s="39"/>
      <c r="I38" s="167">
        <v>0.12</v>
      </c>
      <c r="J38" s="166">
        <f>ROUND(((SUM(BF132:BF243))*I38),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66">
        <f>ROUND((SUM(BG132:BG243)),  2)</f>
        <v>0</v>
      </c>
      <c r="G39" s="39"/>
      <c r="H39" s="39"/>
      <c r="I39" s="167">
        <v>0.20999999999999999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51</v>
      </c>
      <c r="F40" s="166">
        <f>ROUND((SUM(BH132:BH243)),  2)</f>
        <v>0</v>
      </c>
      <c r="G40" s="39"/>
      <c r="H40" s="39"/>
      <c r="I40" s="167">
        <v>0.12</v>
      </c>
      <c r="J40" s="166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52</v>
      </c>
      <c r="F41" s="166">
        <f>ROUND((SUM(BI132:BI243)),  2)</f>
        <v>0</v>
      </c>
      <c r="G41" s="39"/>
      <c r="H41" s="39"/>
      <c r="I41" s="167">
        <v>0</v>
      </c>
      <c r="J41" s="166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7" t="s">
        <v>3198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SO01.4g - Zařízení slaboproudé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Smetanovo náměstí 110, Litomyšl, 570 01</v>
      </c>
      <c r="G93" s="41"/>
      <c r="H93" s="41"/>
      <c r="I93" s="33" t="s">
        <v>22</v>
      </c>
      <c r="J93" s="80" t="str">
        <f>IF(J16="","",J16)</f>
        <v>17. 6. 2024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Litomyšl</v>
      </c>
      <c r="G95" s="41"/>
      <c r="H95" s="41"/>
      <c r="I95" s="33" t="s">
        <v>32</v>
      </c>
      <c r="J95" s="37" t="str">
        <f>E25</f>
        <v>Kuba &amp; Pilař architekti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>STAGA stavební agentura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145</v>
      </c>
      <c r="D98" s="189"/>
      <c r="E98" s="189"/>
      <c r="F98" s="189"/>
      <c r="G98" s="189"/>
      <c r="H98" s="189"/>
      <c r="I98" s="189"/>
      <c r="J98" s="190" t="s">
        <v>146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147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2"/>
      <c r="C101" s="193"/>
      <c r="D101" s="194" t="s">
        <v>161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3"/>
      <c r="D102" s="199" t="s">
        <v>4760</v>
      </c>
      <c r="E102" s="200"/>
      <c r="F102" s="200"/>
      <c r="G102" s="200"/>
      <c r="H102" s="200"/>
      <c r="I102" s="200"/>
      <c r="J102" s="201">
        <f>J134</f>
        <v>0</v>
      </c>
      <c r="K102" s="133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3"/>
      <c r="D103" s="199" t="s">
        <v>4761</v>
      </c>
      <c r="E103" s="200"/>
      <c r="F103" s="200"/>
      <c r="G103" s="200"/>
      <c r="H103" s="200"/>
      <c r="I103" s="200"/>
      <c r="J103" s="201">
        <f>J165</f>
        <v>0</v>
      </c>
      <c r="K103" s="133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3"/>
      <c r="D104" s="199" t="s">
        <v>4762</v>
      </c>
      <c r="E104" s="200"/>
      <c r="F104" s="200"/>
      <c r="G104" s="200"/>
      <c r="H104" s="200"/>
      <c r="I104" s="200"/>
      <c r="J104" s="201">
        <f>J196</f>
        <v>0</v>
      </c>
      <c r="K104" s="133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3"/>
      <c r="D105" s="199" t="s">
        <v>4763</v>
      </c>
      <c r="E105" s="200"/>
      <c r="F105" s="200"/>
      <c r="G105" s="200"/>
      <c r="H105" s="200"/>
      <c r="I105" s="200"/>
      <c r="J105" s="201">
        <f>J205</f>
        <v>0</v>
      </c>
      <c r="K105" s="133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3"/>
      <c r="D106" s="199" t="s">
        <v>4764</v>
      </c>
      <c r="E106" s="200"/>
      <c r="F106" s="200"/>
      <c r="G106" s="200"/>
      <c r="H106" s="200"/>
      <c r="I106" s="200"/>
      <c r="J106" s="201">
        <f>J215</f>
        <v>0</v>
      </c>
      <c r="K106" s="133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3"/>
      <c r="D107" s="199" t="s">
        <v>4765</v>
      </c>
      <c r="E107" s="200"/>
      <c r="F107" s="200"/>
      <c r="G107" s="200"/>
      <c r="H107" s="200"/>
      <c r="I107" s="200"/>
      <c r="J107" s="201">
        <f>J223</f>
        <v>0</v>
      </c>
      <c r="K107" s="133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3"/>
      <c r="D108" s="199" t="s">
        <v>4766</v>
      </c>
      <c r="E108" s="200"/>
      <c r="F108" s="200"/>
      <c r="G108" s="200"/>
      <c r="H108" s="200"/>
      <c r="I108" s="200"/>
      <c r="J108" s="201">
        <f>J233</f>
        <v>0</v>
      </c>
      <c r="K108" s="133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162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6" t="str">
        <f>E7</f>
        <v>Rekonstrukce domu U Rytířů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6" t="s">
        <v>139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140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7" t="s">
        <v>3198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142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SO01.4g - Zařízení slaboproudé elektrotechniky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Smetanovo náměstí 110, Litomyšl, 570 01</v>
      </c>
      <c r="G126" s="41"/>
      <c r="H126" s="41"/>
      <c r="I126" s="33" t="s">
        <v>22</v>
      </c>
      <c r="J126" s="80" t="str">
        <f>IF(J16="","",J16)</f>
        <v>17. 6. 2024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E19</f>
        <v>Město Litomyšl</v>
      </c>
      <c r="G128" s="41"/>
      <c r="H128" s="41"/>
      <c r="I128" s="33" t="s">
        <v>32</v>
      </c>
      <c r="J128" s="37" t="str">
        <f>E25</f>
        <v>Kuba &amp; Pilař architekti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>STAGA stavební agentura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163</v>
      </c>
      <c r="D131" s="206" t="s">
        <v>68</v>
      </c>
      <c r="E131" s="206" t="s">
        <v>64</v>
      </c>
      <c r="F131" s="206" t="s">
        <v>65</v>
      </c>
      <c r="G131" s="206" t="s">
        <v>164</v>
      </c>
      <c r="H131" s="206" t="s">
        <v>165</v>
      </c>
      <c r="I131" s="206" t="s">
        <v>166</v>
      </c>
      <c r="J131" s="206" t="s">
        <v>146</v>
      </c>
      <c r="K131" s="207" t="s">
        <v>167</v>
      </c>
      <c r="L131" s="208"/>
      <c r="M131" s="101" t="s">
        <v>1</v>
      </c>
      <c r="N131" s="102" t="s">
        <v>47</v>
      </c>
      <c r="O131" s="102" t="s">
        <v>168</v>
      </c>
      <c r="P131" s="102" t="s">
        <v>169</v>
      </c>
      <c r="Q131" s="102" t="s">
        <v>170</v>
      </c>
      <c r="R131" s="102" t="s">
        <v>171</v>
      </c>
      <c r="S131" s="102" t="s">
        <v>172</v>
      </c>
      <c r="T131" s="103" t="s">
        <v>173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174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</f>
        <v>0</v>
      </c>
      <c r="Q132" s="105"/>
      <c r="R132" s="211">
        <f>R133</f>
        <v>0</v>
      </c>
      <c r="S132" s="105"/>
      <c r="T132" s="212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148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82</v>
      </c>
      <c r="E133" s="217" t="s">
        <v>613</v>
      </c>
      <c r="F133" s="217" t="s">
        <v>614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P134+P165+P196+P205+P215+P223+P233</f>
        <v>0</v>
      </c>
      <c r="Q133" s="222"/>
      <c r="R133" s="223">
        <f>R134+R165+R196+R205+R215+R223+R233</f>
        <v>0</v>
      </c>
      <c r="S133" s="222"/>
      <c r="T133" s="224">
        <f>T134+T165+T196+T205+T215+T223+T233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184</v>
      </c>
      <c r="AT133" s="226" t="s">
        <v>82</v>
      </c>
      <c r="AU133" s="226" t="s">
        <v>83</v>
      </c>
      <c r="AY133" s="225" t="s">
        <v>177</v>
      </c>
      <c r="BK133" s="227">
        <f>BK134+BK165+BK196+BK205+BK215+BK223+BK233</f>
        <v>0</v>
      </c>
    </row>
    <row r="134" s="12" customFormat="1" ht="22.8" customHeight="1">
      <c r="A134" s="12"/>
      <c r="B134" s="214"/>
      <c r="C134" s="215"/>
      <c r="D134" s="216" t="s">
        <v>82</v>
      </c>
      <c r="E134" s="228" t="s">
        <v>4767</v>
      </c>
      <c r="F134" s="228" t="s">
        <v>4768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SUM(P135:P164)</f>
        <v>0</v>
      </c>
      <c r="Q134" s="222"/>
      <c r="R134" s="223">
        <f>SUM(R135:R164)</f>
        <v>0</v>
      </c>
      <c r="S134" s="222"/>
      <c r="T134" s="224">
        <f>SUM(T135:T164)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184</v>
      </c>
      <c r="AT134" s="226" t="s">
        <v>82</v>
      </c>
      <c r="AU134" s="226" t="s">
        <v>90</v>
      </c>
      <c r="AY134" s="225" t="s">
        <v>177</v>
      </c>
      <c r="BK134" s="227">
        <f>SUM(BK135:BK164)</f>
        <v>0</v>
      </c>
    </row>
    <row r="135" s="2" customFormat="1" ht="49.05" customHeight="1">
      <c r="A135" s="39"/>
      <c r="B135" s="40"/>
      <c r="C135" s="230" t="s">
        <v>90</v>
      </c>
      <c r="D135" s="230" t="s">
        <v>179</v>
      </c>
      <c r="E135" s="231" t="s">
        <v>4769</v>
      </c>
      <c r="F135" s="232" t="s">
        <v>4770</v>
      </c>
      <c r="G135" s="233" t="s">
        <v>1106</v>
      </c>
      <c r="H135" s="234">
        <v>35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618</v>
      </c>
      <c r="AT135" s="241" t="s">
        <v>179</v>
      </c>
      <c r="AU135" s="241" t="s">
        <v>92</v>
      </c>
      <c r="AY135" s="18" t="s">
        <v>177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618</v>
      </c>
      <c r="BM135" s="241" t="s">
        <v>4771</v>
      </c>
    </row>
    <row r="136" s="2" customFormat="1" ht="16.5" customHeight="1">
      <c r="A136" s="39"/>
      <c r="B136" s="40"/>
      <c r="C136" s="230" t="s">
        <v>92</v>
      </c>
      <c r="D136" s="230" t="s">
        <v>179</v>
      </c>
      <c r="E136" s="231" t="s">
        <v>4772</v>
      </c>
      <c r="F136" s="232" t="s">
        <v>4773</v>
      </c>
      <c r="G136" s="233" t="s">
        <v>1106</v>
      </c>
      <c r="H136" s="234">
        <v>35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618</v>
      </c>
      <c r="AT136" s="241" t="s">
        <v>179</v>
      </c>
      <c r="AU136" s="241" t="s">
        <v>92</v>
      </c>
      <c r="AY136" s="18" t="s">
        <v>177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618</v>
      </c>
      <c r="BM136" s="241" t="s">
        <v>4774</v>
      </c>
    </row>
    <row r="137" s="2" customFormat="1" ht="16.5" customHeight="1">
      <c r="A137" s="39"/>
      <c r="B137" s="40"/>
      <c r="C137" s="230" t="s">
        <v>100</v>
      </c>
      <c r="D137" s="230" t="s">
        <v>179</v>
      </c>
      <c r="E137" s="231" t="s">
        <v>4775</v>
      </c>
      <c r="F137" s="232" t="s">
        <v>4776</v>
      </c>
      <c r="G137" s="233" t="s">
        <v>1106</v>
      </c>
      <c r="H137" s="234">
        <v>98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618</v>
      </c>
      <c r="AT137" s="241" t="s">
        <v>179</v>
      </c>
      <c r="AU137" s="241" t="s">
        <v>92</v>
      </c>
      <c r="AY137" s="18" t="s">
        <v>177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618</v>
      </c>
      <c r="BM137" s="241" t="s">
        <v>4777</v>
      </c>
    </row>
    <row r="138" s="2" customFormat="1" ht="16.5" customHeight="1">
      <c r="A138" s="39"/>
      <c r="B138" s="40"/>
      <c r="C138" s="230" t="s">
        <v>184</v>
      </c>
      <c r="D138" s="230" t="s">
        <v>179</v>
      </c>
      <c r="E138" s="231" t="s">
        <v>4778</v>
      </c>
      <c r="F138" s="232" t="s">
        <v>4779</v>
      </c>
      <c r="G138" s="233" t="s">
        <v>398</v>
      </c>
      <c r="H138" s="234">
        <v>8700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618</v>
      </c>
      <c r="AT138" s="241" t="s">
        <v>179</v>
      </c>
      <c r="AU138" s="241" t="s">
        <v>92</v>
      </c>
      <c r="AY138" s="18" t="s">
        <v>177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618</v>
      </c>
      <c r="BM138" s="241" t="s">
        <v>4780</v>
      </c>
    </row>
    <row r="139" s="2" customFormat="1" ht="16.5" customHeight="1">
      <c r="A139" s="39"/>
      <c r="B139" s="40"/>
      <c r="C139" s="230" t="s">
        <v>214</v>
      </c>
      <c r="D139" s="230" t="s">
        <v>179</v>
      </c>
      <c r="E139" s="231" t="s">
        <v>4781</v>
      </c>
      <c r="F139" s="232" t="s">
        <v>4782</v>
      </c>
      <c r="G139" s="233" t="s">
        <v>398</v>
      </c>
      <c r="H139" s="234">
        <v>8700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618</v>
      </c>
      <c r="AT139" s="241" t="s">
        <v>179</v>
      </c>
      <c r="AU139" s="241" t="s">
        <v>92</v>
      </c>
      <c r="AY139" s="18" t="s">
        <v>177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618</v>
      </c>
      <c r="BM139" s="241" t="s">
        <v>4783</v>
      </c>
    </row>
    <row r="140" s="2" customFormat="1" ht="16.5" customHeight="1">
      <c r="A140" s="39"/>
      <c r="B140" s="40"/>
      <c r="C140" s="230" t="s">
        <v>223</v>
      </c>
      <c r="D140" s="230" t="s">
        <v>179</v>
      </c>
      <c r="E140" s="231" t="s">
        <v>4784</v>
      </c>
      <c r="F140" s="232" t="s">
        <v>4785</v>
      </c>
      <c r="G140" s="233" t="s">
        <v>1106</v>
      </c>
      <c r="H140" s="234">
        <v>5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618</v>
      </c>
      <c r="AT140" s="241" t="s">
        <v>179</v>
      </c>
      <c r="AU140" s="241" t="s">
        <v>92</v>
      </c>
      <c r="AY140" s="18" t="s">
        <v>177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618</v>
      </c>
      <c r="BM140" s="241" t="s">
        <v>4786</v>
      </c>
    </row>
    <row r="141" s="2" customFormat="1" ht="16.5" customHeight="1">
      <c r="A141" s="39"/>
      <c r="B141" s="40"/>
      <c r="C141" s="230" t="s">
        <v>229</v>
      </c>
      <c r="D141" s="230" t="s">
        <v>179</v>
      </c>
      <c r="E141" s="231" t="s">
        <v>4787</v>
      </c>
      <c r="F141" s="232" t="s">
        <v>4788</v>
      </c>
      <c r="G141" s="233" t="s">
        <v>1106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618</v>
      </c>
      <c r="AT141" s="241" t="s">
        <v>179</v>
      </c>
      <c r="AU141" s="241" t="s">
        <v>92</v>
      </c>
      <c r="AY141" s="18" t="s">
        <v>177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618</v>
      </c>
      <c r="BM141" s="241" t="s">
        <v>4789</v>
      </c>
    </row>
    <row r="142" s="2" customFormat="1" ht="24.15" customHeight="1">
      <c r="A142" s="39"/>
      <c r="B142" s="40"/>
      <c r="C142" s="230" t="s">
        <v>236</v>
      </c>
      <c r="D142" s="230" t="s">
        <v>179</v>
      </c>
      <c r="E142" s="231" t="s">
        <v>4790</v>
      </c>
      <c r="F142" s="232" t="s">
        <v>4791</v>
      </c>
      <c r="G142" s="233" t="s">
        <v>1106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618</v>
      </c>
      <c r="AT142" s="241" t="s">
        <v>179</v>
      </c>
      <c r="AU142" s="241" t="s">
        <v>92</v>
      </c>
      <c r="AY142" s="18" t="s">
        <v>177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618</v>
      </c>
      <c r="BM142" s="241" t="s">
        <v>4792</v>
      </c>
    </row>
    <row r="143" s="2" customFormat="1" ht="16.5" customHeight="1">
      <c r="A143" s="39"/>
      <c r="B143" s="40"/>
      <c r="C143" s="230" t="s">
        <v>191</v>
      </c>
      <c r="D143" s="230" t="s">
        <v>179</v>
      </c>
      <c r="E143" s="231" t="s">
        <v>4793</v>
      </c>
      <c r="F143" s="232" t="s">
        <v>4794</v>
      </c>
      <c r="G143" s="233" t="s">
        <v>1106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618</v>
      </c>
      <c r="AT143" s="241" t="s">
        <v>179</v>
      </c>
      <c r="AU143" s="241" t="s">
        <v>92</v>
      </c>
      <c r="AY143" s="18" t="s">
        <v>177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618</v>
      </c>
      <c r="BM143" s="241" t="s">
        <v>4795</v>
      </c>
    </row>
    <row r="144" s="2" customFormat="1" ht="16.5" customHeight="1">
      <c r="A144" s="39"/>
      <c r="B144" s="40"/>
      <c r="C144" s="230" t="s">
        <v>248</v>
      </c>
      <c r="D144" s="230" t="s">
        <v>179</v>
      </c>
      <c r="E144" s="231" t="s">
        <v>4796</v>
      </c>
      <c r="F144" s="232" t="s">
        <v>4797</v>
      </c>
      <c r="G144" s="233" t="s">
        <v>1106</v>
      </c>
      <c r="H144" s="234">
        <v>2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618</v>
      </c>
      <c r="AT144" s="241" t="s">
        <v>179</v>
      </c>
      <c r="AU144" s="241" t="s">
        <v>92</v>
      </c>
      <c r="AY144" s="18" t="s">
        <v>177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618</v>
      </c>
      <c r="BM144" s="241" t="s">
        <v>4798</v>
      </c>
    </row>
    <row r="145" s="2" customFormat="1" ht="16.5" customHeight="1">
      <c r="A145" s="39"/>
      <c r="B145" s="40"/>
      <c r="C145" s="230" t="s">
        <v>257</v>
      </c>
      <c r="D145" s="230" t="s">
        <v>179</v>
      </c>
      <c r="E145" s="231" t="s">
        <v>4799</v>
      </c>
      <c r="F145" s="232" t="s">
        <v>4800</v>
      </c>
      <c r="G145" s="233" t="s">
        <v>1106</v>
      </c>
      <c r="H145" s="234">
        <v>5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618</v>
      </c>
      <c r="AT145" s="241" t="s">
        <v>179</v>
      </c>
      <c r="AU145" s="241" t="s">
        <v>92</v>
      </c>
      <c r="AY145" s="18" t="s">
        <v>177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618</v>
      </c>
      <c r="BM145" s="241" t="s">
        <v>4801</v>
      </c>
    </row>
    <row r="146" s="2" customFormat="1" ht="16.5" customHeight="1">
      <c r="A146" s="39"/>
      <c r="B146" s="40"/>
      <c r="C146" s="230" t="s">
        <v>8</v>
      </c>
      <c r="D146" s="230" t="s">
        <v>179</v>
      </c>
      <c r="E146" s="231" t="s">
        <v>4802</v>
      </c>
      <c r="F146" s="232" t="s">
        <v>4803</v>
      </c>
      <c r="G146" s="233" t="s">
        <v>1106</v>
      </c>
      <c r="H146" s="234">
        <v>20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618</v>
      </c>
      <c r="AT146" s="241" t="s">
        <v>179</v>
      </c>
      <c r="AU146" s="241" t="s">
        <v>92</v>
      </c>
      <c r="AY146" s="18" t="s">
        <v>177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618</v>
      </c>
      <c r="BM146" s="241" t="s">
        <v>4804</v>
      </c>
    </row>
    <row r="147" s="2" customFormat="1" ht="16.5" customHeight="1">
      <c r="A147" s="39"/>
      <c r="B147" s="40"/>
      <c r="C147" s="230" t="s">
        <v>275</v>
      </c>
      <c r="D147" s="230" t="s">
        <v>179</v>
      </c>
      <c r="E147" s="231" t="s">
        <v>4805</v>
      </c>
      <c r="F147" s="232" t="s">
        <v>4806</v>
      </c>
      <c r="G147" s="233" t="s">
        <v>1106</v>
      </c>
      <c r="H147" s="234">
        <v>2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618</v>
      </c>
      <c r="AT147" s="241" t="s">
        <v>179</v>
      </c>
      <c r="AU147" s="241" t="s">
        <v>92</v>
      </c>
      <c r="AY147" s="18" t="s">
        <v>177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618</v>
      </c>
      <c r="BM147" s="241" t="s">
        <v>4807</v>
      </c>
    </row>
    <row r="148" s="2" customFormat="1" ht="24.15" customHeight="1">
      <c r="A148" s="39"/>
      <c r="B148" s="40"/>
      <c r="C148" s="230" t="s">
        <v>282</v>
      </c>
      <c r="D148" s="230" t="s">
        <v>179</v>
      </c>
      <c r="E148" s="231" t="s">
        <v>4808</v>
      </c>
      <c r="F148" s="232" t="s">
        <v>4809</v>
      </c>
      <c r="G148" s="233" t="s">
        <v>1106</v>
      </c>
      <c r="H148" s="234">
        <v>2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618</v>
      </c>
      <c r="AT148" s="241" t="s">
        <v>179</v>
      </c>
      <c r="AU148" s="241" t="s">
        <v>92</v>
      </c>
      <c r="AY148" s="18" t="s">
        <v>177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618</v>
      </c>
      <c r="BM148" s="241" t="s">
        <v>4810</v>
      </c>
    </row>
    <row r="149" s="2" customFormat="1" ht="24.15" customHeight="1">
      <c r="A149" s="39"/>
      <c r="B149" s="40"/>
      <c r="C149" s="230" t="s">
        <v>290</v>
      </c>
      <c r="D149" s="230" t="s">
        <v>179</v>
      </c>
      <c r="E149" s="231" t="s">
        <v>4811</v>
      </c>
      <c r="F149" s="232" t="s">
        <v>4812</v>
      </c>
      <c r="G149" s="233" t="s">
        <v>1106</v>
      </c>
      <c r="H149" s="234">
        <v>2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618</v>
      </c>
      <c r="AT149" s="241" t="s">
        <v>179</v>
      </c>
      <c r="AU149" s="241" t="s">
        <v>92</v>
      </c>
      <c r="AY149" s="18" t="s">
        <v>177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618</v>
      </c>
      <c r="BM149" s="241" t="s">
        <v>4813</v>
      </c>
    </row>
    <row r="150" s="2" customFormat="1" ht="16.5" customHeight="1">
      <c r="A150" s="39"/>
      <c r="B150" s="40"/>
      <c r="C150" s="230" t="s">
        <v>295</v>
      </c>
      <c r="D150" s="230" t="s">
        <v>179</v>
      </c>
      <c r="E150" s="231" t="s">
        <v>4814</v>
      </c>
      <c r="F150" s="232" t="s">
        <v>4815</v>
      </c>
      <c r="G150" s="233" t="s">
        <v>1106</v>
      </c>
      <c r="H150" s="234">
        <v>10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618</v>
      </c>
      <c r="AT150" s="241" t="s">
        <v>179</v>
      </c>
      <c r="AU150" s="241" t="s">
        <v>92</v>
      </c>
      <c r="AY150" s="18" t="s">
        <v>177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618</v>
      </c>
      <c r="BM150" s="241" t="s">
        <v>4816</v>
      </c>
    </row>
    <row r="151" s="2" customFormat="1" ht="24.15" customHeight="1">
      <c r="A151" s="39"/>
      <c r="B151" s="40"/>
      <c r="C151" s="230" t="s">
        <v>302</v>
      </c>
      <c r="D151" s="230" t="s">
        <v>179</v>
      </c>
      <c r="E151" s="231" t="s">
        <v>4817</v>
      </c>
      <c r="F151" s="232" t="s">
        <v>4818</v>
      </c>
      <c r="G151" s="233" t="s">
        <v>1106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618</v>
      </c>
      <c r="AT151" s="241" t="s">
        <v>179</v>
      </c>
      <c r="AU151" s="241" t="s">
        <v>92</v>
      </c>
      <c r="AY151" s="18" t="s">
        <v>177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618</v>
      </c>
      <c r="BM151" s="241" t="s">
        <v>4819</v>
      </c>
    </row>
    <row r="152" s="2" customFormat="1" ht="24.15" customHeight="1">
      <c r="A152" s="39"/>
      <c r="B152" s="40"/>
      <c r="C152" s="230" t="s">
        <v>308</v>
      </c>
      <c r="D152" s="230" t="s">
        <v>179</v>
      </c>
      <c r="E152" s="231" t="s">
        <v>4820</v>
      </c>
      <c r="F152" s="232" t="s">
        <v>4821</v>
      </c>
      <c r="G152" s="233" t="s">
        <v>1106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618</v>
      </c>
      <c r="AT152" s="241" t="s">
        <v>179</v>
      </c>
      <c r="AU152" s="241" t="s">
        <v>92</v>
      </c>
      <c r="AY152" s="18" t="s">
        <v>177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618</v>
      </c>
      <c r="BM152" s="241" t="s">
        <v>4822</v>
      </c>
    </row>
    <row r="153" s="2" customFormat="1" ht="24.15" customHeight="1">
      <c r="A153" s="39"/>
      <c r="B153" s="40"/>
      <c r="C153" s="230" t="s">
        <v>314</v>
      </c>
      <c r="D153" s="230" t="s">
        <v>179</v>
      </c>
      <c r="E153" s="231" t="s">
        <v>4823</v>
      </c>
      <c r="F153" s="232" t="s">
        <v>4824</v>
      </c>
      <c r="G153" s="233" t="s">
        <v>1106</v>
      </c>
      <c r="H153" s="234">
        <v>2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618</v>
      </c>
      <c r="AT153" s="241" t="s">
        <v>179</v>
      </c>
      <c r="AU153" s="241" t="s">
        <v>92</v>
      </c>
      <c r="AY153" s="18" t="s">
        <v>177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618</v>
      </c>
      <c r="BM153" s="241" t="s">
        <v>4825</v>
      </c>
    </row>
    <row r="154" s="2" customFormat="1" ht="16.5" customHeight="1">
      <c r="A154" s="39"/>
      <c r="B154" s="40"/>
      <c r="C154" s="230" t="s">
        <v>319</v>
      </c>
      <c r="D154" s="230" t="s">
        <v>179</v>
      </c>
      <c r="E154" s="231" t="s">
        <v>4826</v>
      </c>
      <c r="F154" s="232" t="s">
        <v>4827</v>
      </c>
      <c r="G154" s="233" t="s">
        <v>1106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618</v>
      </c>
      <c r="AT154" s="241" t="s">
        <v>179</v>
      </c>
      <c r="AU154" s="241" t="s">
        <v>92</v>
      </c>
      <c r="AY154" s="18" t="s">
        <v>177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618</v>
      </c>
      <c r="BM154" s="241" t="s">
        <v>4828</v>
      </c>
    </row>
    <row r="155" s="2" customFormat="1" ht="16.5" customHeight="1">
      <c r="A155" s="39"/>
      <c r="B155" s="40"/>
      <c r="C155" s="230" t="s">
        <v>7</v>
      </c>
      <c r="D155" s="230" t="s">
        <v>179</v>
      </c>
      <c r="E155" s="231" t="s">
        <v>4829</v>
      </c>
      <c r="F155" s="232" t="s">
        <v>4830</v>
      </c>
      <c r="G155" s="233" t="s">
        <v>1106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618</v>
      </c>
      <c r="AT155" s="241" t="s">
        <v>179</v>
      </c>
      <c r="AU155" s="241" t="s">
        <v>92</v>
      </c>
      <c r="AY155" s="18" t="s">
        <v>177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618</v>
      </c>
      <c r="BM155" s="241" t="s">
        <v>4831</v>
      </c>
    </row>
    <row r="156" s="2" customFormat="1" ht="49.05" customHeight="1">
      <c r="A156" s="39"/>
      <c r="B156" s="40"/>
      <c r="C156" s="230" t="s">
        <v>329</v>
      </c>
      <c r="D156" s="230" t="s">
        <v>179</v>
      </c>
      <c r="E156" s="231" t="s">
        <v>4832</v>
      </c>
      <c r="F156" s="232" t="s">
        <v>4833</v>
      </c>
      <c r="G156" s="233" t="s">
        <v>1106</v>
      </c>
      <c r="H156" s="234">
        <v>8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618</v>
      </c>
      <c r="AT156" s="241" t="s">
        <v>179</v>
      </c>
      <c r="AU156" s="241" t="s">
        <v>92</v>
      </c>
      <c r="AY156" s="18" t="s">
        <v>177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618</v>
      </c>
      <c r="BM156" s="241" t="s">
        <v>4834</v>
      </c>
    </row>
    <row r="157" s="2" customFormat="1" ht="16.5" customHeight="1">
      <c r="A157" s="39"/>
      <c r="B157" s="40"/>
      <c r="C157" s="230" t="s">
        <v>337</v>
      </c>
      <c r="D157" s="230" t="s">
        <v>179</v>
      </c>
      <c r="E157" s="231" t="s">
        <v>4835</v>
      </c>
      <c r="F157" s="232" t="s">
        <v>4836</v>
      </c>
      <c r="G157" s="233" t="s">
        <v>1106</v>
      </c>
      <c r="H157" s="234">
        <v>50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618</v>
      </c>
      <c r="AT157" s="241" t="s">
        <v>179</v>
      </c>
      <c r="AU157" s="241" t="s">
        <v>92</v>
      </c>
      <c r="AY157" s="18" t="s">
        <v>177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618</v>
      </c>
      <c r="BM157" s="241" t="s">
        <v>4837</v>
      </c>
    </row>
    <row r="158" s="2" customFormat="1" ht="16.5" customHeight="1">
      <c r="A158" s="39"/>
      <c r="B158" s="40"/>
      <c r="C158" s="230" t="s">
        <v>342</v>
      </c>
      <c r="D158" s="230" t="s">
        <v>179</v>
      </c>
      <c r="E158" s="231" t="s">
        <v>4838</v>
      </c>
      <c r="F158" s="232" t="s">
        <v>4839</v>
      </c>
      <c r="G158" s="233" t="s">
        <v>1106</v>
      </c>
      <c r="H158" s="234">
        <v>20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618</v>
      </c>
      <c r="AT158" s="241" t="s">
        <v>179</v>
      </c>
      <c r="AU158" s="241" t="s">
        <v>92</v>
      </c>
      <c r="AY158" s="18" t="s">
        <v>177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618</v>
      </c>
      <c r="BM158" s="241" t="s">
        <v>4840</v>
      </c>
    </row>
    <row r="159" s="2" customFormat="1" ht="16.5" customHeight="1">
      <c r="A159" s="39"/>
      <c r="B159" s="40"/>
      <c r="C159" s="230" t="s">
        <v>348</v>
      </c>
      <c r="D159" s="230" t="s">
        <v>179</v>
      </c>
      <c r="E159" s="231" t="s">
        <v>4841</v>
      </c>
      <c r="F159" s="232" t="s">
        <v>4842</v>
      </c>
      <c r="G159" s="233" t="s">
        <v>1106</v>
      </c>
      <c r="H159" s="234">
        <v>320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618</v>
      </c>
      <c r="AT159" s="241" t="s">
        <v>179</v>
      </c>
      <c r="AU159" s="241" t="s">
        <v>92</v>
      </c>
      <c r="AY159" s="18" t="s">
        <v>177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618</v>
      </c>
      <c r="BM159" s="241" t="s">
        <v>4843</v>
      </c>
    </row>
    <row r="160" s="2" customFormat="1" ht="21.75" customHeight="1">
      <c r="A160" s="39"/>
      <c r="B160" s="40"/>
      <c r="C160" s="230" t="s">
        <v>361</v>
      </c>
      <c r="D160" s="230" t="s">
        <v>179</v>
      </c>
      <c r="E160" s="231" t="s">
        <v>4844</v>
      </c>
      <c r="F160" s="232" t="s">
        <v>4845</v>
      </c>
      <c r="G160" s="233" t="s">
        <v>1106</v>
      </c>
      <c r="H160" s="234">
        <v>770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618</v>
      </c>
      <c r="AT160" s="241" t="s">
        <v>179</v>
      </c>
      <c r="AU160" s="241" t="s">
        <v>92</v>
      </c>
      <c r="AY160" s="18" t="s">
        <v>177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618</v>
      </c>
      <c r="BM160" s="241" t="s">
        <v>4846</v>
      </c>
    </row>
    <row r="161" s="2" customFormat="1" ht="16.5" customHeight="1">
      <c r="A161" s="39"/>
      <c r="B161" s="40"/>
      <c r="C161" s="230" t="s">
        <v>369</v>
      </c>
      <c r="D161" s="230" t="s">
        <v>179</v>
      </c>
      <c r="E161" s="231" t="s">
        <v>4847</v>
      </c>
      <c r="F161" s="232" t="s">
        <v>4848</v>
      </c>
      <c r="G161" s="233" t="s">
        <v>1106</v>
      </c>
      <c r="H161" s="234">
        <v>770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618</v>
      </c>
      <c r="AT161" s="241" t="s">
        <v>179</v>
      </c>
      <c r="AU161" s="241" t="s">
        <v>92</v>
      </c>
      <c r="AY161" s="18" t="s">
        <v>177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618</v>
      </c>
      <c r="BM161" s="241" t="s">
        <v>4849</v>
      </c>
    </row>
    <row r="162" s="2" customFormat="1" ht="24.15" customHeight="1">
      <c r="A162" s="39"/>
      <c r="B162" s="40"/>
      <c r="C162" s="230" t="s">
        <v>375</v>
      </c>
      <c r="D162" s="230" t="s">
        <v>179</v>
      </c>
      <c r="E162" s="231" t="s">
        <v>4850</v>
      </c>
      <c r="F162" s="232" t="s">
        <v>4851</v>
      </c>
      <c r="G162" s="233" t="s">
        <v>1106</v>
      </c>
      <c r="H162" s="234">
        <v>10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618</v>
      </c>
      <c r="AT162" s="241" t="s">
        <v>179</v>
      </c>
      <c r="AU162" s="241" t="s">
        <v>92</v>
      </c>
      <c r="AY162" s="18" t="s">
        <v>177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618</v>
      </c>
      <c r="BM162" s="241" t="s">
        <v>4852</v>
      </c>
    </row>
    <row r="163" s="2" customFormat="1" ht="24.15" customHeight="1">
      <c r="A163" s="39"/>
      <c r="B163" s="40"/>
      <c r="C163" s="230" t="s">
        <v>382</v>
      </c>
      <c r="D163" s="230" t="s">
        <v>179</v>
      </c>
      <c r="E163" s="231" t="s">
        <v>4853</v>
      </c>
      <c r="F163" s="232" t="s">
        <v>4854</v>
      </c>
      <c r="G163" s="233" t="s">
        <v>398</v>
      </c>
      <c r="H163" s="234">
        <v>35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618</v>
      </c>
      <c r="AT163" s="241" t="s">
        <v>179</v>
      </c>
      <c r="AU163" s="241" t="s">
        <v>92</v>
      </c>
      <c r="AY163" s="18" t="s">
        <v>177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618</v>
      </c>
      <c r="BM163" s="241" t="s">
        <v>4855</v>
      </c>
    </row>
    <row r="164" s="2" customFormat="1" ht="16.5" customHeight="1">
      <c r="A164" s="39"/>
      <c r="B164" s="40"/>
      <c r="C164" s="230" t="s">
        <v>389</v>
      </c>
      <c r="D164" s="230" t="s">
        <v>179</v>
      </c>
      <c r="E164" s="231" t="s">
        <v>4856</v>
      </c>
      <c r="F164" s="232" t="s">
        <v>4857</v>
      </c>
      <c r="G164" s="233" t="s">
        <v>1106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618</v>
      </c>
      <c r="AT164" s="241" t="s">
        <v>179</v>
      </c>
      <c r="AU164" s="241" t="s">
        <v>92</v>
      </c>
      <c r="AY164" s="18" t="s">
        <v>177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618</v>
      </c>
      <c r="BM164" s="241" t="s">
        <v>4858</v>
      </c>
    </row>
    <row r="165" s="12" customFormat="1" ht="22.8" customHeight="1">
      <c r="A165" s="12"/>
      <c r="B165" s="214"/>
      <c r="C165" s="215"/>
      <c r="D165" s="216" t="s">
        <v>82</v>
      </c>
      <c r="E165" s="228" t="s">
        <v>4859</v>
      </c>
      <c r="F165" s="228" t="s">
        <v>4860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SUM(P166:P195)</f>
        <v>0</v>
      </c>
      <c r="Q165" s="222"/>
      <c r="R165" s="223">
        <f>SUM(R166:R195)</f>
        <v>0</v>
      </c>
      <c r="S165" s="222"/>
      <c r="T165" s="224">
        <f>SUM(T166:T195)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184</v>
      </c>
      <c r="AT165" s="226" t="s">
        <v>82</v>
      </c>
      <c r="AU165" s="226" t="s">
        <v>90</v>
      </c>
      <c r="AY165" s="225" t="s">
        <v>177</v>
      </c>
      <c r="BK165" s="227">
        <f>SUM(BK166:BK195)</f>
        <v>0</v>
      </c>
    </row>
    <row r="166" s="2" customFormat="1" ht="21.75" customHeight="1">
      <c r="A166" s="39"/>
      <c r="B166" s="40"/>
      <c r="C166" s="230" t="s">
        <v>395</v>
      </c>
      <c r="D166" s="230" t="s">
        <v>179</v>
      </c>
      <c r="E166" s="231" t="s">
        <v>4861</v>
      </c>
      <c r="F166" s="232" t="s">
        <v>4862</v>
      </c>
      <c r="G166" s="233" t="s">
        <v>1106</v>
      </c>
      <c r="H166" s="234">
        <v>5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618</v>
      </c>
      <c r="AT166" s="241" t="s">
        <v>179</v>
      </c>
      <c r="AU166" s="241" t="s">
        <v>92</v>
      </c>
      <c r="AY166" s="18" t="s">
        <v>177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618</v>
      </c>
      <c r="BM166" s="241" t="s">
        <v>4863</v>
      </c>
    </row>
    <row r="167" s="2" customFormat="1" ht="16.5" customHeight="1">
      <c r="A167" s="39"/>
      <c r="B167" s="40"/>
      <c r="C167" s="230" t="s">
        <v>402</v>
      </c>
      <c r="D167" s="230" t="s">
        <v>179</v>
      </c>
      <c r="E167" s="231" t="s">
        <v>4864</v>
      </c>
      <c r="F167" s="232" t="s">
        <v>4865</v>
      </c>
      <c r="G167" s="233" t="s">
        <v>1106</v>
      </c>
      <c r="H167" s="234">
        <v>5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618</v>
      </c>
      <c r="AT167" s="241" t="s">
        <v>179</v>
      </c>
      <c r="AU167" s="241" t="s">
        <v>92</v>
      </c>
      <c r="AY167" s="18" t="s">
        <v>177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618</v>
      </c>
      <c r="BM167" s="241" t="s">
        <v>4866</v>
      </c>
    </row>
    <row r="168" s="2" customFormat="1" ht="24.15" customHeight="1">
      <c r="A168" s="39"/>
      <c r="B168" s="40"/>
      <c r="C168" s="230" t="s">
        <v>408</v>
      </c>
      <c r="D168" s="230" t="s">
        <v>179</v>
      </c>
      <c r="E168" s="231" t="s">
        <v>4867</v>
      </c>
      <c r="F168" s="232" t="s">
        <v>4868</v>
      </c>
      <c r="G168" s="233" t="s">
        <v>1106</v>
      </c>
      <c r="H168" s="234">
        <v>7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618</v>
      </c>
      <c r="AT168" s="241" t="s">
        <v>179</v>
      </c>
      <c r="AU168" s="241" t="s">
        <v>92</v>
      </c>
      <c r="AY168" s="18" t="s">
        <v>177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618</v>
      </c>
      <c r="BM168" s="241" t="s">
        <v>4869</v>
      </c>
    </row>
    <row r="169" s="2" customFormat="1" ht="16.5" customHeight="1">
      <c r="A169" s="39"/>
      <c r="B169" s="40"/>
      <c r="C169" s="230" t="s">
        <v>413</v>
      </c>
      <c r="D169" s="230" t="s">
        <v>179</v>
      </c>
      <c r="E169" s="231" t="s">
        <v>4864</v>
      </c>
      <c r="F169" s="232" t="s">
        <v>4865</v>
      </c>
      <c r="G169" s="233" t="s">
        <v>1106</v>
      </c>
      <c r="H169" s="234">
        <v>7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618</v>
      </c>
      <c r="AT169" s="241" t="s">
        <v>179</v>
      </c>
      <c r="AU169" s="241" t="s">
        <v>92</v>
      </c>
      <c r="AY169" s="18" t="s">
        <v>177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618</v>
      </c>
      <c r="BM169" s="241" t="s">
        <v>4870</v>
      </c>
    </row>
    <row r="170" s="2" customFormat="1" ht="37.8" customHeight="1">
      <c r="A170" s="39"/>
      <c r="B170" s="40"/>
      <c r="C170" s="230" t="s">
        <v>422</v>
      </c>
      <c r="D170" s="230" t="s">
        <v>179</v>
      </c>
      <c r="E170" s="231" t="s">
        <v>4871</v>
      </c>
      <c r="F170" s="232" t="s">
        <v>4872</v>
      </c>
      <c r="G170" s="233" t="s">
        <v>1106</v>
      </c>
      <c r="H170" s="234">
        <v>20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618</v>
      </c>
      <c r="AT170" s="241" t="s">
        <v>179</v>
      </c>
      <c r="AU170" s="241" t="s">
        <v>92</v>
      </c>
      <c r="AY170" s="18" t="s">
        <v>177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618</v>
      </c>
      <c r="BM170" s="241" t="s">
        <v>4873</v>
      </c>
    </row>
    <row r="171" s="2" customFormat="1" ht="16.5" customHeight="1">
      <c r="A171" s="39"/>
      <c r="B171" s="40"/>
      <c r="C171" s="230" t="s">
        <v>427</v>
      </c>
      <c r="D171" s="230" t="s">
        <v>179</v>
      </c>
      <c r="E171" s="231" t="s">
        <v>4864</v>
      </c>
      <c r="F171" s="232" t="s">
        <v>4865</v>
      </c>
      <c r="G171" s="233" t="s">
        <v>1106</v>
      </c>
      <c r="H171" s="234">
        <v>20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618</v>
      </c>
      <c r="AT171" s="241" t="s">
        <v>179</v>
      </c>
      <c r="AU171" s="241" t="s">
        <v>92</v>
      </c>
      <c r="AY171" s="18" t="s">
        <v>177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618</v>
      </c>
      <c r="BM171" s="241" t="s">
        <v>4874</v>
      </c>
    </row>
    <row r="172" s="2" customFormat="1" ht="37.8" customHeight="1">
      <c r="A172" s="39"/>
      <c r="B172" s="40"/>
      <c r="C172" s="230" t="s">
        <v>440</v>
      </c>
      <c r="D172" s="230" t="s">
        <v>179</v>
      </c>
      <c r="E172" s="231" t="s">
        <v>4875</v>
      </c>
      <c r="F172" s="232" t="s">
        <v>4876</v>
      </c>
      <c r="G172" s="233" t="s">
        <v>1106</v>
      </c>
      <c r="H172" s="234">
        <v>7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618</v>
      </c>
      <c r="AT172" s="241" t="s">
        <v>179</v>
      </c>
      <c r="AU172" s="241" t="s">
        <v>92</v>
      </c>
      <c r="AY172" s="18" t="s">
        <v>177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618</v>
      </c>
      <c r="BM172" s="241" t="s">
        <v>4877</v>
      </c>
    </row>
    <row r="173" s="2" customFormat="1" ht="16.5" customHeight="1">
      <c r="A173" s="39"/>
      <c r="B173" s="40"/>
      <c r="C173" s="230" t="s">
        <v>454</v>
      </c>
      <c r="D173" s="230" t="s">
        <v>179</v>
      </c>
      <c r="E173" s="231" t="s">
        <v>4878</v>
      </c>
      <c r="F173" s="232" t="s">
        <v>4879</v>
      </c>
      <c r="G173" s="233" t="s">
        <v>1106</v>
      </c>
      <c r="H173" s="234">
        <v>7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618</v>
      </c>
      <c r="AT173" s="241" t="s">
        <v>179</v>
      </c>
      <c r="AU173" s="241" t="s">
        <v>92</v>
      </c>
      <c r="AY173" s="18" t="s">
        <v>177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618</v>
      </c>
      <c r="BM173" s="241" t="s">
        <v>4880</v>
      </c>
    </row>
    <row r="174" s="2" customFormat="1" ht="37.8" customHeight="1">
      <c r="A174" s="39"/>
      <c r="B174" s="40"/>
      <c r="C174" s="230" t="s">
        <v>461</v>
      </c>
      <c r="D174" s="230" t="s">
        <v>179</v>
      </c>
      <c r="E174" s="231" t="s">
        <v>4881</v>
      </c>
      <c r="F174" s="232" t="s">
        <v>4882</v>
      </c>
      <c r="G174" s="233" t="s">
        <v>1106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618</v>
      </c>
      <c r="AT174" s="241" t="s">
        <v>179</v>
      </c>
      <c r="AU174" s="241" t="s">
        <v>92</v>
      </c>
      <c r="AY174" s="18" t="s">
        <v>177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618</v>
      </c>
      <c r="BM174" s="241" t="s">
        <v>4883</v>
      </c>
    </row>
    <row r="175" s="2" customFormat="1" ht="16.5" customHeight="1">
      <c r="A175" s="39"/>
      <c r="B175" s="40"/>
      <c r="C175" s="230" t="s">
        <v>465</v>
      </c>
      <c r="D175" s="230" t="s">
        <v>179</v>
      </c>
      <c r="E175" s="231" t="s">
        <v>4884</v>
      </c>
      <c r="F175" s="232" t="s">
        <v>4885</v>
      </c>
      <c r="G175" s="233" t="s">
        <v>1106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618</v>
      </c>
      <c r="AT175" s="241" t="s">
        <v>179</v>
      </c>
      <c r="AU175" s="241" t="s">
        <v>92</v>
      </c>
      <c r="AY175" s="18" t="s">
        <v>177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618</v>
      </c>
      <c r="BM175" s="241" t="s">
        <v>4886</v>
      </c>
    </row>
    <row r="176" s="2" customFormat="1" ht="21.75" customHeight="1">
      <c r="A176" s="39"/>
      <c r="B176" s="40"/>
      <c r="C176" s="230" t="s">
        <v>469</v>
      </c>
      <c r="D176" s="230" t="s">
        <v>179</v>
      </c>
      <c r="E176" s="231" t="s">
        <v>4887</v>
      </c>
      <c r="F176" s="232" t="s">
        <v>4888</v>
      </c>
      <c r="G176" s="233" t="s">
        <v>1106</v>
      </c>
      <c r="H176" s="234">
        <v>46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618</v>
      </c>
      <c r="AT176" s="241" t="s">
        <v>179</v>
      </c>
      <c r="AU176" s="241" t="s">
        <v>92</v>
      </c>
      <c r="AY176" s="18" t="s">
        <v>177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618</v>
      </c>
      <c r="BM176" s="241" t="s">
        <v>4889</v>
      </c>
    </row>
    <row r="177" s="2" customFormat="1" ht="44.25" customHeight="1">
      <c r="A177" s="39"/>
      <c r="B177" s="40"/>
      <c r="C177" s="230" t="s">
        <v>473</v>
      </c>
      <c r="D177" s="230" t="s">
        <v>179</v>
      </c>
      <c r="E177" s="231" t="s">
        <v>4890</v>
      </c>
      <c r="F177" s="232" t="s">
        <v>4891</v>
      </c>
      <c r="G177" s="233" t="s">
        <v>888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618</v>
      </c>
      <c r="AT177" s="241" t="s">
        <v>179</v>
      </c>
      <c r="AU177" s="241" t="s">
        <v>92</v>
      </c>
      <c r="AY177" s="18" t="s">
        <v>177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618</v>
      </c>
      <c r="BM177" s="241" t="s">
        <v>4892</v>
      </c>
    </row>
    <row r="178" s="2" customFormat="1" ht="16.5" customHeight="1">
      <c r="A178" s="39"/>
      <c r="B178" s="40"/>
      <c r="C178" s="230" t="s">
        <v>484</v>
      </c>
      <c r="D178" s="230" t="s">
        <v>179</v>
      </c>
      <c r="E178" s="231" t="s">
        <v>4893</v>
      </c>
      <c r="F178" s="232" t="s">
        <v>4894</v>
      </c>
      <c r="G178" s="233" t="s">
        <v>888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618</v>
      </c>
      <c r="AT178" s="241" t="s">
        <v>179</v>
      </c>
      <c r="AU178" s="241" t="s">
        <v>92</v>
      </c>
      <c r="AY178" s="18" t="s">
        <v>177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618</v>
      </c>
      <c r="BM178" s="241" t="s">
        <v>4895</v>
      </c>
    </row>
    <row r="179" s="2" customFormat="1" ht="33" customHeight="1">
      <c r="A179" s="39"/>
      <c r="B179" s="40"/>
      <c r="C179" s="230" t="s">
        <v>506</v>
      </c>
      <c r="D179" s="230" t="s">
        <v>179</v>
      </c>
      <c r="E179" s="231" t="s">
        <v>4896</v>
      </c>
      <c r="F179" s="232" t="s">
        <v>4897</v>
      </c>
      <c r="G179" s="233" t="s">
        <v>1565</v>
      </c>
      <c r="H179" s="234">
        <v>8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618</v>
      </c>
      <c r="AT179" s="241" t="s">
        <v>179</v>
      </c>
      <c r="AU179" s="241" t="s">
        <v>92</v>
      </c>
      <c r="AY179" s="18" t="s">
        <v>177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618</v>
      </c>
      <c r="BM179" s="241" t="s">
        <v>4898</v>
      </c>
    </row>
    <row r="180" s="2" customFormat="1" ht="16.5" customHeight="1">
      <c r="A180" s="39"/>
      <c r="B180" s="40"/>
      <c r="C180" s="230" t="s">
        <v>511</v>
      </c>
      <c r="D180" s="230" t="s">
        <v>179</v>
      </c>
      <c r="E180" s="231" t="s">
        <v>4899</v>
      </c>
      <c r="F180" s="232" t="s">
        <v>4900</v>
      </c>
      <c r="G180" s="233" t="s">
        <v>1106</v>
      </c>
      <c r="H180" s="234">
        <v>5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618</v>
      </c>
      <c r="AT180" s="241" t="s">
        <v>179</v>
      </c>
      <c r="AU180" s="241" t="s">
        <v>92</v>
      </c>
      <c r="AY180" s="18" t="s">
        <v>177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618</v>
      </c>
      <c r="BM180" s="241" t="s">
        <v>4901</v>
      </c>
    </row>
    <row r="181" s="2" customFormat="1" ht="16.5" customHeight="1">
      <c r="A181" s="39"/>
      <c r="B181" s="40"/>
      <c r="C181" s="230" t="s">
        <v>515</v>
      </c>
      <c r="D181" s="230" t="s">
        <v>179</v>
      </c>
      <c r="E181" s="231" t="s">
        <v>4902</v>
      </c>
      <c r="F181" s="232" t="s">
        <v>4903</v>
      </c>
      <c r="G181" s="233" t="s">
        <v>1106</v>
      </c>
      <c r="H181" s="234">
        <v>5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618</v>
      </c>
      <c r="AT181" s="241" t="s">
        <v>179</v>
      </c>
      <c r="AU181" s="241" t="s">
        <v>92</v>
      </c>
      <c r="AY181" s="18" t="s">
        <v>177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618</v>
      </c>
      <c r="BM181" s="241" t="s">
        <v>4904</v>
      </c>
    </row>
    <row r="182" s="2" customFormat="1" ht="16.5" customHeight="1">
      <c r="A182" s="39"/>
      <c r="B182" s="40"/>
      <c r="C182" s="230" t="s">
        <v>519</v>
      </c>
      <c r="D182" s="230" t="s">
        <v>179</v>
      </c>
      <c r="E182" s="231" t="s">
        <v>4905</v>
      </c>
      <c r="F182" s="232" t="s">
        <v>4906</v>
      </c>
      <c r="G182" s="233" t="s">
        <v>398</v>
      </c>
      <c r="H182" s="234">
        <v>420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618</v>
      </c>
      <c r="AT182" s="241" t="s">
        <v>179</v>
      </c>
      <c r="AU182" s="241" t="s">
        <v>92</v>
      </c>
      <c r="AY182" s="18" t="s">
        <v>177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618</v>
      </c>
      <c r="BM182" s="241" t="s">
        <v>4907</v>
      </c>
    </row>
    <row r="183" s="2" customFormat="1" ht="16.5" customHeight="1">
      <c r="A183" s="39"/>
      <c r="B183" s="40"/>
      <c r="C183" s="230" t="s">
        <v>523</v>
      </c>
      <c r="D183" s="230" t="s">
        <v>179</v>
      </c>
      <c r="E183" s="231" t="s">
        <v>4908</v>
      </c>
      <c r="F183" s="232" t="s">
        <v>4909</v>
      </c>
      <c r="G183" s="233" t="s">
        <v>398</v>
      </c>
      <c r="H183" s="234">
        <v>420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618</v>
      </c>
      <c r="AT183" s="241" t="s">
        <v>179</v>
      </c>
      <c r="AU183" s="241" t="s">
        <v>92</v>
      </c>
      <c r="AY183" s="18" t="s">
        <v>177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618</v>
      </c>
      <c r="BM183" s="241" t="s">
        <v>4910</v>
      </c>
    </row>
    <row r="184" s="2" customFormat="1" ht="16.5" customHeight="1">
      <c r="A184" s="39"/>
      <c r="B184" s="40"/>
      <c r="C184" s="230" t="s">
        <v>527</v>
      </c>
      <c r="D184" s="230" t="s">
        <v>179</v>
      </c>
      <c r="E184" s="231" t="s">
        <v>4911</v>
      </c>
      <c r="F184" s="232" t="s">
        <v>4912</v>
      </c>
      <c r="G184" s="233" t="s">
        <v>398</v>
      </c>
      <c r="H184" s="234">
        <v>1750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618</v>
      </c>
      <c r="AT184" s="241" t="s">
        <v>179</v>
      </c>
      <c r="AU184" s="241" t="s">
        <v>92</v>
      </c>
      <c r="AY184" s="18" t="s">
        <v>177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618</v>
      </c>
      <c r="BM184" s="241" t="s">
        <v>4913</v>
      </c>
    </row>
    <row r="185" s="2" customFormat="1" ht="16.5" customHeight="1">
      <c r="A185" s="39"/>
      <c r="B185" s="40"/>
      <c r="C185" s="230" t="s">
        <v>532</v>
      </c>
      <c r="D185" s="230" t="s">
        <v>179</v>
      </c>
      <c r="E185" s="231" t="s">
        <v>4914</v>
      </c>
      <c r="F185" s="232" t="s">
        <v>4915</v>
      </c>
      <c r="G185" s="233" t="s">
        <v>398</v>
      </c>
      <c r="H185" s="234">
        <v>1750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618</v>
      </c>
      <c r="AT185" s="241" t="s">
        <v>179</v>
      </c>
      <c r="AU185" s="241" t="s">
        <v>92</v>
      </c>
      <c r="AY185" s="18" t="s">
        <v>177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618</v>
      </c>
      <c r="BM185" s="241" t="s">
        <v>4916</v>
      </c>
    </row>
    <row r="186" s="2" customFormat="1" ht="16.5" customHeight="1">
      <c r="A186" s="39"/>
      <c r="B186" s="40"/>
      <c r="C186" s="230" t="s">
        <v>540</v>
      </c>
      <c r="D186" s="230" t="s">
        <v>179</v>
      </c>
      <c r="E186" s="231" t="s">
        <v>4917</v>
      </c>
      <c r="F186" s="232" t="s">
        <v>4918</v>
      </c>
      <c r="G186" s="233" t="s">
        <v>1106</v>
      </c>
      <c r="H186" s="234">
        <v>25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618</v>
      </c>
      <c r="AT186" s="241" t="s">
        <v>179</v>
      </c>
      <c r="AU186" s="241" t="s">
        <v>92</v>
      </c>
      <c r="AY186" s="18" t="s">
        <v>177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618</v>
      </c>
      <c r="BM186" s="241" t="s">
        <v>4919</v>
      </c>
    </row>
    <row r="187" s="2" customFormat="1" ht="16.5" customHeight="1">
      <c r="A187" s="39"/>
      <c r="B187" s="40"/>
      <c r="C187" s="230" t="s">
        <v>547</v>
      </c>
      <c r="D187" s="230" t="s">
        <v>179</v>
      </c>
      <c r="E187" s="231" t="s">
        <v>4841</v>
      </c>
      <c r="F187" s="232" t="s">
        <v>4842</v>
      </c>
      <c r="G187" s="233" t="s">
        <v>1106</v>
      </c>
      <c r="H187" s="234">
        <v>120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618</v>
      </c>
      <c r="AT187" s="241" t="s">
        <v>179</v>
      </c>
      <c r="AU187" s="241" t="s">
        <v>92</v>
      </c>
      <c r="AY187" s="18" t="s">
        <v>177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618</v>
      </c>
      <c r="BM187" s="241" t="s">
        <v>4920</v>
      </c>
    </row>
    <row r="188" s="2" customFormat="1" ht="21.75" customHeight="1">
      <c r="A188" s="39"/>
      <c r="B188" s="40"/>
      <c r="C188" s="230" t="s">
        <v>556</v>
      </c>
      <c r="D188" s="230" t="s">
        <v>179</v>
      </c>
      <c r="E188" s="231" t="s">
        <v>4921</v>
      </c>
      <c r="F188" s="232" t="s">
        <v>4922</v>
      </c>
      <c r="G188" s="233" t="s">
        <v>1106</v>
      </c>
      <c r="H188" s="234">
        <v>425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618</v>
      </c>
      <c r="AT188" s="241" t="s">
        <v>179</v>
      </c>
      <c r="AU188" s="241" t="s">
        <v>92</v>
      </c>
      <c r="AY188" s="18" t="s">
        <v>177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618</v>
      </c>
      <c r="BM188" s="241" t="s">
        <v>4923</v>
      </c>
    </row>
    <row r="189" s="2" customFormat="1" ht="16.5" customHeight="1">
      <c r="A189" s="39"/>
      <c r="B189" s="40"/>
      <c r="C189" s="230" t="s">
        <v>563</v>
      </c>
      <c r="D189" s="230" t="s">
        <v>179</v>
      </c>
      <c r="E189" s="231" t="s">
        <v>4847</v>
      </c>
      <c r="F189" s="232" t="s">
        <v>4848</v>
      </c>
      <c r="G189" s="233" t="s">
        <v>1106</v>
      </c>
      <c r="H189" s="234">
        <v>425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618</v>
      </c>
      <c r="AT189" s="241" t="s">
        <v>179</v>
      </c>
      <c r="AU189" s="241" t="s">
        <v>92</v>
      </c>
      <c r="AY189" s="18" t="s">
        <v>177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618</v>
      </c>
      <c r="BM189" s="241" t="s">
        <v>4924</v>
      </c>
    </row>
    <row r="190" s="2" customFormat="1" ht="16.5" customHeight="1">
      <c r="A190" s="39"/>
      <c r="B190" s="40"/>
      <c r="C190" s="230" t="s">
        <v>571</v>
      </c>
      <c r="D190" s="230" t="s">
        <v>179</v>
      </c>
      <c r="E190" s="231" t="s">
        <v>4925</v>
      </c>
      <c r="F190" s="232" t="s">
        <v>4926</v>
      </c>
      <c r="G190" s="233" t="s">
        <v>1106</v>
      </c>
      <c r="H190" s="234">
        <v>1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618</v>
      </c>
      <c r="AT190" s="241" t="s">
        <v>179</v>
      </c>
      <c r="AU190" s="241" t="s">
        <v>92</v>
      </c>
      <c r="AY190" s="18" t="s">
        <v>177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618</v>
      </c>
      <c r="BM190" s="241" t="s">
        <v>4927</v>
      </c>
    </row>
    <row r="191" s="2" customFormat="1" ht="16.5" customHeight="1">
      <c r="A191" s="39"/>
      <c r="B191" s="40"/>
      <c r="C191" s="230" t="s">
        <v>394</v>
      </c>
      <c r="D191" s="230" t="s">
        <v>179</v>
      </c>
      <c r="E191" s="231" t="s">
        <v>4928</v>
      </c>
      <c r="F191" s="232" t="s">
        <v>4929</v>
      </c>
      <c r="G191" s="233" t="s">
        <v>1106</v>
      </c>
      <c r="H191" s="234">
        <v>1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618</v>
      </c>
      <c r="AT191" s="241" t="s">
        <v>179</v>
      </c>
      <c r="AU191" s="241" t="s">
        <v>92</v>
      </c>
      <c r="AY191" s="18" t="s">
        <v>177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618</v>
      </c>
      <c r="BM191" s="241" t="s">
        <v>4930</v>
      </c>
    </row>
    <row r="192" s="2" customFormat="1" ht="16.5" customHeight="1">
      <c r="A192" s="39"/>
      <c r="B192" s="40"/>
      <c r="C192" s="230" t="s">
        <v>587</v>
      </c>
      <c r="D192" s="230" t="s">
        <v>179</v>
      </c>
      <c r="E192" s="231" t="s">
        <v>4931</v>
      </c>
      <c r="F192" s="232" t="s">
        <v>4932</v>
      </c>
      <c r="G192" s="233" t="s">
        <v>1106</v>
      </c>
      <c r="H192" s="234">
        <v>1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618</v>
      </c>
      <c r="AT192" s="241" t="s">
        <v>179</v>
      </c>
      <c r="AU192" s="241" t="s">
        <v>92</v>
      </c>
      <c r="AY192" s="18" t="s">
        <v>177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618</v>
      </c>
      <c r="BM192" s="241" t="s">
        <v>4933</v>
      </c>
    </row>
    <row r="193" s="2" customFormat="1" ht="16.5" customHeight="1">
      <c r="A193" s="39"/>
      <c r="B193" s="40"/>
      <c r="C193" s="230" t="s">
        <v>598</v>
      </c>
      <c r="D193" s="230" t="s">
        <v>179</v>
      </c>
      <c r="E193" s="231" t="s">
        <v>4934</v>
      </c>
      <c r="F193" s="232" t="s">
        <v>4935</v>
      </c>
      <c r="G193" s="233" t="s">
        <v>3358</v>
      </c>
      <c r="H193" s="234">
        <v>25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618</v>
      </c>
      <c r="AT193" s="241" t="s">
        <v>179</v>
      </c>
      <c r="AU193" s="241" t="s">
        <v>92</v>
      </c>
      <c r="AY193" s="18" t="s">
        <v>177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618</v>
      </c>
      <c r="BM193" s="241" t="s">
        <v>4936</v>
      </c>
    </row>
    <row r="194" s="2" customFormat="1" ht="16.5" customHeight="1">
      <c r="A194" s="39"/>
      <c r="B194" s="40"/>
      <c r="C194" s="230" t="s">
        <v>606</v>
      </c>
      <c r="D194" s="230" t="s">
        <v>179</v>
      </c>
      <c r="E194" s="231" t="s">
        <v>4937</v>
      </c>
      <c r="F194" s="232" t="s">
        <v>4938</v>
      </c>
      <c r="G194" s="233" t="s">
        <v>1565</v>
      </c>
      <c r="H194" s="234">
        <v>8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618</v>
      </c>
      <c r="AT194" s="241" t="s">
        <v>179</v>
      </c>
      <c r="AU194" s="241" t="s">
        <v>92</v>
      </c>
      <c r="AY194" s="18" t="s">
        <v>177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618</v>
      </c>
      <c r="BM194" s="241" t="s">
        <v>4939</v>
      </c>
    </row>
    <row r="195" s="2" customFormat="1" ht="21.75" customHeight="1">
      <c r="A195" s="39"/>
      <c r="B195" s="40"/>
      <c r="C195" s="230" t="s">
        <v>615</v>
      </c>
      <c r="D195" s="230" t="s">
        <v>179</v>
      </c>
      <c r="E195" s="231" t="s">
        <v>4940</v>
      </c>
      <c r="F195" s="232" t="s">
        <v>4941</v>
      </c>
      <c r="G195" s="233" t="s">
        <v>1106</v>
      </c>
      <c r="H195" s="234">
        <v>1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618</v>
      </c>
      <c r="AT195" s="241" t="s">
        <v>179</v>
      </c>
      <c r="AU195" s="241" t="s">
        <v>92</v>
      </c>
      <c r="AY195" s="18" t="s">
        <v>177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618</v>
      </c>
      <c r="BM195" s="241" t="s">
        <v>4942</v>
      </c>
    </row>
    <row r="196" s="12" customFormat="1" ht="22.8" customHeight="1">
      <c r="A196" s="12"/>
      <c r="B196" s="214"/>
      <c r="C196" s="215"/>
      <c r="D196" s="216" t="s">
        <v>82</v>
      </c>
      <c r="E196" s="228" t="s">
        <v>4943</v>
      </c>
      <c r="F196" s="228" t="s">
        <v>4944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SUM(P197:P204)</f>
        <v>0</v>
      </c>
      <c r="Q196" s="222"/>
      <c r="R196" s="223">
        <f>SUM(R197:R204)</f>
        <v>0</v>
      </c>
      <c r="S196" s="222"/>
      <c r="T196" s="224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184</v>
      </c>
      <c r="AT196" s="226" t="s">
        <v>82</v>
      </c>
      <c r="AU196" s="226" t="s">
        <v>90</v>
      </c>
      <c r="AY196" s="225" t="s">
        <v>177</v>
      </c>
      <c r="BK196" s="227">
        <f>SUM(BK197:BK204)</f>
        <v>0</v>
      </c>
    </row>
    <row r="197" s="2" customFormat="1" ht="37.8" customHeight="1">
      <c r="A197" s="39"/>
      <c r="B197" s="40"/>
      <c r="C197" s="230" t="s">
        <v>1090</v>
      </c>
      <c r="D197" s="230" t="s">
        <v>179</v>
      </c>
      <c r="E197" s="231" t="s">
        <v>4945</v>
      </c>
      <c r="F197" s="232" t="s">
        <v>4946</v>
      </c>
      <c r="G197" s="233" t="s">
        <v>1106</v>
      </c>
      <c r="H197" s="234">
        <v>15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618</v>
      </c>
      <c r="AT197" s="241" t="s">
        <v>179</v>
      </c>
      <c r="AU197" s="241" t="s">
        <v>92</v>
      </c>
      <c r="AY197" s="18" t="s">
        <v>177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618</v>
      </c>
      <c r="BM197" s="241" t="s">
        <v>4947</v>
      </c>
    </row>
    <row r="198" s="2" customFormat="1" ht="16.5" customHeight="1">
      <c r="A198" s="39"/>
      <c r="B198" s="40"/>
      <c r="C198" s="230" t="s">
        <v>1095</v>
      </c>
      <c r="D198" s="230" t="s">
        <v>179</v>
      </c>
      <c r="E198" s="231" t="s">
        <v>4948</v>
      </c>
      <c r="F198" s="232" t="s">
        <v>4949</v>
      </c>
      <c r="G198" s="233" t="s">
        <v>1106</v>
      </c>
      <c r="H198" s="234">
        <v>7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618</v>
      </c>
      <c r="AT198" s="241" t="s">
        <v>179</v>
      </c>
      <c r="AU198" s="241" t="s">
        <v>92</v>
      </c>
      <c r="AY198" s="18" t="s">
        <v>177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618</v>
      </c>
      <c r="BM198" s="241" t="s">
        <v>4950</v>
      </c>
    </row>
    <row r="199" s="2" customFormat="1" ht="16.5" customHeight="1">
      <c r="A199" s="39"/>
      <c r="B199" s="40"/>
      <c r="C199" s="230" t="s">
        <v>1099</v>
      </c>
      <c r="D199" s="230" t="s">
        <v>179</v>
      </c>
      <c r="E199" s="231" t="s">
        <v>4951</v>
      </c>
      <c r="F199" s="232" t="s">
        <v>4952</v>
      </c>
      <c r="G199" s="233" t="s">
        <v>1565</v>
      </c>
      <c r="H199" s="234">
        <v>7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618</v>
      </c>
      <c r="AT199" s="241" t="s">
        <v>179</v>
      </c>
      <c r="AU199" s="241" t="s">
        <v>92</v>
      </c>
      <c r="AY199" s="18" t="s">
        <v>177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618</v>
      </c>
      <c r="BM199" s="241" t="s">
        <v>4953</v>
      </c>
    </row>
    <row r="200" s="2" customFormat="1" ht="24.15" customHeight="1">
      <c r="A200" s="39"/>
      <c r="B200" s="40"/>
      <c r="C200" s="230" t="s">
        <v>1103</v>
      </c>
      <c r="D200" s="230" t="s">
        <v>179</v>
      </c>
      <c r="E200" s="231" t="s">
        <v>4954</v>
      </c>
      <c r="F200" s="232" t="s">
        <v>4955</v>
      </c>
      <c r="G200" s="233" t="s">
        <v>1106</v>
      </c>
      <c r="H200" s="234">
        <v>1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618</v>
      </c>
      <c r="AT200" s="241" t="s">
        <v>179</v>
      </c>
      <c r="AU200" s="241" t="s">
        <v>92</v>
      </c>
      <c r="AY200" s="18" t="s">
        <v>177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618</v>
      </c>
      <c r="BM200" s="241" t="s">
        <v>4956</v>
      </c>
    </row>
    <row r="201" s="2" customFormat="1" ht="16.5" customHeight="1">
      <c r="A201" s="39"/>
      <c r="B201" s="40"/>
      <c r="C201" s="230" t="s">
        <v>1108</v>
      </c>
      <c r="D201" s="230" t="s">
        <v>179</v>
      </c>
      <c r="E201" s="231" t="s">
        <v>4957</v>
      </c>
      <c r="F201" s="232" t="s">
        <v>4958</v>
      </c>
      <c r="G201" s="233" t="s">
        <v>1106</v>
      </c>
      <c r="H201" s="234">
        <v>1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618</v>
      </c>
      <c r="AT201" s="241" t="s">
        <v>179</v>
      </c>
      <c r="AU201" s="241" t="s">
        <v>92</v>
      </c>
      <c r="AY201" s="18" t="s">
        <v>177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618</v>
      </c>
      <c r="BM201" s="241" t="s">
        <v>4959</v>
      </c>
    </row>
    <row r="202" s="2" customFormat="1" ht="16.5" customHeight="1">
      <c r="A202" s="39"/>
      <c r="B202" s="40"/>
      <c r="C202" s="230" t="s">
        <v>1113</v>
      </c>
      <c r="D202" s="230" t="s">
        <v>179</v>
      </c>
      <c r="E202" s="231" t="s">
        <v>4826</v>
      </c>
      <c r="F202" s="232" t="s">
        <v>4827</v>
      </c>
      <c r="G202" s="233" t="s">
        <v>1106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618</v>
      </c>
      <c r="AT202" s="241" t="s">
        <v>179</v>
      </c>
      <c r="AU202" s="241" t="s">
        <v>92</v>
      </c>
      <c r="AY202" s="18" t="s">
        <v>177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618</v>
      </c>
      <c r="BM202" s="241" t="s">
        <v>4960</v>
      </c>
    </row>
    <row r="203" s="2" customFormat="1" ht="16.5" customHeight="1">
      <c r="A203" s="39"/>
      <c r="B203" s="40"/>
      <c r="C203" s="230" t="s">
        <v>1122</v>
      </c>
      <c r="D203" s="230" t="s">
        <v>179</v>
      </c>
      <c r="E203" s="231" t="s">
        <v>4829</v>
      </c>
      <c r="F203" s="232" t="s">
        <v>4830</v>
      </c>
      <c r="G203" s="233" t="s">
        <v>1106</v>
      </c>
      <c r="H203" s="234">
        <v>1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618</v>
      </c>
      <c r="AT203" s="241" t="s">
        <v>179</v>
      </c>
      <c r="AU203" s="241" t="s">
        <v>92</v>
      </c>
      <c r="AY203" s="18" t="s">
        <v>177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618</v>
      </c>
      <c r="BM203" s="241" t="s">
        <v>4961</v>
      </c>
    </row>
    <row r="204" s="2" customFormat="1" ht="16.5" customHeight="1">
      <c r="A204" s="39"/>
      <c r="B204" s="40"/>
      <c r="C204" s="230" t="s">
        <v>1127</v>
      </c>
      <c r="D204" s="230" t="s">
        <v>179</v>
      </c>
      <c r="E204" s="231" t="s">
        <v>4962</v>
      </c>
      <c r="F204" s="232" t="s">
        <v>4857</v>
      </c>
      <c r="G204" s="233" t="s">
        <v>1106</v>
      </c>
      <c r="H204" s="234">
        <v>1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618</v>
      </c>
      <c r="AT204" s="241" t="s">
        <v>179</v>
      </c>
      <c r="AU204" s="241" t="s">
        <v>92</v>
      </c>
      <c r="AY204" s="18" t="s">
        <v>177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618</v>
      </c>
      <c r="BM204" s="241" t="s">
        <v>4963</v>
      </c>
    </row>
    <row r="205" s="12" customFormat="1" ht="22.8" customHeight="1">
      <c r="A205" s="12"/>
      <c r="B205" s="214"/>
      <c r="C205" s="215"/>
      <c r="D205" s="216" t="s">
        <v>82</v>
      </c>
      <c r="E205" s="228" t="s">
        <v>4964</v>
      </c>
      <c r="F205" s="228" t="s">
        <v>4965</v>
      </c>
      <c r="G205" s="215"/>
      <c r="H205" s="215"/>
      <c r="I205" s="218"/>
      <c r="J205" s="229">
        <f>BK205</f>
        <v>0</v>
      </c>
      <c r="K205" s="215"/>
      <c r="L205" s="220"/>
      <c r="M205" s="221"/>
      <c r="N205" s="222"/>
      <c r="O205" s="222"/>
      <c r="P205" s="223">
        <f>SUM(P206:P214)</f>
        <v>0</v>
      </c>
      <c r="Q205" s="222"/>
      <c r="R205" s="223">
        <f>SUM(R206:R214)</f>
        <v>0</v>
      </c>
      <c r="S205" s="222"/>
      <c r="T205" s="224">
        <f>SUM(T206:T214)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184</v>
      </c>
      <c r="AT205" s="226" t="s">
        <v>82</v>
      </c>
      <c r="AU205" s="226" t="s">
        <v>90</v>
      </c>
      <c r="AY205" s="225" t="s">
        <v>177</v>
      </c>
      <c r="BK205" s="227">
        <f>SUM(BK206:BK214)</f>
        <v>0</v>
      </c>
    </row>
    <row r="206" s="2" customFormat="1" ht="44.25" customHeight="1">
      <c r="A206" s="39"/>
      <c r="B206" s="40"/>
      <c r="C206" s="230" t="s">
        <v>1134</v>
      </c>
      <c r="D206" s="230" t="s">
        <v>179</v>
      </c>
      <c r="E206" s="231" t="s">
        <v>4966</v>
      </c>
      <c r="F206" s="232" t="s">
        <v>4967</v>
      </c>
      <c r="G206" s="233" t="s">
        <v>1106</v>
      </c>
      <c r="H206" s="234">
        <v>2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618</v>
      </c>
      <c r="AT206" s="241" t="s">
        <v>179</v>
      </c>
      <c r="AU206" s="241" t="s">
        <v>92</v>
      </c>
      <c r="AY206" s="18" t="s">
        <v>177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618</v>
      </c>
      <c r="BM206" s="241" t="s">
        <v>4968</v>
      </c>
    </row>
    <row r="207" s="2" customFormat="1" ht="16.5" customHeight="1">
      <c r="A207" s="39"/>
      <c r="B207" s="40"/>
      <c r="C207" s="230" t="s">
        <v>1153</v>
      </c>
      <c r="D207" s="230" t="s">
        <v>179</v>
      </c>
      <c r="E207" s="231" t="s">
        <v>4969</v>
      </c>
      <c r="F207" s="232" t="s">
        <v>4970</v>
      </c>
      <c r="G207" s="233" t="s">
        <v>1106</v>
      </c>
      <c r="H207" s="234">
        <v>2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618</v>
      </c>
      <c r="AT207" s="241" t="s">
        <v>179</v>
      </c>
      <c r="AU207" s="241" t="s">
        <v>92</v>
      </c>
      <c r="AY207" s="18" t="s">
        <v>177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618</v>
      </c>
      <c r="BM207" s="241" t="s">
        <v>4971</v>
      </c>
    </row>
    <row r="208" s="2" customFormat="1" ht="16.5" customHeight="1">
      <c r="A208" s="39"/>
      <c r="B208" s="40"/>
      <c r="C208" s="230" t="s">
        <v>1165</v>
      </c>
      <c r="D208" s="230" t="s">
        <v>179</v>
      </c>
      <c r="E208" s="231" t="s">
        <v>4972</v>
      </c>
      <c r="F208" s="232" t="s">
        <v>4842</v>
      </c>
      <c r="G208" s="233" t="s">
        <v>1106</v>
      </c>
      <c r="H208" s="234">
        <v>10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618</v>
      </c>
      <c r="AT208" s="241" t="s">
        <v>179</v>
      </c>
      <c r="AU208" s="241" t="s">
        <v>92</v>
      </c>
      <c r="AY208" s="18" t="s">
        <v>177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618</v>
      </c>
      <c r="BM208" s="241" t="s">
        <v>4973</v>
      </c>
    </row>
    <row r="209" s="2" customFormat="1" ht="21.75" customHeight="1">
      <c r="A209" s="39"/>
      <c r="B209" s="40"/>
      <c r="C209" s="230" t="s">
        <v>1169</v>
      </c>
      <c r="D209" s="230" t="s">
        <v>179</v>
      </c>
      <c r="E209" s="231" t="s">
        <v>4921</v>
      </c>
      <c r="F209" s="232" t="s">
        <v>4922</v>
      </c>
      <c r="G209" s="233" t="s">
        <v>1106</v>
      </c>
      <c r="H209" s="234">
        <v>30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618</v>
      </c>
      <c r="AT209" s="241" t="s">
        <v>179</v>
      </c>
      <c r="AU209" s="241" t="s">
        <v>92</v>
      </c>
      <c r="AY209" s="18" t="s">
        <v>177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618</v>
      </c>
      <c r="BM209" s="241" t="s">
        <v>4974</v>
      </c>
    </row>
    <row r="210" s="2" customFormat="1" ht="16.5" customHeight="1">
      <c r="A210" s="39"/>
      <c r="B210" s="40"/>
      <c r="C210" s="230" t="s">
        <v>1174</v>
      </c>
      <c r="D210" s="230" t="s">
        <v>179</v>
      </c>
      <c r="E210" s="231" t="s">
        <v>4847</v>
      </c>
      <c r="F210" s="232" t="s">
        <v>4848</v>
      </c>
      <c r="G210" s="233" t="s">
        <v>1106</v>
      </c>
      <c r="H210" s="234">
        <v>30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618</v>
      </c>
      <c r="AT210" s="241" t="s">
        <v>179</v>
      </c>
      <c r="AU210" s="241" t="s">
        <v>92</v>
      </c>
      <c r="AY210" s="18" t="s">
        <v>177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618</v>
      </c>
      <c r="BM210" s="241" t="s">
        <v>4975</v>
      </c>
    </row>
    <row r="211" s="2" customFormat="1" ht="16.5" customHeight="1">
      <c r="A211" s="39"/>
      <c r="B211" s="40"/>
      <c r="C211" s="230" t="s">
        <v>1178</v>
      </c>
      <c r="D211" s="230" t="s">
        <v>179</v>
      </c>
      <c r="E211" s="231" t="s">
        <v>4976</v>
      </c>
      <c r="F211" s="232" t="s">
        <v>4977</v>
      </c>
      <c r="G211" s="233" t="s">
        <v>1106</v>
      </c>
      <c r="H211" s="234">
        <v>30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618</v>
      </c>
      <c r="AT211" s="241" t="s">
        <v>179</v>
      </c>
      <c r="AU211" s="241" t="s">
        <v>92</v>
      </c>
      <c r="AY211" s="18" t="s">
        <v>177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618</v>
      </c>
      <c r="BM211" s="241" t="s">
        <v>4978</v>
      </c>
    </row>
    <row r="212" s="2" customFormat="1" ht="16.5" customHeight="1">
      <c r="A212" s="39"/>
      <c r="B212" s="40"/>
      <c r="C212" s="230" t="s">
        <v>1184</v>
      </c>
      <c r="D212" s="230" t="s">
        <v>179</v>
      </c>
      <c r="E212" s="231" t="s">
        <v>4979</v>
      </c>
      <c r="F212" s="232" t="s">
        <v>4980</v>
      </c>
      <c r="G212" s="233" t="s">
        <v>1106</v>
      </c>
      <c r="H212" s="234">
        <v>50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618</v>
      </c>
      <c r="AT212" s="241" t="s">
        <v>179</v>
      </c>
      <c r="AU212" s="241" t="s">
        <v>92</v>
      </c>
      <c r="AY212" s="18" t="s">
        <v>177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618</v>
      </c>
      <c r="BM212" s="241" t="s">
        <v>4981</v>
      </c>
    </row>
    <row r="213" s="2" customFormat="1" ht="16.5" customHeight="1">
      <c r="A213" s="39"/>
      <c r="B213" s="40"/>
      <c r="C213" s="230" t="s">
        <v>1191</v>
      </c>
      <c r="D213" s="230" t="s">
        <v>179</v>
      </c>
      <c r="E213" s="231" t="s">
        <v>4982</v>
      </c>
      <c r="F213" s="232" t="s">
        <v>4983</v>
      </c>
      <c r="G213" s="233" t="s">
        <v>1106</v>
      </c>
      <c r="H213" s="234">
        <v>50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618</v>
      </c>
      <c r="AT213" s="241" t="s">
        <v>179</v>
      </c>
      <c r="AU213" s="241" t="s">
        <v>92</v>
      </c>
      <c r="AY213" s="18" t="s">
        <v>177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618</v>
      </c>
      <c r="BM213" s="241" t="s">
        <v>4984</v>
      </c>
    </row>
    <row r="214" s="2" customFormat="1" ht="21.75" customHeight="1">
      <c r="A214" s="39"/>
      <c r="B214" s="40"/>
      <c r="C214" s="230" t="s">
        <v>1195</v>
      </c>
      <c r="D214" s="230" t="s">
        <v>179</v>
      </c>
      <c r="E214" s="231" t="s">
        <v>4940</v>
      </c>
      <c r="F214" s="232" t="s">
        <v>4941</v>
      </c>
      <c r="G214" s="233" t="s">
        <v>1106</v>
      </c>
      <c r="H214" s="234">
        <v>1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618</v>
      </c>
      <c r="AT214" s="241" t="s">
        <v>179</v>
      </c>
      <c r="AU214" s="241" t="s">
        <v>92</v>
      </c>
      <c r="AY214" s="18" t="s">
        <v>177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618</v>
      </c>
      <c r="BM214" s="241" t="s">
        <v>4985</v>
      </c>
    </row>
    <row r="215" s="12" customFormat="1" ht="22.8" customHeight="1">
      <c r="A215" s="12"/>
      <c r="B215" s="214"/>
      <c r="C215" s="215"/>
      <c r="D215" s="216" t="s">
        <v>82</v>
      </c>
      <c r="E215" s="228" t="s">
        <v>4986</v>
      </c>
      <c r="F215" s="228" t="s">
        <v>4987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SUM(P216:P222)</f>
        <v>0</v>
      </c>
      <c r="Q215" s="222"/>
      <c r="R215" s="223">
        <f>SUM(R216:R222)</f>
        <v>0</v>
      </c>
      <c r="S215" s="222"/>
      <c r="T215" s="224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5" t="s">
        <v>184</v>
      </c>
      <c r="AT215" s="226" t="s">
        <v>82</v>
      </c>
      <c r="AU215" s="226" t="s">
        <v>90</v>
      </c>
      <c r="AY215" s="225" t="s">
        <v>177</v>
      </c>
      <c r="BK215" s="227">
        <f>SUM(BK216:BK222)</f>
        <v>0</v>
      </c>
    </row>
    <row r="216" s="2" customFormat="1" ht="24.15" customHeight="1">
      <c r="A216" s="39"/>
      <c r="B216" s="40"/>
      <c r="C216" s="230" t="s">
        <v>1202</v>
      </c>
      <c r="D216" s="230" t="s">
        <v>179</v>
      </c>
      <c r="E216" s="231" t="s">
        <v>4988</v>
      </c>
      <c r="F216" s="232" t="s">
        <v>4989</v>
      </c>
      <c r="G216" s="233" t="s">
        <v>1106</v>
      </c>
      <c r="H216" s="234">
        <v>8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618</v>
      </c>
      <c r="AT216" s="241" t="s">
        <v>179</v>
      </c>
      <c r="AU216" s="241" t="s">
        <v>92</v>
      </c>
      <c r="AY216" s="18" t="s">
        <v>177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618</v>
      </c>
      <c r="BM216" s="241" t="s">
        <v>4990</v>
      </c>
    </row>
    <row r="217" s="2" customFormat="1" ht="24.15" customHeight="1">
      <c r="A217" s="39"/>
      <c r="B217" s="40"/>
      <c r="C217" s="230" t="s">
        <v>1209</v>
      </c>
      <c r="D217" s="230" t="s">
        <v>179</v>
      </c>
      <c r="E217" s="231" t="s">
        <v>4991</v>
      </c>
      <c r="F217" s="232" t="s">
        <v>4992</v>
      </c>
      <c r="G217" s="233" t="s">
        <v>1106</v>
      </c>
      <c r="H217" s="234">
        <v>16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618</v>
      </c>
      <c r="AT217" s="241" t="s">
        <v>179</v>
      </c>
      <c r="AU217" s="241" t="s">
        <v>92</v>
      </c>
      <c r="AY217" s="18" t="s">
        <v>177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618</v>
      </c>
      <c r="BM217" s="241" t="s">
        <v>4993</v>
      </c>
    </row>
    <row r="218" s="2" customFormat="1" ht="16.5" customHeight="1">
      <c r="A218" s="39"/>
      <c r="B218" s="40"/>
      <c r="C218" s="230" t="s">
        <v>1216</v>
      </c>
      <c r="D218" s="230" t="s">
        <v>179</v>
      </c>
      <c r="E218" s="231" t="s">
        <v>4972</v>
      </c>
      <c r="F218" s="232" t="s">
        <v>4842</v>
      </c>
      <c r="G218" s="233" t="s">
        <v>1106</v>
      </c>
      <c r="H218" s="234">
        <v>16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618</v>
      </c>
      <c r="AT218" s="241" t="s">
        <v>179</v>
      </c>
      <c r="AU218" s="241" t="s">
        <v>92</v>
      </c>
      <c r="AY218" s="18" t="s">
        <v>177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618</v>
      </c>
      <c r="BM218" s="241" t="s">
        <v>4994</v>
      </c>
    </row>
    <row r="219" s="2" customFormat="1" ht="21.75" customHeight="1">
      <c r="A219" s="39"/>
      <c r="B219" s="40"/>
      <c r="C219" s="230" t="s">
        <v>1223</v>
      </c>
      <c r="D219" s="230" t="s">
        <v>179</v>
      </c>
      <c r="E219" s="231" t="s">
        <v>4921</v>
      </c>
      <c r="F219" s="232" t="s">
        <v>4922</v>
      </c>
      <c r="G219" s="233" t="s">
        <v>1106</v>
      </c>
      <c r="H219" s="234">
        <v>80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618</v>
      </c>
      <c r="AT219" s="241" t="s">
        <v>179</v>
      </c>
      <c r="AU219" s="241" t="s">
        <v>92</v>
      </c>
      <c r="AY219" s="18" t="s">
        <v>177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618</v>
      </c>
      <c r="BM219" s="241" t="s">
        <v>4995</v>
      </c>
    </row>
    <row r="220" s="2" customFormat="1" ht="16.5" customHeight="1">
      <c r="A220" s="39"/>
      <c r="B220" s="40"/>
      <c r="C220" s="230" t="s">
        <v>1230</v>
      </c>
      <c r="D220" s="230" t="s">
        <v>179</v>
      </c>
      <c r="E220" s="231" t="s">
        <v>4847</v>
      </c>
      <c r="F220" s="232" t="s">
        <v>4848</v>
      </c>
      <c r="G220" s="233" t="s">
        <v>1106</v>
      </c>
      <c r="H220" s="234">
        <v>80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618</v>
      </c>
      <c r="AT220" s="241" t="s">
        <v>179</v>
      </c>
      <c r="AU220" s="241" t="s">
        <v>92</v>
      </c>
      <c r="AY220" s="18" t="s">
        <v>177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618</v>
      </c>
      <c r="BM220" s="241" t="s">
        <v>4996</v>
      </c>
    </row>
    <row r="221" s="2" customFormat="1" ht="16.5" customHeight="1">
      <c r="A221" s="39"/>
      <c r="B221" s="40"/>
      <c r="C221" s="230" t="s">
        <v>1234</v>
      </c>
      <c r="D221" s="230" t="s">
        <v>179</v>
      </c>
      <c r="E221" s="231" t="s">
        <v>4937</v>
      </c>
      <c r="F221" s="232" t="s">
        <v>4938</v>
      </c>
      <c r="G221" s="233" t="s">
        <v>1565</v>
      </c>
      <c r="H221" s="234">
        <v>8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618</v>
      </c>
      <c r="AT221" s="241" t="s">
        <v>179</v>
      </c>
      <c r="AU221" s="241" t="s">
        <v>92</v>
      </c>
      <c r="AY221" s="18" t="s">
        <v>177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618</v>
      </c>
      <c r="BM221" s="241" t="s">
        <v>4997</v>
      </c>
    </row>
    <row r="222" s="2" customFormat="1" ht="21.75" customHeight="1">
      <c r="A222" s="39"/>
      <c r="B222" s="40"/>
      <c r="C222" s="230" t="s">
        <v>1241</v>
      </c>
      <c r="D222" s="230" t="s">
        <v>179</v>
      </c>
      <c r="E222" s="231" t="s">
        <v>4940</v>
      </c>
      <c r="F222" s="232" t="s">
        <v>4941</v>
      </c>
      <c r="G222" s="233" t="s">
        <v>1106</v>
      </c>
      <c r="H222" s="234">
        <v>1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618</v>
      </c>
      <c r="AT222" s="241" t="s">
        <v>179</v>
      </c>
      <c r="AU222" s="241" t="s">
        <v>92</v>
      </c>
      <c r="AY222" s="18" t="s">
        <v>177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618</v>
      </c>
      <c r="BM222" s="241" t="s">
        <v>4998</v>
      </c>
    </row>
    <row r="223" s="12" customFormat="1" ht="22.8" customHeight="1">
      <c r="A223" s="12"/>
      <c r="B223" s="214"/>
      <c r="C223" s="215"/>
      <c r="D223" s="216" t="s">
        <v>82</v>
      </c>
      <c r="E223" s="228" t="s">
        <v>4999</v>
      </c>
      <c r="F223" s="228" t="s">
        <v>5000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SUM(P224:P232)</f>
        <v>0</v>
      </c>
      <c r="Q223" s="222"/>
      <c r="R223" s="223">
        <f>SUM(R224:R232)</f>
        <v>0</v>
      </c>
      <c r="S223" s="222"/>
      <c r="T223" s="224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184</v>
      </c>
      <c r="AT223" s="226" t="s">
        <v>82</v>
      </c>
      <c r="AU223" s="226" t="s">
        <v>90</v>
      </c>
      <c r="AY223" s="225" t="s">
        <v>177</v>
      </c>
      <c r="BK223" s="227">
        <f>SUM(BK224:BK232)</f>
        <v>0</v>
      </c>
    </row>
    <row r="224" s="2" customFormat="1" ht="24.15" customHeight="1">
      <c r="A224" s="39"/>
      <c r="B224" s="40"/>
      <c r="C224" s="230" t="s">
        <v>1252</v>
      </c>
      <c r="D224" s="230" t="s">
        <v>179</v>
      </c>
      <c r="E224" s="231" t="s">
        <v>5001</v>
      </c>
      <c r="F224" s="232" t="s">
        <v>5002</v>
      </c>
      <c r="G224" s="233" t="s">
        <v>1106</v>
      </c>
      <c r="H224" s="234">
        <v>5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618</v>
      </c>
      <c r="AT224" s="241" t="s">
        <v>179</v>
      </c>
      <c r="AU224" s="241" t="s">
        <v>92</v>
      </c>
      <c r="AY224" s="18" t="s">
        <v>177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618</v>
      </c>
      <c r="BM224" s="241" t="s">
        <v>5003</v>
      </c>
    </row>
    <row r="225" s="2" customFormat="1" ht="24.15" customHeight="1">
      <c r="A225" s="39"/>
      <c r="B225" s="40"/>
      <c r="C225" s="230" t="s">
        <v>1259</v>
      </c>
      <c r="D225" s="230" t="s">
        <v>179</v>
      </c>
      <c r="E225" s="231" t="s">
        <v>5004</v>
      </c>
      <c r="F225" s="232" t="s">
        <v>5005</v>
      </c>
      <c r="G225" s="233" t="s">
        <v>1106</v>
      </c>
      <c r="H225" s="234">
        <v>13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618</v>
      </c>
      <c r="AT225" s="241" t="s">
        <v>179</v>
      </c>
      <c r="AU225" s="241" t="s">
        <v>92</v>
      </c>
      <c r="AY225" s="18" t="s">
        <v>177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618</v>
      </c>
      <c r="BM225" s="241" t="s">
        <v>5006</v>
      </c>
    </row>
    <row r="226" s="2" customFormat="1" ht="16.5" customHeight="1">
      <c r="A226" s="39"/>
      <c r="B226" s="40"/>
      <c r="C226" s="230" t="s">
        <v>1265</v>
      </c>
      <c r="D226" s="230" t="s">
        <v>179</v>
      </c>
      <c r="E226" s="231" t="s">
        <v>5007</v>
      </c>
      <c r="F226" s="232" t="s">
        <v>5008</v>
      </c>
      <c r="G226" s="233" t="s">
        <v>1106</v>
      </c>
      <c r="H226" s="234">
        <v>18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618</v>
      </c>
      <c r="AT226" s="241" t="s">
        <v>179</v>
      </c>
      <c r="AU226" s="241" t="s">
        <v>92</v>
      </c>
      <c r="AY226" s="18" t="s">
        <v>177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618</v>
      </c>
      <c r="BM226" s="241" t="s">
        <v>5009</v>
      </c>
    </row>
    <row r="227" s="2" customFormat="1" ht="24.15" customHeight="1">
      <c r="A227" s="39"/>
      <c r="B227" s="40"/>
      <c r="C227" s="230" t="s">
        <v>1269</v>
      </c>
      <c r="D227" s="230" t="s">
        <v>179</v>
      </c>
      <c r="E227" s="231" t="s">
        <v>5010</v>
      </c>
      <c r="F227" s="232" t="s">
        <v>5011</v>
      </c>
      <c r="G227" s="233" t="s">
        <v>1106</v>
      </c>
      <c r="H227" s="234">
        <v>18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618</v>
      </c>
      <c r="AT227" s="241" t="s">
        <v>179</v>
      </c>
      <c r="AU227" s="241" t="s">
        <v>92</v>
      </c>
      <c r="AY227" s="18" t="s">
        <v>177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618</v>
      </c>
      <c r="BM227" s="241" t="s">
        <v>5012</v>
      </c>
    </row>
    <row r="228" s="2" customFormat="1" ht="21.75" customHeight="1">
      <c r="A228" s="39"/>
      <c r="B228" s="40"/>
      <c r="C228" s="230" t="s">
        <v>1274</v>
      </c>
      <c r="D228" s="230" t="s">
        <v>179</v>
      </c>
      <c r="E228" s="231" t="s">
        <v>5013</v>
      </c>
      <c r="F228" s="232" t="s">
        <v>5014</v>
      </c>
      <c r="G228" s="233" t="s">
        <v>1106</v>
      </c>
      <c r="H228" s="234">
        <v>18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618</v>
      </c>
      <c r="AT228" s="241" t="s">
        <v>179</v>
      </c>
      <c r="AU228" s="241" t="s">
        <v>92</v>
      </c>
      <c r="AY228" s="18" t="s">
        <v>177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618</v>
      </c>
      <c r="BM228" s="241" t="s">
        <v>5015</v>
      </c>
    </row>
    <row r="229" s="2" customFormat="1" ht="66.75" customHeight="1">
      <c r="A229" s="39"/>
      <c r="B229" s="40"/>
      <c r="C229" s="230" t="s">
        <v>1278</v>
      </c>
      <c r="D229" s="230" t="s">
        <v>179</v>
      </c>
      <c r="E229" s="231" t="s">
        <v>5016</v>
      </c>
      <c r="F229" s="232" t="s">
        <v>5017</v>
      </c>
      <c r="G229" s="233" t="s">
        <v>1106</v>
      </c>
      <c r="H229" s="234">
        <v>1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618</v>
      </c>
      <c r="AT229" s="241" t="s">
        <v>179</v>
      </c>
      <c r="AU229" s="241" t="s">
        <v>92</v>
      </c>
      <c r="AY229" s="18" t="s">
        <v>177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618</v>
      </c>
      <c r="BM229" s="241" t="s">
        <v>5018</v>
      </c>
    </row>
    <row r="230" s="2" customFormat="1">
      <c r="A230" s="39"/>
      <c r="B230" s="40"/>
      <c r="C230" s="41"/>
      <c r="D230" s="245" t="s">
        <v>2684</v>
      </c>
      <c r="E230" s="41"/>
      <c r="F230" s="301" t="s">
        <v>5019</v>
      </c>
      <c r="G230" s="41"/>
      <c r="H230" s="41"/>
      <c r="I230" s="302"/>
      <c r="J230" s="41"/>
      <c r="K230" s="41"/>
      <c r="L230" s="45"/>
      <c r="M230" s="311"/>
      <c r="N230" s="312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2684</v>
      </c>
      <c r="AU230" s="18" t="s">
        <v>92</v>
      </c>
    </row>
    <row r="231" s="2" customFormat="1" ht="16.5" customHeight="1">
      <c r="A231" s="39"/>
      <c r="B231" s="40"/>
      <c r="C231" s="230" t="s">
        <v>1285</v>
      </c>
      <c r="D231" s="230" t="s">
        <v>179</v>
      </c>
      <c r="E231" s="231" t="s">
        <v>5020</v>
      </c>
      <c r="F231" s="232" t="s">
        <v>5021</v>
      </c>
      <c r="G231" s="233" t="s">
        <v>1565</v>
      </c>
      <c r="H231" s="234">
        <v>16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618</v>
      </c>
      <c r="AT231" s="241" t="s">
        <v>179</v>
      </c>
      <c r="AU231" s="241" t="s">
        <v>92</v>
      </c>
      <c r="AY231" s="18" t="s">
        <v>177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618</v>
      </c>
      <c r="BM231" s="241" t="s">
        <v>5022</v>
      </c>
    </row>
    <row r="232" s="2" customFormat="1" ht="21.75" customHeight="1">
      <c r="A232" s="39"/>
      <c r="B232" s="40"/>
      <c r="C232" s="230" t="s">
        <v>1295</v>
      </c>
      <c r="D232" s="230" t="s">
        <v>179</v>
      </c>
      <c r="E232" s="231" t="s">
        <v>4940</v>
      </c>
      <c r="F232" s="232" t="s">
        <v>4941</v>
      </c>
      <c r="G232" s="233" t="s">
        <v>1106</v>
      </c>
      <c r="H232" s="234">
        <v>1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618</v>
      </c>
      <c r="AT232" s="241" t="s">
        <v>179</v>
      </c>
      <c r="AU232" s="241" t="s">
        <v>92</v>
      </c>
      <c r="AY232" s="18" t="s">
        <v>177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618</v>
      </c>
      <c r="BM232" s="241" t="s">
        <v>5023</v>
      </c>
    </row>
    <row r="233" s="12" customFormat="1" ht="22.8" customHeight="1">
      <c r="A233" s="12"/>
      <c r="B233" s="214"/>
      <c r="C233" s="215"/>
      <c r="D233" s="216" t="s">
        <v>82</v>
      </c>
      <c r="E233" s="228" t="s">
        <v>5024</v>
      </c>
      <c r="F233" s="228" t="s">
        <v>5025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SUM(P234:P243)</f>
        <v>0</v>
      </c>
      <c r="Q233" s="222"/>
      <c r="R233" s="223">
        <f>SUM(R234:R243)</f>
        <v>0</v>
      </c>
      <c r="S233" s="222"/>
      <c r="T233" s="224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184</v>
      </c>
      <c r="AT233" s="226" t="s">
        <v>82</v>
      </c>
      <c r="AU233" s="226" t="s">
        <v>90</v>
      </c>
      <c r="AY233" s="225" t="s">
        <v>177</v>
      </c>
      <c r="BK233" s="227">
        <f>SUM(BK234:BK243)</f>
        <v>0</v>
      </c>
    </row>
    <row r="234" s="2" customFormat="1" ht="21.75" customHeight="1">
      <c r="A234" s="39"/>
      <c r="B234" s="40"/>
      <c r="C234" s="230" t="s">
        <v>1300</v>
      </c>
      <c r="D234" s="230" t="s">
        <v>179</v>
      </c>
      <c r="E234" s="231" t="s">
        <v>5026</v>
      </c>
      <c r="F234" s="232" t="s">
        <v>5027</v>
      </c>
      <c r="G234" s="233" t="s">
        <v>1106</v>
      </c>
      <c r="H234" s="234">
        <v>3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618</v>
      </c>
      <c r="AT234" s="241" t="s">
        <v>179</v>
      </c>
      <c r="AU234" s="241" t="s">
        <v>92</v>
      </c>
      <c r="AY234" s="18" t="s">
        <v>177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618</v>
      </c>
      <c r="BM234" s="241" t="s">
        <v>5028</v>
      </c>
    </row>
    <row r="235" s="2" customFormat="1" ht="21.75" customHeight="1">
      <c r="A235" s="39"/>
      <c r="B235" s="40"/>
      <c r="C235" s="230" t="s">
        <v>1309</v>
      </c>
      <c r="D235" s="230" t="s">
        <v>179</v>
      </c>
      <c r="E235" s="231" t="s">
        <v>5029</v>
      </c>
      <c r="F235" s="232" t="s">
        <v>5030</v>
      </c>
      <c r="G235" s="233" t="s">
        <v>1106</v>
      </c>
      <c r="H235" s="234">
        <v>1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618</v>
      </c>
      <c r="AT235" s="241" t="s">
        <v>179</v>
      </c>
      <c r="AU235" s="241" t="s">
        <v>92</v>
      </c>
      <c r="AY235" s="18" t="s">
        <v>177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618</v>
      </c>
      <c r="BM235" s="241" t="s">
        <v>5031</v>
      </c>
    </row>
    <row r="236" s="2" customFormat="1" ht="16.5" customHeight="1">
      <c r="A236" s="39"/>
      <c r="B236" s="40"/>
      <c r="C236" s="230" t="s">
        <v>1314</v>
      </c>
      <c r="D236" s="230" t="s">
        <v>179</v>
      </c>
      <c r="E236" s="231" t="s">
        <v>5032</v>
      </c>
      <c r="F236" s="232" t="s">
        <v>5033</v>
      </c>
      <c r="G236" s="233" t="s">
        <v>1106</v>
      </c>
      <c r="H236" s="234">
        <v>3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618</v>
      </c>
      <c r="AT236" s="241" t="s">
        <v>179</v>
      </c>
      <c r="AU236" s="241" t="s">
        <v>92</v>
      </c>
      <c r="AY236" s="18" t="s">
        <v>177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618</v>
      </c>
      <c r="BM236" s="241" t="s">
        <v>5034</v>
      </c>
    </row>
    <row r="237" s="2" customFormat="1" ht="16.5" customHeight="1">
      <c r="A237" s="39"/>
      <c r="B237" s="40"/>
      <c r="C237" s="230" t="s">
        <v>1319</v>
      </c>
      <c r="D237" s="230" t="s">
        <v>179</v>
      </c>
      <c r="E237" s="231" t="s">
        <v>5035</v>
      </c>
      <c r="F237" s="232" t="s">
        <v>5036</v>
      </c>
      <c r="G237" s="233" t="s">
        <v>1106</v>
      </c>
      <c r="H237" s="234">
        <v>3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618</v>
      </c>
      <c r="AT237" s="241" t="s">
        <v>179</v>
      </c>
      <c r="AU237" s="241" t="s">
        <v>92</v>
      </c>
      <c r="AY237" s="18" t="s">
        <v>177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618</v>
      </c>
      <c r="BM237" s="241" t="s">
        <v>5037</v>
      </c>
    </row>
    <row r="238" s="2" customFormat="1" ht="21.75" customHeight="1">
      <c r="A238" s="39"/>
      <c r="B238" s="40"/>
      <c r="C238" s="230" t="s">
        <v>1323</v>
      </c>
      <c r="D238" s="230" t="s">
        <v>179</v>
      </c>
      <c r="E238" s="231" t="s">
        <v>4921</v>
      </c>
      <c r="F238" s="232" t="s">
        <v>4922</v>
      </c>
      <c r="G238" s="233" t="s">
        <v>1106</v>
      </c>
      <c r="H238" s="234">
        <v>35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618</v>
      </c>
      <c r="AT238" s="241" t="s">
        <v>179</v>
      </c>
      <c r="AU238" s="241" t="s">
        <v>92</v>
      </c>
      <c r="AY238" s="18" t="s">
        <v>177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618</v>
      </c>
      <c r="BM238" s="241" t="s">
        <v>5038</v>
      </c>
    </row>
    <row r="239" s="2" customFormat="1" ht="16.5" customHeight="1">
      <c r="A239" s="39"/>
      <c r="B239" s="40"/>
      <c r="C239" s="230" t="s">
        <v>1328</v>
      </c>
      <c r="D239" s="230" t="s">
        <v>179</v>
      </c>
      <c r="E239" s="231" t="s">
        <v>4847</v>
      </c>
      <c r="F239" s="232" t="s">
        <v>4848</v>
      </c>
      <c r="G239" s="233" t="s">
        <v>1106</v>
      </c>
      <c r="H239" s="234">
        <v>35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618</v>
      </c>
      <c r="AT239" s="241" t="s">
        <v>179</v>
      </c>
      <c r="AU239" s="241" t="s">
        <v>92</v>
      </c>
      <c r="AY239" s="18" t="s">
        <v>177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618</v>
      </c>
      <c r="BM239" s="241" t="s">
        <v>5039</v>
      </c>
    </row>
    <row r="240" s="2" customFormat="1" ht="16.5" customHeight="1">
      <c r="A240" s="39"/>
      <c r="B240" s="40"/>
      <c r="C240" s="230" t="s">
        <v>1332</v>
      </c>
      <c r="D240" s="230" t="s">
        <v>179</v>
      </c>
      <c r="E240" s="231" t="s">
        <v>4937</v>
      </c>
      <c r="F240" s="232" t="s">
        <v>4938</v>
      </c>
      <c r="G240" s="233" t="s">
        <v>1565</v>
      </c>
      <c r="H240" s="234">
        <v>8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618</v>
      </c>
      <c r="AT240" s="241" t="s">
        <v>179</v>
      </c>
      <c r="AU240" s="241" t="s">
        <v>92</v>
      </c>
      <c r="AY240" s="18" t="s">
        <v>177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618</v>
      </c>
      <c r="BM240" s="241" t="s">
        <v>5040</v>
      </c>
    </row>
    <row r="241" s="2" customFormat="1" ht="16.5" customHeight="1">
      <c r="A241" s="39"/>
      <c r="B241" s="40"/>
      <c r="C241" s="230" t="s">
        <v>1337</v>
      </c>
      <c r="D241" s="230" t="s">
        <v>179</v>
      </c>
      <c r="E241" s="231" t="s">
        <v>4979</v>
      </c>
      <c r="F241" s="232" t="s">
        <v>4980</v>
      </c>
      <c r="G241" s="233" t="s">
        <v>1106</v>
      </c>
      <c r="H241" s="234">
        <v>35</v>
      </c>
      <c r="I241" s="235"/>
      <c r="J241" s="236">
        <f>ROUND(I241*H241,2)</f>
        <v>0</v>
      </c>
      <c r="K241" s="232" t="s">
        <v>1</v>
      </c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618</v>
      </c>
      <c r="AT241" s="241" t="s">
        <v>179</v>
      </c>
      <c r="AU241" s="241" t="s">
        <v>92</v>
      </c>
      <c r="AY241" s="18" t="s">
        <v>177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618</v>
      </c>
      <c r="BM241" s="241" t="s">
        <v>5041</v>
      </c>
    </row>
    <row r="242" s="2" customFormat="1" ht="16.5" customHeight="1">
      <c r="A242" s="39"/>
      <c r="B242" s="40"/>
      <c r="C242" s="230" t="s">
        <v>1343</v>
      </c>
      <c r="D242" s="230" t="s">
        <v>179</v>
      </c>
      <c r="E242" s="231" t="s">
        <v>4982</v>
      </c>
      <c r="F242" s="232" t="s">
        <v>4983</v>
      </c>
      <c r="G242" s="233" t="s">
        <v>1106</v>
      </c>
      <c r="H242" s="234">
        <v>35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618</v>
      </c>
      <c r="AT242" s="241" t="s">
        <v>179</v>
      </c>
      <c r="AU242" s="241" t="s">
        <v>92</v>
      </c>
      <c r="AY242" s="18" t="s">
        <v>177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618</v>
      </c>
      <c r="BM242" s="241" t="s">
        <v>5042</v>
      </c>
    </row>
    <row r="243" s="2" customFormat="1" ht="21.75" customHeight="1">
      <c r="A243" s="39"/>
      <c r="B243" s="40"/>
      <c r="C243" s="230" t="s">
        <v>1347</v>
      </c>
      <c r="D243" s="230" t="s">
        <v>179</v>
      </c>
      <c r="E243" s="231" t="s">
        <v>4940</v>
      </c>
      <c r="F243" s="232" t="s">
        <v>4941</v>
      </c>
      <c r="G243" s="233" t="s">
        <v>1106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307" t="s">
        <v>1</v>
      </c>
      <c r="N243" s="308" t="s">
        <v>48</v>
      </c>
      <c r="O243" s="305"/>
      <c r="P243" s="309">
        <f>O243*H243</f>
        <v>0</v>
      </c>
      <c r="Q243" s="309">
        <v>0</v>
      </c>
      <c r="R243" s="309">
        <f>Q243*H243</f>
        <v>0</v>
      </c>
      <c r="S243" s="309">
        <v>0</v>
      </c>
      <c r="T243" s="31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618</v>
      </c>
      <c r="AT243" s="241" t="s">
        <v>179</v>
      </c>
      <c r="AU243" s="241" t="s">
        <v>92</v>
      </c>
      <c r="AY243" s="18" t="s">
        <v>177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618</v>
      </c>
      <c r="BM243" s="241" t="s">
        <v>5043</v>
      </c>
    </row>
    <row r="244" s="2" customFormat="1" ht="6.96" customHeight="1">
      <c r="A244" s="39"/>
      <c r="B244" s="67"/>
      <c r="C244" s="68"/>
      <c r="D244" s="68"/>
      <c r="E244" s="68"/>
      <c r="F244" s="68"/>
      <c r="G244" s="68"/>
      <c r="H244" s="68"/>
      <c r="I244" s="68"/>
      <c r="J244" s="68"/>
      <c r="K244" s="68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aCI/U2JMGmeWHa+KzR1pVknzzmd418LcoMuLxfuU5zBhotLYIl7WDxEp5TypC33vlwzhRqP8RqQN4HQyGzJHKQ==" hashValue="OPERfUae0vTrQTwPUJfEQK6BY4VIqhJs/sT7T9ifnMIbAb7FxYXOHSDWEc2hyv+bjMzMzQeywrMIPL6YZrbZXA==" algorithmName="SHA-512" password="CC35"/>
  <autoFilter ref="C131:K2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137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Rekonstrukce domu U Rytířů</v>
      </c>
      <c r="F7" s="153"/>
      <c r="G7" s="153"/>
      <c r="H7" s="153"/>
      <c r="L7" s="21"/>
    </row>
    <row r="8" s="1" customFormat="1" ht="12" customHeight="1">
      <c r="B8" s="21"/>
      <c r="D8" s="153" t="s">
        <v>138</v>
      </c>
      <c r="L8" s="21"/>
    </row>
    <row r="9" s="2" customFormat="1" ht="16.5" customHeight="1">
      <c r="A9" s="39"/>
      <c r="B9" s="45"/>
      <c r="C9" s="39"/>
      <c r="D9" s="39"/>
      <c r="E9" s="154" t="s">
        <v>139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5044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7" t="str">
        <f>'Rekapitulace stavby'!AN8</f>
        <v>17. 6. 2024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3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3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3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3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3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8"/>
      <c r="B29" s="159"/>
      <c r="C29" s="158"/>
      <c r="D29" s="158"/>
      <c r="E29" s="160" t="s">
        <v>42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43</v>
      </c>
      <c r="E32" s="39"/>
      <c r="F32" s="39"/>
      <c r="G32" s="39"/>
      <c r="H32" s="39"/>
      <c r="I32" s="39"/>
      <c r="J32" s="164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45</v>
      </c>
      <c r="G34" s="39"/>
      <c r="H34" s="39"/>
      <c r="I34" s="165" t="s">
        <v>44</v>
      </c>
      <c r="J34" s="165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5" t="s">
        <v>47</v>
      </c>
      <c r="E35" s="153" t="s">
        <v>48</v>
      </c>
      <c r="F35" s="166">
        <f>ROUND((SUM(BE121:BE132)),  2)</f>
        <v>0</v>
      </c>
      <c r="G35" s="39"/>
      <c r="H35" s="39"/>
      <c r="I35" s="167">
        <v>0.20999999999999999</v>
      </c>
      <c r="J35" s="166">
        <f>ROUND(((SUM(BE121:BE132))*I35),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49</v>
      </c>
      <c r="F36" s="166">
        <f>ROUND((SUM(BF121:BF132)),  2)</f>
        <v>0</v>
      </c>
      <c r="G36" s="39"/>
      <c r="H36" s="39"/>
      <c r="I36" s="167">
        <v>0.12</v>
      </c>
      <c r="J36" s="166">
        <f>ROUND(((SUM(BF121:BF132))*I36),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66">
        <f>ROUND((SUM(BG121:BG132)),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51</v>
      </c>
      <c r="F38" s="166">
        <f>ROUND((SUM(BH121:BH132)),  2)</f>
        <v>0</v>
      </c>
      <c r="G38" s="39"/>
      <c r="H38" s="39"/>
      <c r="I38" s="167">
        <v>0.12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52</v>
      </c>
      <c r="F39" s="166">
        <f>ROUND((SUM(BI121:BI132)),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Rekonstrukce domu U Rytířů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139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VRN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Smetanovo náměstí 110, Litomyšl, 570 01</v>
      </c>
      <c r="G91" s="41"/>
      <c r="H91" s="41"/>
      <c r="I91" s="33" t="s">
        <v>22</v>
      </c>
      <c r="J91" s="80" t="str">
        <f>IF(J14="","",J14)</f>
        <v>17. 6. 2024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Litomyšl</v>
      </c>
      <c r="G93" s="41"/>
      <c r="H93" s="41"/>
      <c r="I93" s="33" t="s">
        <v>32</v>
      </c>
      <c r="J93" s="37" t="str">
        <f>E23</f>
        <v>Kuba &amp; Pilař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145</v>
      </c>
      <c r="D96" s="189"/>
      <c r="E96" s="189"/>
      <c r="F96" s="189"/>
      <c r="G96" s="189"/>
      <c r="H96" s="189"/>
      <c r="I96" s="189"/>
      <c r="J96" s="190" t="s">
        <v>146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147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148</v>
      </c>
    </row>
    <row r="99" s="9" customFormat="1" ht="24.96" customHeight="1">
      <c r="A99" s="9"/>
      <c r="B99" s="192"/>
      <c r="C99" s="193"/>
      <c r="D99" s="194" t="s">
        <v>5045</v>
      </c>
      <c r="E99" s="195"/>
      <c r="F99" s="195"/>
      <c r="G99" s="195"/>
      <c r="H99" s="195"/>
      <c r="I99" s="195"/>
      <c r="J99" s="196">
        <f>J122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162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6" t="str">
        <f>E7</f>
        <v>Rekonstrukce domu U Rytířů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138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6" t="s">
        <v>139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03 - VRN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Smetanovo náměstí 110, Litomyšl, 570 01</v>
      </c>
      <c r="G115" s="41"/>
      <c r="H115" s="41"/>
      <c r="I115" s="33" t="s">
        <v>22</v>
      </c>
      <c r="J115" s="80" t="str">
        <f>IF(J14="","",J14)</f>
        <v>17. 6. 2024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Město Litomyšl</v>
      </c>
      <c r="G117" s="41"/>
      <c r="H117" s="41"/>
      <c r="I117" s="33" t="s">
        <v>32</v>
      </c>
      <c r="J117" s="37" t="str">
        <f>E23</f>
        <v>Kuba &amp; Pilař architekti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STAGA stavební agentura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3"/>
      <c r="B120" s="204"/>
      <c r="C120" s="205" t="s">
        <v>163</v>
      </c>
      <c r="D120" s="206" t="s">
        <v>68</v>
      </c>
      <c r="E120" s="206" t="s">
        <v>64</v>
      </c>
      <c r="F120" s="206" t="s">
        <v>65</v>
      </c>
      <c r="G120" s="206" t="s">
        <v>164</v>
      </c>
      <c r="H120" s="206" t="s">
        <v>165</v>
      </c>
      <c r="I120" s="206" t="s">
        <v>166</v>
      </c>
      <c r="J120" s="206" t="s">
        <v>146</v>
      </c>
      <c r="K120" s="207" t="s">
        <v>167</v>
      </c>
      <c r="L120" s="208"/>
      <c r="M120" s="101" t="s">
        <v>1</v>
      </c>
      <c r="N120" s="102" t="s">
        <v>47</v>
      </c>
      <c r="O120" s="102" t="s">
        <v>168</v>
      </c>
      <c r="P120" s="102" t="s">
        <v>169</v>
      </c>
      <c r="Q120" s="102" t="s">
        <v>170</v>
      </c>
      <c r="R120" s="102" t="s">
        <v>171</v>
      </c>
      <c r="S120" s="102" t="s">
        <v>172</v>
      </c>
      <c r="T120" s="103" t="s">
        <v>173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</row>
    <row r="121" s="2" customFormat="1" ht="22.8" customHeight="1">
      <c r="A121" s="39"/>
      <c r="B121" s="40"/>
      <c r="C121" s="108" t="s">
        <v>174</v>
      </c>
      <c r="D121" s="41"/>
      <c r="E121" s="41"/>
      <c r="F121" s="41"/>
      <c r="G121" s="41"/>
      <c r="H121" s="41"/>
      <c r="I121" s="41"/>
      <c r="J121" s="209">
        <f>BK121</f>
        <v>0</v>
      </c>
      <c r="K121" s="41"/>
      <c r="L121" s="45"/>
      <c r="M121" s="104"/>
      <c r="N121" s="210"/>
      <c r="O121" s="105"/>
      <c r="P121" s="211">
        <f>P122</f>
        <v>0</v>
      </c>
      <c r="Q121" s="105"/>
      <c r="R121" s="211">
        <f>R122</f>
        <v>0</v>
      </c>
      <c r="S121" s="105"/>
      <c r="T121" s="21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148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82</v>
      </c>
      <c r="E122" s="217" t="s">
        <v>133</v>
      </c>
      <c r="F122" s="217" t="s">
        <v>5046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SUM(P123:P132)</f>
        <v>0</v>
      </c>
      <c r="Q122" s="222"/>
      <c r="R122" s="223">
        <f>SUM(R123:R132)</f>
        <v>0</v>
      </c>
      <c r="S122" s="222"/>
      <c r="T122" s="224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214</v>
      </c>
      <c r="AT122" s="226" t="s">
        <v>82</v>
      </c>
      <c r="AU122" s="226" t="s">
        <v>83</v>
      </c>
      <c r="AY122" s="225" t="s">
        <v>177</v>
      </c>
      <c r="BK122" s="227">
        <f>SUM(BK123:BK132)</f>
        <v>0</v>
      </c>
    </row>
    <row r="123" s="2" customFormat="1" ht="16.5" customHeight="1">
      <c r="A123" s="39"/>
      <c r="B123" s="40"/>
      <c r="C123" s="230" t="s">
        <v>90</v>
      </c>
      <c r="D123" s="230" t="s">
        <v>179</v>
      </c>
      <c r="E123" s="231" t="s">
        <v>5047</v>
      </c>
      <c r="F123" s="232" t="s">
        <v>4746</v>
      </c>
      <c r="G123" s="233" t="s">
        <v>774</v>
      </c>
      <c r="H123" s="234">
        <v>1</v>
      </c>
      <c r="I123" s="235"/>
      <c r="J123" s="236">
        <f>ROUND(I123*H123,2)</f>
        <v>0</v>
      </c>
      <c r="K123" s="232" t="s">
        <v>1</v>
      </c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184</v>
      </c>
      <c r="AT123" s="241" t="s">
        <v>179</v>
      </c>
      <c r="AU123" s="241" t="s">
        <v>90</v>
      </c>
      <c r="AY123" s="18" t="s">
        <v>177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184</v>
      </c>
      <c r="BM123" s="241" t="s">
        <v>5048</v>
      </c>
    </row>
    <row r="124" s="2" customFormat="1">
      <c r="A124" s="39"/>
      <c r="B124" s="40"/>
      <c r="C124" s="41"/>
      <c r="D124" s="245" t="s">
        <v>2684</v>
      </c>
      <c r="E124" s="41"/>
      <c r="F124" s="301" t="s">
        <v>5049</v>
      </c>
      <c r="G124" s="41"/>
      <c r="H124" s="41"/>
      <c r="I124" s="302"/>
      <c r="J124" s="41"/>
      <c r="K124" s="41"/>
      <c r="L124" s="45"/>
      <c r="M124" s="311"/>
      <c r="N124" s="312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2684</v>
      </c>
      <c r="AU124" s="18" t="s">
        <v>90</v>
      </c>
    </row>
    <row r="125" s="2" customFormat="1" ht="16.5" customHeight="1">
      <c r="A125" s="39"/>
      <c r="B125" s="40"/>
      <c r="C125" s="230" t="s">
        <v>92</v>
      </c>
      <c r="D125" s="230" t="s">
        <v>179</v>
      </c>
      <c r="E125" s="231" t="s">
        <v>5050</v>
      </c>
      <c r="F125" s="232" t="s">
        <v>5051</v>
      </c>
      <c r="G125" s="233" t="s">
        <v>774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184</v>
      </c>
      <c r="AT125" s="241" t="s">
        <v>179</v>
      </c>
      <c r="AU125" s="241" t="s">
        <v>90</v>
      </c>
      <c r="AY125" s="18" t="s">
        <v>177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184</v>
      </c>
      <c r="BM125" s="241" t="s">
        <v>5052</v>
      </c>
    </row>
    <row r="126" s="2" customFormat="1">
      <c r="A126" s="39"/>
      <c r="B126" s="40"/>
      <c r="C126" s="41"/>
      <c r="D126" s="245" t="s">
        <v>2684</v>
      </c>
      <c r="E126" s="41"/>
      <c r="F126" s="301" t="s">
        <v>5053</v>
      </c>
      <c r="G126" s="41"/>
      <c r="H126" s="41"/>
      <c r="I126" s="302"/>
      <c r="J126" s="41"/>
      <c r="K126" s="41"/>
      <c r="L126" s="45"/>
      <c r="M126" s="311"/>
      <c r="N126" s="312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2684</v>
      </c>
      <c r="AU126" s="18" t="s">
        <v>90</v>
      </c>
    </row>
    <row r="127" s="2" customFormat="1" ht="16.5" customHeight="1">
      <c r="A127" s="39"/>
      <c r="B127" s="40"/>
      <c r="C127" s="230" t="s">
        <v>100</v>
      </c>
      <c r="D127" s="230" t="s">
        <v>179</v>
      </c>
      <c r="E127" s="231" t="s">
        <v>5054</v>
      </c>
      <c r="F127" s="232" t="s">
        <v>5055</v>
      </c>
      <c r="G127" s="233" t="s">
        <v>774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184</v>
      </c>
      <c r="AT127" s="241" t="s">
        <v>179</v>
      </c>
      <c r="AU127" s="241" t="s">
        <v>90</v>
      </c>
      <c r="AY127" s="18" t="s">
        <v>177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184</v>
      </c>
      <c r="BM127" s="241" t="s">
        <v>5056</v>
      </c>
    </row>
    <row r="128" s="2" customFormat="1">
      <c r="A128" s="39"/>
      <c r="B128" s="40"/>
      <c r="C128" s="41"/>
      <c r="D128" s="245" t="s">
        <v>2684</v>
      </c>
      <c r="E128" s="41"/>
      <c r="F128" s="301" t="s">
        <v>5057</v>
      </c>
      <c r="G128" s="41"/>
      <c r="H128" s="41"/>
      <c r="I128" s="302"/>
      <c r="J128" s="41"/>
      <c r="K128" s="41"/>
      <c r="L128" s="45"/>
      <c r="M128" s="311"/>
      <c r="N128" s="312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2684</v>
      </c>
      <c r="AU128" s="18" t="s">
        <v>90</v>
      </c>
    </row>
    <row r="129" s="2" customFormat="1" ht="16.5" customHeight="1">
      <c r="A129" s="39"/>
      <c r="B129" s="40"/>
      <c r="C129" s="230" t="s">
        <v>184</v>
      </c>
      <c r="D129" s="230" t="s">
        <v>179</v>
      </c>
      <c r="E129" s="231" t="s">
        <v>5058</v>
      </c>
      <c r="F129" s="232" t="s">
        <v>5059</v>
      </c>
      <c r="G129" s="233" t="s">
        <v>774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184</v>
      </c>
      <c r="AT129" s="241" t="s">
        <v>179</v>
      </c>
      <c r="AU129" s="241" t="s">
        <v>90</v>
      </c>
      <c r="AY129" s="18" t="s">
        <v>177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184</v>
      </c>
      <c r="BM129" s="241" t="s">
        <v>5060</v>
      </c>
    </row>
    <row r="130" s="2" customFormat="1">
      <c r="A130" s="39"/>
      <c r="B130" s="40"/>
      <c r="C130" s="41"/>
      <c r="D130" s="245" t="s">
        <v>2684</v>
      </c>
      <c r="E130" s="41"/>
      <c r="F130" s="301" t="s">
        <v>5061</v>
      </c>
      <c r="G130" s="41"/>
      <c r="H130" s="41"/>
      <c r="I130" s="302"/>
      <c r="J130" s="41"/>
      <c r="K130" s="41"/>
      <c r="L130" s="45"/>
      <c r="M130" s="311"/>
      <c r="N130" s="312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2684</v>
      </c>
      <c r="AU130" s="18" t="s">
        <v>90</v>
      </c>
    </row>
    <row r="131" s="2" customFormat="1" ht="16.5" customHeight="1">
      <c r="A131" s="39"/>
      <c r="B131" s="40"/>
      <c r="C131" s="230" t="s">
        <v>214</v>
      </c>
      <c r="D131" s="230" t="s">
        <v>179</v>
      </c>
      <c r="E131" s="231" t="s">
        <v>5062</v>
      </c>
      <c r="F131" s="232" t="s">
        <v>5063</v>
      </c>
      <c r="G131" s="233" t="s">
        <v>774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184</v>
      </c>
      <c r="AT131" s="241" t="s">
        <v>179</v>
      </c>
      <c r="AU131" s="241" t="s">
        <v>90</v>
      </c>
      <c r="AY131" s="18" t="s">
        <v>177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184</v>
      </c>
      <c r="BM131" s="241" t="s">
        <v>5064</v>
      </c>
    </row>
    <row r="132" s="2" customFormat="1">
      <c r="A132" s="39"/>
      <c r="B132" s="40"/>
      <c r="C132" s="41"/>
      <c r="D132" s="245" t="s">
        <v>2684</v>
      </c>
      <c r="E132" s="41"/>
      <c r="F132" s="301" t="s">
        <v>5065</v>
      </c>
      <c r="G132" s="41"/>
      <c r="H132" s="41"/>
      <c r="I132" s="302"/>
      <c r="J132" s="41"/>
      <c r="K132" s="41"/>
      <c r="L132" s="45"/>
      <c r="M132" s="303"/>
      <c r="N132" s="304"/>
      <c r="O132" s="305"/>
      <c r="P132" s="305"/>
      <c r="Q132" s="305"/>
      <c r="R132" s="305"/>
      <c r="S132" s="305"/>
      <c r="T132" s="30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2684</v>
      </c>
      <c r="AU132" s="18" t="s">
        <v>90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K368n9B3/jOM7ncayn4EPDjvqOv34r23zeytadFJzAkcl3oLSWEJA2OI95u6dN3wqJONGOhlxcg2pjRoAXoGbg==" hashValue="0e+citFzEdsmixKIzvzkdkNRvXwzRkGDPOJjgilcVjZLFX20I0BzlfZCcsQq+pfSdno0W6ccb1hm1amnmEfbOg==" algorithmName="SHA-512" password="CC35"/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5066</v>
      </c>
      <c r="H4" s="21"/>
    </row>
    <row r="5" s="1" customFormat="1" ht="12" customHeight="1">
      <c r="B5" s="21"/>
      <c r="C5" s="314" t="s">
        <v>13</v>
      </c>
      <c r="D5" s="160" t="s">
        <v>14</v>
      </c>
      <c r="E5" s="1"/>
      <c r="F5" s="1"/>
      <c r="H5" s="21"/>
    </row>
    <row r="6" s="1" customFormat="1" ht="36.96" customHeight="1">
      <c r="B6" s="21"/>
      <c r="C6" s="315" t="s">
        <v>16</v>
      </c>
      <c r="D6" s="316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7" t="str">
        <f>'Rekapitulace stavby'!AN8</f>
        <v>17. 6. 2024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3"/>
      <c r="B9" s="317"/>
      <c r="C9" s="318" t="s">
        <v>64</v>
      </c>
      <c r="D9" s="319" t="s">
        <v>65</v>
      </c>
      <c r="E9" s="319" t="s">
        <v>164</v>
      </c>
      <c r="F9" s="320" t="s">
        <v>5067</v>
      </c>
      <c r="G9" s="203"/>
      <c r="H9" s="317"/>
    </row>
    <row r="10" s="2" customFormat="1" ht="26.4" customHeight="1">
      <c r="A10" s="39"/>
      <c r="B10" s="45"/>
      <c r="C10" s="321" t="s">
        <v>5068</v>
      </c>
      <c r="D10" s="321" t="s">
        <v>99</v>
      </c>
      <c r="E10" s="39"/>
      <c r="F10" s="39"/>
      <c r="G10" s="39"/>
      <c r="H10" s="45"/>
    </row>
    <row r="11" s="2" customFormat="1" ht="16.8" customHeight="1">
      <c r="A11" s="39"/>
      <c r="B11" s="45"/>
      <c r="C11" s="322" t="s">
        <v>135</v>
      </c>
      <c r="D11" s="323" t="s">
        <v>135</v>
      </c>
      <c r="E11" s="324" t="s">
        <v>1</v>
      </c>
      <c r="F11" s="325">
        <v>138.59999999999999</v>
      </c>
      <c r="G11" s="39"/>
      <c r="H11" s="45"/>
    </row>
    <row r="12" s="2" customFormat="1" ht="16.8" customHeight="1">
      <c r="A12" s="39"/>
      <c r="B12" s="45"/>
      <c r="C12" s="326" t="s">
        <v>1</v>
      </c>
      <c r="D12" s="326" t="s">
        <v>575</v>
      </c>
      <c r="E12" s="18" t="s">
        <v>1</v>
      </c>
      <c r="F12" s="327">
        <v>0</v>
      </c>
      <c r="G12" s="39"/>
      <c r="H12" s="45"/>
    </row>
    <row r="13" s="2" customFormat="1" ht="16.8" customHeight="1">
      <c r="A13" s="39"/>
      <c r="B13" s="45"/>
      <c r="C13" s="326" t="s">
        <v>1</v>
      </c>
      <c r="D13" s="326" t="s">
        <v>561</v>
      </c>
      <c r="E13" s="18" t="s">
        <v>1</v>
      </c>
      <c r="F13" s="327">
        <v>0</v>
      </c>
      <c r="G13" s="39"/>
      <c r="H13" s="45"/>
    </row>
    <row r="14" s="2" customFormat="1" ht="16.8" customHeight="1">
      <c r="A14" s="39"/>
      <c r="B14" s="45"/>
      <c r="C14" s="326" t="s">
        <v>1</v>
      </c>
      <c r="D14" s="326" t="s">
        <v>576</v>
      </c>
      <c r="E14" s="18" t="s">
        <v>1</v>
      </c>
      <c r="F14" s="327">
        <v>138.59999999999999</v>
      </c>
      <c r="G14" s="39"/>
      <c r="H14" s="45"/>
    </row>
    <row r="15" s="2" customFormat="1" ht="16.8" customHeight="1">
      <c r="A15" s="39"/>
      <c r="B15" s="45"/>
      <c r="C15" s="326" t="s">
        <v>135</v>
      </c>
      <c r="D15" s="326" t="s">
        <v>190</v>
      </c>
      <c r="E15" s="18" t="s">
        <v>1</v>
      </c>
      <c r="F15" s="327">
        <v>138.59999999999999</v>
      </c>
      <c r="G15" s="39"/>
      <c r="H15" s="45"/>
    </row>
    <row r="16" s="2" customFormat="1" ht="16.8" customHeight="1">
      <c r="A16" s="39"/>
      <c r="B16" s="45"/>
      <c r="C16" s="328" t="s">
        <v>5069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326" t="s">
        <v>572</v>
      </c>
      <c r="D17" s="326" t="s">
        <v>5070</v>
      </c>
      <c r="E17" s="18" t="s">
        <v>200</v>
      </c>
      <c r="F17" s="327">
        <v>138.59999999999999</v>
      </c>
      <c r="G17" s="39"/>
      <c r="H17" s="45"/>
    </row>
    <row r="18" s="2" customFormat="1" ht="16.8" customHeight="1">
      <c r="A18" s="39"/>
      <c r="B18" s="45"/>
      <c r="C18" s="326" t="s">
        <v>557</v>
      </c>
      <c r="D18" s="326" t="s">
        <v>5071</v>
      </c>
      <c r="E18" s="18" t="s">
        <v>200</v>
      </c>
      <c r="F18" s="327">
        <v>138.59999999999999</v>
      </c>
      <c r="G18" s="39"/>
      <c r="H18" s="45"/>
    </row>
    <row r="19" s="2" customFormat="1" ht="26.4" customHeight="1">
      <c r="A19" s="39"/>
      <c r="B19" s="45"/>
      <c r="C19" s="321" t="s">
        <v>5072</v>
      </c>
      <c r="D19" s="321" t="s">
        <v>103</v>
      </c>
      <c r="E19" s="39"/>
      <c r="F19" s="39"/>
      <c r="G19" s="39"/>
      <c r="H19" s="45"/>
    </row>
    <row r="20" s="2" customFormat="1" ht="16.8" customHeight="1">
      <c r="A20" s="39"/>
      <c r="B20" s="45"/>
      <c r="C20" s="322" t="s">
        <v>705</v>
      </c>
      <c r="D20" s="323" t="s">
        <v>1</v>
      </c>
      <c r="E20" s="324" t="s">
        <v>1</v>
      </c>
      <c r="F20" s="325">
        <v>17.75</v>
      </c>
      <c r="G20" s="39"/>
      <c r="H20" s="45"/>
    </row>
    <row r="21" s="2" customFormat="1" ht="16.8" customHeight="1">
      <c r="A21" s="39"/>
      <c r="B21" s="45"/>
      <c r="C21" s="326" t="s">
        <v>1</v>
      </c>
      <c r="D21" s="326" t="s">
        <v>869</v>
      </c>
      <c r="E21" s="18" t="s">
        <v>1</v>
      </c>
      <c r="F21" s="327">
        <v>0</v>
      </c>
      <c r="G21" s="39"/>
      <c r="H21" s="45"/>
    </row>
    <row r="22" s="2" customFormat="1" ht="16.8" customHeight="1">
      <c r="A22" s="39"/>
      <c r="B22" s="45"/>
      <c r="C22" s="326" t="s">
        <v>1</v>
      </c>
      <c r="D22" s="326" t="s">
        <v>870</v>
      </c>
      <c r="E22" s="18" t="s">
        <v>1</v>
      </c>
      <c r="F22" s="327">
        <v>17.75</v>
      </c>
      <c r="G22" s="39"/>
      <c r="H22" s="45"/>
    </row>
    <row r="23" s="2" customFormat="1" ht="16.8" customHeight="1">
      <c r="A23" s="39"/>
      <c r="B23" s="45"/>
      <c r="C23" s="326" t="s">
        <v>705</v>
      </c>
      <c r="D23" s="326" t="s">
        <v>190</v>
      </c>
      <c r="E23" s="18" t="s">
        <v>1</v>
      </c>
      <c r="F23" s="327">
        <v>17.75</v>
      </c>
      <c r="G23" s="39"/>
      <c r="H23" s="45"/>
    </row>
    <row r="24" s="2" customFormat="1" ht="16.8" customHeight="1">
      <c r="A24" s="39"/>
      <c r="B24" s="45"/>
      <c r="C24" s="328" t="s">
        <v>5069</v>
      </c>
      <c r="D24" s="39"/>
      <c r="E24" s="39"/>
      <c r="F24" s="39"/>
      <c r="G24" s="39"/>
      <c r="H24" s="45"/>
    </row>
    <row r="25" s="2" customFormat="1" ht="16.8" customHeight="1">
      <c r="A25" s="39"/>
      <c r="B25" s="45"/>
      <c r="C25" s="326" t="s">
        <v>866</v>
      </c>
      <c r="D25" s="326" t="s">
        <v>5073</v>
      </c>
      <c r="E25" s="18" t="s">
        <v>398</v>
      </c>
      <c r="F25" s="327">
        <v>17.75</v>
      </c>
      <c r="G25" s="39"/>
      <c r="H25" s="45"/>
    </row>
    <row r="26" s="2" customFormat="1">
      <c r="A26" s="39"/>
      <c r="B26" s="45"/>
      <c r="C26" s="326" t="s">
        <v>727</v>
      </c>
      <c r="D26" s="326" t="s">
        <v>5074</v>
      </c>
      <c r="E26" s="18" t="s">
        <v>182</v>
      </c>
      <c r="F26" s="327">
        <v>7.2389999999999999</v>
      </c>
      <c r="G26" s="39"/>
      <c r="H26" s="45"/>
    </row>
    <row r="27" s="2" customFormat="1" ht="16.8" customHeight="1">
      <c r="A27" s="39"/>
      <c r="B27" s="45"/>
      <c r="C27" s="326" t="s">
        <v>871</v>
      </c>
      <c r="D27" s="326" t="s">
        <v>5075</v>
      </c>
      <c r="E27" s="18" t="s">
        <v>182</v>
      </c>
      <c r="F27" s="327">
        <v>2.1299999999999999</v>
      </c>
      <c r="G27" s="39"/>
      <c r="H27" s="45"/>
    </row>
    <row r="28" s="2" customFormat="1" ht="16.8" customHeight="1">
      <c r="A28" s="39"/>
      <c r="B28" s="45"/>
      <c r="C28" s="326" t="s">
        <v>876</v>
      </c>
      <c r="D28" s="326" t="s">
        <v>5076</v>
      </c>
      <c r="E28" s="18" t="s">
        <v>200</v>
      </c>
      <c r="F28" s="327">
        <v>24.850000000000001</v>
      </c>
      <c r="G28" s="39"/>
      <c r="H28" s="45"/>
    </row>
    <row r="29" s="2" customFormat="1" ht="16.8" customHeight="1">
      <c r="A29" s="39"/>
      <c r="B29" s="45"/>
      <c r="C29" s="326" t="s">
        <v>861</v>
      </c>
      <c r="D29" s="326" t="s">
        <v>862</v>
      </c>
      <c r="E29" s="18" t="s">
        <v>182</v>
      </c>
      <c r="F29" s="327">
        <v>1.065</v>
      </c>
      <c r="G29" s="39"/>
      <c r="H29" s="45"/>
    </row>
    <row r="30" s="2" customFormat="1" ht="16.8" customHeight="1">
      <c r="A30" s="39"/>
      <c r="B30" s="45"/>
      <c r="C30" s="322" t="s">
        <v>5077</v>
      </c>
      <c r="D30" s="323" t="s">
        <v>1</v>
      </c>
      <c r="E30" s="324" t="s">
        <v>1</v>
      </c>
      <c r="F30" s="325">
        <v>221.327</v>
      </c>
      <c r="G30" s="39"/>
      <c r="H30" s="45"/>
    </row>
    <row r="31" s="2" customFormat="1" ht="16.8" customHeight="1">
      <c r="A31" s="39"/>
      <c r="B31" s="45"/>
      <c r="C31" s="322" t="s">
        <v>673</v>
      </c>
      <c r="D31" s="323" t="s">
        <v>1</v>
      </c>
      <c r="E31" s="324" t="s">
        <v>1</v>
      </c>
      <c r="F31" s="325">
        <v>7.2389999999999999</v>
      </c>
      <c r="G31" s="39"/>
      <c r="H31" s="45"/>
    </row>
    <row r="32" s="2" customFormat="1" ht="16.8" customHeight="1">
      <c r="A32" s="39"/>
      <c r="B32" s="45"/>
      <c r="C32" s="326" t="s">
        <v>1</v>
      </c>
      <c r="D32" s="326" t="s">
        <v>730</v>
      </c>
      <c r="E32" s="18" t="s">
        <v>1</v>
      </c>
      <c r="F32" s="327">
        <v>0</v>
      </c>
      <c r="G32" s="39"/>
      <c r="H32" s="45"/>
    </row>
    <row r="33" s="2" customFormat="1" ht="16.8" customHeight="1">
      <c r="A33" s="39"/>
      <c r="B33" s="45"/>
      <c r="C33" s="326" t="s">
        <v>1</v>
      </c>
      <c r="D33" s="326" t="s">
        <v>731</v>
      </c>
      <c r="E33" s="18" t="s">
        <v>1</v>
      </c>
      <c r="F33" s="327">
        <v>0</v>
      </c>
      <c r="G33" s="39"/>
      <c r="H33" s="45"/>
    </row>
    <row r="34" s="2" customFormat="1" ht="16.8" customHeight="1">
      <c r="A34" s="39"/>
      <c r="B34" s="45"/>
      <c r="C34" s="326" t="s">
        <v>1</v>
      </c>
      <c r="D34" s="326" t="s">
        <v>732</v>
      </c>
      <c r="E34" s="18" t="s">
        <v>1</v>
      </c>
      <c r="F34" s="327">
        <v>2.1589999999999998</v>
      </c>
      <c r="G34" s="39"/>
      <c r="H34" s="45"/>
    </row>
    <row r="35" s="2" customFormat="1" ht="16.8" customHeight="1">
      <c r="A35" s="39"/>
      <c r="B35" s="45"/>
      <c r="C35" s="326" t="s">
        <v>1</v>
      </c>
      <c r="D35" s="326" t="s">
        <v>733</v>
      </c>
      <c r="E35" s="18" t="s">
        <v>1</v>
      </c>
      <c r="F35" s="327">
        <v>0</v>
      </c>
      <c r="G35" s="39"/>
      <c r="H35" s="45"/>
    </row>
    <row r="36" s="2" customFormat="1" ht="16.8" customHeight="1">
      <c r="A36" s="39"/>
      <c r="B36" s="45"/>
      <c r="C36" s="326" t="s">
        <v>1</v>
      </c>
      <c r="D36" s="326" t="s">
        <v>734</v>
      </c>
      <c r="E36" s="18" t="s">
        <v>1</v>
      </c>
      <c r="F36" s="327">
        <v>1.53</v>
      </c>
      <c r="G36" s="39"/>
      <c r="H36" s="45"/>
    </row>
    <row r="37" s="2" customFormat="1" ht="16.8" customHeight="1">
      <c r="A37" s="39"/>
      <c r="B37" s="45"/>
      <c r="C37" s="326" t="s">
        <v>1</v>
      </c>
      <c r="D37" s="326" t="s">
        <v>735</v>
      </c>
      <c r="E37" s="18" t="s">
        <v>1</v>
      </c>
      <c r="F37" s="327">
        <v>0</v>
      </c>
      <c r="G37" s="39"/>
      <c r="H37" s="45"/>
    </row>
    <row r="38" s="2" customFormat="1" ht="16.8" customHeight="1">
      <c r="A38" s="39"/>
      <c r="B38" s="45"/>
      <c r="C38" s="326" t="s">
        <v>1</v>
      </c>
      <c r="D38" s="326" t="s">
        <v>736</v>
      </c>
      <c r="E38" s="18" t="s">
        <v>1</v>
      </c>
      <c r="F38" s="327">
        <v>3.5499999999999998</v>
      </c>
      <c r="G38" s="39"/>
      <c r="H38" s="45"/>
    </row>
    <row r="39" s="2" customFormat="1" ht="16.8" customHeight="1">
      <c r="A39" s="39"/>
      <c r="B39" s="45"/>
      <c r="C39" s="326" t="s">
        <v>673</v>
      </c>
      <c r="D39" s="326" t="s">
        <v>190</v>
      </c>
      <c r="E39" s="18" t="s">
        <v>1</v>
      </c>
      <c r="F39" s="327">
        <v>7.2389999999999999</v>
      </c>
      <c r="G39" s="39"/>
      <c r="H39" s="45"/>
    </row>
    <row r="40" s="2" customFormat="1" ht="16.8" customHeight="1">
      <c r="A40" s="39"/>
      <c r="B40" s="45"/>
      <c r="C40" s="328" t="s">
        <v>5069</v>
      </c>
      <c r="D40" s="39"/>
      <c r="E40" s="39"/>
      <c r="F40" s="39"/>
      <c r="G40" s="39"/>
      <c r="H40" s="45"/>
    </row>
    <row r="41" s="2" customFormat="1">
      <c r="A41" s="39"/>
      <c r="B41" s="45"/>
      <c r="C41" s="326" t="s">
        <v>727</v>
      </c>
      <c r="D41" s="326" t="s">
        <v>5074</v>
      </c>
      <c r="E41" s="18" t="s">
        <v>182</v>
      </c>
      <c r="F41" s="327">
        <v>7.2389999999999999</v>
      </c>
      <c r="G41" s="39"/>
      <c r="H41" s="45"/>
    </row>
    <row r="42" s="2" customFormat="1">
      <c r="A42" s="39"/>
      <c r="B42" s="45"/>
      <c r="C42" s="326" t="s">
        <v>743</v>
      </c>
      <c r="D42" s="326" t="s">
        <v>5078</v>
      </c>
      <c r="E42" s="18" t="s">
        <v>182</v>
      </c>
      <c r="F42" s="327">
        <v>9.968</v>
      </c>
      <c r="G42" s="39"/>
      <c r="H42" s="45"/>
    </row>
    <row r="43" s="2" customFormat="1">
      <c r="A43" s="39"/>
      <c r="B43" s="45"/>
      <c r="C43" s="326" t="s">
        <v>753</v>
      </c>
      <c r="D43" s="326" t="s">
        <v>5079</v>
      </c>
      <c r="E43" s="18" t="s">
        <v>182</v>
      </c>
      <c r="F43" s="327">
        <v>9.968</v>
      </c>
      <c r="G43" s="39"/>
      <c r="H43" s="45"/>
    </row>
    <row r="44" s="2" customFormat="1">
      <c r="A44" s="39"/>
      <c r="B44" s="45"/>
      <c r="C44" s="326" t="s">
        <v>761</v>
      </c>
      <c r="D44" s="326" t="s">
        <v>5080</v>
      </c>
      <c r="E44" s="18" t="s">
        <v>509</v>
      </c>
      <c r="F44" s="327">
        <v>17.942</v>
      </c>
      <c r="G44" s="39"/>
      <c r="H44" s="45"/>
    </row>
    <row r="45" s="2" customFormat="1" ht="16.8" customHeight="1">
      <c r="A45" s="39"/>
      <c r="B45" s="45"/>
      <c r="C45" s="322" t="s">
        <v>711</v>
      </c>
      <c r="D45" s="323" t="s">
        <v>1</v>
      </c>
      <c r="E45" s="324" t="s">
        <v>1</v>
      </c>
      <c r="F45" s="325">
        <v>144.69999999999999</v>
      </c>
      <c r="G45" s="39"/>
      <c r="H45" s="45"/>
    </row>
    <row r="46" s="2" customFormat="1" ht="16.8" customHeight="1">
      <c r="A46" s="39"/>
      <c r="B46" s="45"/>
      <c r="C46" s="326" t="s">
        <v>1</v>
      </c>
      <c r="D46" s="326" t="s">
        <v>2654</v>
      </c>
      <c r="E46" s="18" t="s">
        <v>1</v>
      </c>
      <c r="F46" s="327">
        <v>0</v>
      </c>
      <c r="G46" s="39"/>
      <c r="H46" s="45"/>
    </row>
    <row r="47" s="2" customFormat="1" ht="16.8" customHeight="1">
      <c r="A47" s="39"/>
      <c r="B47" s="45"/>
      <c r="C47" s="326" t="s">
        <v>1</v>
      </c>
      <c r="D47" s="326" t="s">
        <v>784</v>
      </c>
      <c r="E47" s="18" t="s">
        <v>1</v>
      </c>
      <c r="F47" s="327">
        <v>0</v>
      </c>
      <c r="G47" s="39"/>
      <c r="H47" s="45"/>
    </row>
    <row r="48" s="2" customFormat="1" ht="16.8" customHeight="1">
      <c r="A48" s="39"/>
      <c r="B48" s="45"/>
      <c r="C48" s="326" t="s">
        <v>1</v>
      </c>
      <c r="D48" s="326" t="s">
        <v>2655</v>
      </c>
      <c r="E48" s="18" t="s">
        <v>1</v>
      </c>
      <c r="F48" s="327">
        <v>90.079999999999998</v>
      </c>
      <c r="G48" s="39"/>
      <c r="H48" s="45"/>
    </row>
    <row r="49" s="2" customFormat="1" ht="16.8" customHeight="1">
      <c r="A49" s="39"/>
      <c r="B49" s="45"/>
      <c r="C49" s="326" t="s">
        <v>1</v>
      </c>
      <c r="D49" s="326" t="s">
        <v>2262</v>
      </c>
      <c r="E49" s="18" t="s">
        <v>1</v>
      </c>
      <c r="F49" s="327">
        <v>0</v>
      </c>
      <c r="G49" s="39"/>
      <c r="H49" s="45"/>
    </row>
    <row r="50" s="2" customFormat="1" ht="16.8" customHeight="1">
      <c r="A50" s="39"/>
      <c r="B50" s="45"/>
      <c r="C50" s="326" t="s">
        <v>1</v>
      </c>
      <c r="D50" s="326" t="s">
        <v>2656</v>
      </c>
      <c r="E50" s="18" t="s">
        <v>1</v>
      </c>
      <c r="F50" s="327">
        <v>41.439999999999998</v>
      </c>
      <c r="G50" s="39"/>
      <c r="H50" s="45"/>
    </row>
    <row r="51" s="2" customFormat="1" ht="16.8" customHeight="1">
      <c r="A51" s="39"/>
      <c r="B51" s="45"/>
      <c r="C51" s="326" t="s">
        <v>1</v>
      </c>
      <c r="D51" s="326" t="s">
        <v>2648</v>
      </c>
      <c r="E51" s="18" t="s">
        <v>1</v>
      </c>
      <c r="F51" s="327">
        <v>0</v>
      </c>
      <c r="G51" s="39"/>
      <c r="H51" s="45"/>
    </row>
    <row r="52" s="2" customFormat="1" ht="16.8" customHeight="1">
      <c r="A52" s="39"/>
      <c r="B52" s="45"/>
      <c r="C52" s="326" t="s">
        <v>1</v>
      </c>
      <c r="D52" s="326" t="s">
        <v>2657</v>
      </c>
      <c r="E52" s="18" t="s">
        <v>1</v>
      </c>
      <c r="F52" s="327">
        <v>13.18</v>
      </c>
      <c r="G52" s="39"/>
      <c r="H52" s="45"/>
    </row>
    <row r="53" s="2" customFormat="1" ht="16.8" customHeight="1">
      <c r="A53" s="39"/>
      <c r="B53" s="45"/>
      <c r="C53" s="326" t="s">
        <v>711</v>
      </c>
      <c r="D53" s="326" t="s">
        <v>190</v>
      </c>
      <c r="E53" s="18" t="s">
        <v>1</v>
      </c>
      <c r="F53" s="327">
        <v>144.69999999999999</v>
      </c>
      <c r="G53" s="39"/>
      <c r="H53" s="45"/>
    </row>
    <row r="54" s="2" customFormat="1" ht="16.8" customHeight="1">
      <c r="A54" s="39"/>
      <c r="B54" s="45"/>
      <c r="C54" s="328" t="s">
        <v>5069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26" t="s">
        <v>2651</v>
      </c>
      <c r="D55" s="326" t="s">
        <v>5081</v>
      </c>
      <c r="E55" s="18" t="s">
        <v>200</v>
      </c>
      <c r="F55" s="327">
        <v>144.69999999999999</v>
      </c>
      <c r="G55" s="39"/>
      <c r="H55" s="45"/>
    </row>
    <row r="56" s="2" customFormat="1" ht="16.8" customHeight="1">
      <c r="A56" s="39"/>
      <c r="B56" s="45"/>
      <c r="C56" s="326" t="s">
        <v>2644</v>
      </c>
      <c r="D56" s="326" t="s">
        <v>5082</v>
      </c>
      <c r="E56" s="18" t="s">
        <v>200</v>
      </c>
      <c r="F56" s="327">
        <v>144.69999999999999</v>
      </c>
      <c r="G56" s="39"/>
      <c r="H56" s="45"/>
    </row>
    <row r="57" s="2" customFormat="1">
      <c r="A57" s="39"/>
      <c r="B57" s="45"/>
      <c r="C57" s="326" t="s">
        <v>2659</v>
      </c>
      <c r="D57" s="326" t="s">
        <v>5083</v>
      </c>
      <c r="E57" s="18" t="s">
        <v>200</v>
      </c>
      <c r="F57" s="327">
        <v>144.69999999999999</v>
      </c>
      <c r="G57" s="39"/>
      <c r="H57" s="45"/>
    </row>
    <row r="58" s="2" customFormat="1" ht="16.8" customHeight="1">
      <c r="A58" s="39"/>
      <c r="B58" s="45"/>
      <c r="C58" s="322" t="s">
        <v>633</v>
      </c>
      <c r="D58" s="323" t="s">
        <v>1</v>
      </c>
      <c r="E58" s="324" t="s">
        <v>1</v>
      </c>
      <c r="F58" s="325">
        <v>77.189999999999998</v>
      </c>
      <c r="G58" s="39"/>
      <c r="H58" s="45"/>
    </row>
    <row r="59" s="2" customFormat="1" ht="16.8" customHeight="1">
      <c r="A59" s="39"/>
      <c r="B59" s="45"/>
      <c r="C59" s="326" t="s">
        <v>1</v>
      </c>
      <c r="D59" s="326" t="s">
        <v>2504</v>
      </c>
      <c r="E59" s="18" t="s">
        <v>1</v>
      </c>
      <c r="F59" s="327">
        <v>0</v>
      </c>
      <c r="G59" s="39"/>
      <c r="H59" s="45"/>
    </row>
    <row r="60" s="2" customFormat="1" ht="16.8" customHeight="1">
      <c r="A60" s="39"/>
      <c r="B60" s="45"/>
      <c r="C60" s="326" t="s">
        <v>1</v>
      </c>
      <c r="D60" s="326" t="s">
        <v>780</v>
      </c>
      <c r="E60" s="18" t="s">
        <v>1</v>
      </c>
      <c r="F60" s="327">
        <v>0</v>
      </c>
      <c r="G60" s="39"/>
      <c r="H60" s="45"/>
    </row>
    <row r="61" s="2" customFormat="1" ht="16.8" customHeight="1">
      <c r="A61" s="39"/>
      <c r="B61" s="45"/>
      <c r="C61" s="326" t="s">
        <v>1</v>
      </c>
      <c r="D61" s="326" t="s">
        <v>781</v>
      </c>
      <c r="E61" s="18" t="s">
        <v>1</v>
      </c>
      <c r="F61" s="327">
        <v>0</v>
      </c>
      <c r="G61" s="39"/>
      <c r="H61" s="45"/>
    </row>
    <row r="62" s="2" customFormat="1" ht="16.8" customHeight="1">
      <c r="A62" s="39"/>
      <c r="B62" s="45"/>
      <c r="C62" s="326" t="s">
        <v>1</v>
      </c>
      <c r="D62" s="326" t="s">
        <v>2505</v>
      </c>
      <c r="E62" s="18" t="s">
        <v>1</v>
      </c>
      <c r="F62" s="327">
        <v>77.189999999999998</v>
      </c>
      <c r="G62" s="39"/>
      <c r="H62" s="45"/>
    </row>
    <row r="63" s="2" customFormat="1" ht="16.8" customHeight="1">
      <c r="A63" s="39"/>
      <c r="B63" s="45"/>
      <c r="C63" s="326" t="s">
        <v>633</v>
      </c>
      <c r="D63" s="326" t="s">
        <v>492</v>
      </c>
      <c r="E63" s="18" t="s">
        <v>1</v>
      </c>
      <c r="F63" s="327">
        <v>77.189999999999998</v>
      </c>
      <c r="G63" s="39"/>
      <c r="H63" s="45"/>
    </row>
    <row r="64" s="2" customFormat="1" ht="16.8" customHeight="1">
      <c r="A64" s="39"/>
      <c r="B64" s="45"/>
      <c r="C64" s="328" t="s">
        <v>5069</v>
      </c>
      <c r="D64" s="39"/>
      <c r="E64" s="39"/>
      <c r="F64" s="39"/>
      <c r="G64" s="39"/>
      <c r="H64" s="45"/>
    </row>
    <row r="65" s="2" customFormat="1" ht="16.8" customHeight="1">
      <c r="A65" s="39"/>
      <c r="B65" s="45"/>
      <c r="C65" s="326" t="s">
        <v>2501</v>
      </c>
      <c r="D65" s="326" t="s">
        <v>5084</v>
      </c>
      <c r="E65" s="18" t="s">
        <v>398</v>
      </c>
      <c r="F65" s="327">
        <v>232.91</v>
      </c>
      <c r="G65" s="39"/>
      <c r="H65" s="45"/>
    </row>
    <row r="66" s="2" customFormat="1">
      <c r="A66" s="39"/>
      <c r="B66" s="45"/>
      <c r="C66" s="326" t="s">
        <v>1536</v>
      </c>
      <c r="D66" s="326" t="s">
        <v>5085</v>
      </c>
      <c r="E66" s="18" t="s">
        <v>398</v>
      </c>
      <c r="F66" s="327">
        <v>603.94000000000005</v>
      </c>
      <c r="G66" s="39"/>
      <c r="H66" s="45"/>
    </row>
    <row r="67" s="2" customFormat="1">
      <c r="A67" s="39"/>
      <c r="B67" s="45"/>
      <c r="C67" s="326" t="s">
        <v>1685</v>
      </c>
      <c r="D67" s="326" t="s">
        <v>1686</v>
      </c>
      <c r="E67" s="18" t="s">
        <v>398</v>
      </c>
      <c r="F67" s="327">
        <v>200.78999999999999</v>
      </c>
      <c r="G67" s="39"/>
      <c r="H67" s="45"/>
    </row>
    <row r="68" s="2" customFormat="1">
      <c r="A68" s="39"/>
      <c r="B68" s="45"/>
      <c r="C68" s="326" t="s">
        <v>1698</v>
      </c>
      <c r="D68" s="326" t="s">
        <v>1699</v>
      </c>
      <c r="E68" s="18" t="s">
        <v>398</v>
      </c>
      <c r="F68" s="327">
        <v>200.78999999999999</v>
      </c>
      <c r="G68" s="39"/>
      <c r="H68" s="45"/>
    </row>
    <row r="69" s="2" customFormat="1" ht="16.8" customHeight="1">
      <c r="A69" s="39"/>
      <c r="B69" s="45"/>
      <c r="C69" s="322" t="s">
        <v>625</v>
      </c>
      <c r="D69" s="323" t="s">
        <v>1</v>
      </c>
      <c r="E69" s="324" t="s">
        <v>1</v>
      </c>
      <c r="F69" s="325">
        <v>89.5</v>
      </c>
      <c r="G69" s="39"/>
      <c r="H69" s="45"/>
    </row>
    <row r="70" s="2" customFormat="1" ht="16.8" customHeight="1">
      <c r="A70" s="39"/>
      <c r="B70" s="45"/>
      <c r="C70" s="326" t="s">
        <v>1</v>
      </c>
      <c r="D70" s="326" t="s">
        <v>2462</v>
      </c>
      <c r="E70" s="18" t="s">
        <v>1</v>
      </c>
      <c r="F70" s="327">
        <v>0</v>
      </c>
      <c r="G70" s="39"/>
      <c r="H70" s="45"/>
    </row>
    <row r="71" s="2" customFormat="1" ht="16.8" customHeight="1">
      <c r="A71" s="39"/>
      <c r="B71" s="45"/>
      <c r="C71" s="326" t="s">
        <v>1</v>
      </c>
      <c r="D71" s="326" t="s">
        <v>780</v>
      </c>
      <c r="E71" s="18" t="s">
        <v>1</v>
      </c>
      <c r="F71" s="327">
        <v>0</v>
      </c>
      <c r="G71" s="39"/>
      <c r="H71" s="45"/>
    </row>
    <row r="72" s="2" customFormat="1" ht="16.8" customHeight="1">
      <c r="A72" s="39"/>
      <c r="B72" s="45"/>
      <c r="C72" s="326" t="s">
        <v>1</v>
      </c>
      <c r="D72" s="326" t="s">
        <v>781</v>
      </c>
      <c r="E72" s="18" t="s">
        <v>1</v>
      </c>
      <c r="F72" s="327">
        <v>0</v>
      </c>
      <c r="G72" s="39"/>
      <c r="H72" s="45"/>
    </row>
    <row r="73" s="2" customFormat="1" ht="16.8" customHeight="1">
      <c r="A73" s="39"/>
      <c r="B73" s="45"/>
      <c r="C73" s="326" t="s">
        <v>1</v>
      </c>
      <c r="D73" s="326" t="s">
        <v>2463</v>
      </c>
      <c r="E73" s="18" t="s">
        <v>1</v>
      </c>
      <c r="F73" s="327">
        <v>89.5</v>
      </c>
      <c r="G73" s="39"/>
      <c r="H73" s="45"/>
    </row>
    <row r="74" s="2" customFormat="1" ht="16.8" customHeight="1">
      <c r="A74" s="39"/>
      <c r="B74" s="45"/>
      <c r="C74" s="326" t="s">
        <v>625</v>
      </c>
      <c r="D74" s="326" t="s">
        <v>492</v>
      </c>
      <c r="E74" s="18" t="s">
        <v>1</v>
      </c>
      <c r="F74" s="327">
        <v>89.5</v>
      </c>
      <c r="G74" s="39"/>
      <c r="H74" s="45"/>
    </row>
    <row r="75" s="2" customFormat="1" ht="16.8" customHeight="1">
      <c r="A75" s="39"/>
      <c r="B75" s="45"/>
      <c r="C75" s="328" t="s">
        <v>5069</v>
      </c>
      <c r="D75" s="39"/>
      <c r="E75" s="39"/>
      <c r="F75" s="39"/>
      <c r="G75" s="39"/>
      <c r="H75" s="45"/>
    </row>
    <row r="76" s="2" customFormat="1">
      <c r="A76" s="39"/>
      <c r="B76" s="45"/>
      <c r="C76" s="326" t="s">
        <v>2459</v>
      </c>
      <c r="D76" s="326" t="s">
        <v>5086</v>
      </c>
      <c r="E76" s="18" t="s">
        <v>200</v>
      </c>
      <c r="F76" s="327">
        <v>313.30000000000001</v>
      </c>
      <c r="G76" s="39"/>
      <c r="H76" s="45"/>
    </row>
    <row r="77" s="2" customFormat="1" ht="16.8" customHeight="1">
      <c r="A77" s="39"/>
      <c r="B77" s="45"/>
      <c r="C77" s="326" t="s">
        <v>776</v>
      </c>
      <c r="D77" s="326" t="s">
        <v>5087</v>
      </c>
      <c r="E77" s="18" t="s">
        <v>182</v>
      </c>
      <c r="F77" s="327">
        <v>17.469999999999999</v>
      </c>
      <c r="G77" s="39"/>
      <c r="H77" s="45"/>
    </row>
    <row r="78" s="2" customFormat="1">
      <c r="A78" s="39"/>
      <c r="B78" s="45"/>
      <c r="C78" s="326" t="s">
        <v>1436</v>
      </c>
      <c r="D78" s="326" t="s">
        <v>5088</v>
      </c>
      <c r="E78" s="18" t="s">
        <v>182</v>
      </c>
      <c r="F78" s="327">
        <v>10.481999999999999</v>
      </c>
      <c r="G78" s="39"/>
      <c r="H78" s="45"/>
    </row>
    <row r="79" s="2" customFormat="1">
      <c r="A79" s="39"/>
      <c r="B79" s="45"/>
      <c r="C79" s="326" t="s">
        <v>1501</v>
      </c>
      <c r="D79" s="326" t="s">
        <v>5089</v>
      </c>
      <c r="E79" s="18" t="s">
        <v>182</v>
      </c>
      <c r="F79" s="327">
        <v>37.636000000000003</v>
      </c>
      <c r="G79" s="39"/>
      <c r="H79" s="45"/>
    </row>
    <row r="80" s="2" customFormat="1" ht="16.8" customHeight="1">
      <c r="A80" s="39"/>
      <c r="B80" s="45"/>
      <c r="C80" s="326" t="s">
        <v>1523</v>
      </c>
      <c r="D80" s="326" t="s">
        <v>5090</v>
      </c>
      <c r="E80" s="18" t="s">
        <v>182</v>
      </c>
      <c r="F80" s="327">
        <v>32.932000000000002</v>
      </c>
      <c r="G80" s="39"/>
      <c r="H80" s="45"/>
    </row>
    <row r="81" s="2" customFormat="1" ht="16.8" customHeight="1">
      <c r="A81" s="39"/>
      <c r="B81" s="45"/>
      <c r="C81" s="326" t="s">
        <v>1452</v>
      </c>
      <c r="D81" s="326" t="s">
        <v>5091</v>
      </c>
      <c r="E81" s="18" t="s">
        <v>509</v>
      </c>
      <c r="F81" s="327">
        <v>0.63500000000000001</v>
      </c>
      <c r="G81" s="39"/>
      <c r="H81" s="45"/>
    </row>
    <row r="82" s="2" customFormat="1" ht="16.8" customHeight="1">
      <c r="A82" s="39"/>
      <c r="B82" s="45"/>
      <c r="C82" s="326" t="s">
        <v>1428</v>
      </c>
      <c r="D82" s="326" t="s">
        <v>5092</v>
      </c>
      <c r="E82" s="18" t="s">
        <v>200</v>
      </c>
      <c r="F82" s="327">
        <v>349.39999999999998</v>
      </c>
      <c r="G82" s="39"/>
      <c r="H82" s="45"/>
    </row>
    <row r="83" s="2" customFormat="1" ht="16.8" customHeight="1">
      <c r="A83" s="39"/>
      <c r="B83" s="45"/>
      <c r="C83" s="326" t="s">
        <v>1703</v>
      </c>
      <c r="D83" s="326" t="s">
        <v>5093</v>
      </c>
      <c r="E83" s="18" t="s">
        <v>200</v>
      </c>
      <c r="F83" s="327">
        <v>177</v>
      </c>
      <c r="G83" s="39"/>
      <c r="H83" s="45"/>
    </row>
    <row r="84" s="2" customFormat="1" ht="16.8" customHeight="1">
      <c r="A84" s="39"/>
      <c r="B84" s="45"/>
      <c r="C84" s="326" t="s">
        <v>1715</v>
      </c>
      <c r="D84" s="326" t="s">
        <v>5094</v>
      </c>
      <c r="E84" s="18" t="s">
        <v>200</v>
      </c>
      <c r="F84" s="327">
        <v>179.30000000000001</v>
      </c>
      <c r="G84" s="39"/>
      <c r="H84" s="45"/>
    </row>
    <row r="85" s="2" customFormat="1">
      <c r="A85" s="39"/>
      <c r="B85" s="45"/>
      <c r="C85" s="326" t="s">
        <v>1690</v>
      </c>
      <c r="D85" s="326" t="s">
        <v>5095</v>
      </c>
      <c r="E85" s="18" t="s">
        <v>200</v>
      </c>
      <c r="F85" s="327">
        <v>174.69999999999999</v>
      </c>
      <c r="G85" s="39"/>
      <c r="H85" s="45"/>
    </row>
    <row r="86" s="2" customFormat="1" ht="16.8" customHeight="1">
      <c r="A86" s="39"/>
      <c r="B86" s="45"/>
      <c r="C86" s="326" t="s">
        <v>1857</v>
      </c>
      <c r="D86" s="326" t="s">
        <v>5096</v>
      </c>
      <c r="E86" s="18" t="s">
        <v>200</v>
      </c>
      <c r="F86" s="327">
        <v>616</v>
      </c>
      <c r="G86" s="39"/>
      <c r="H86" s="45"/>
    </row>
    <row r="87" s="2" customFormat="1" ht="16.8" customHeight="1">
      <c r="A87" s="39"/>
      <c r="B87" s="45"/>
      <c r="C87" s="326" t="s">
        <v>2439</v>
      </c>
      <c r="D87" s="326" t="s">
        <v>5097</v>
      </c>
      <c r="E87" s="18" t="s">
        <v>200</v>
      </c>
      <c r="F87" s="327">
        <v>313.30000000000001</v>
      </c>
      <c r="G87" s="39"/>
      <c r="H87" s="45"/>
    </row>
    <row r="88" s="2" customFormat="1" ht="16.8" customHeight="1">
      <c r="A88" s="39"/>
      <c r="B88" s="45"/>
      <c r="C88" s="326" t="s">
        <v>2444</v>
      </c>
      <c r="D88" s="326" t="s">
        <v>5098</v>
      </c>
      <c r="E88" s="18" t="s">
        <v>200</v>
      </c>
      <c r="F88" s="327">
        <v>313.30000000000001</v>
      </c>
      <c r="G88" s="39"/>
      <c r="H88" s="45"/>
    </row>
    <row r="89" s="2" customFormat="1" ht="16.8" customHeight="1">
      <c r="A89" s="39"/>
      <c r="B89" s="45"/>
      <c r="C89" s="326" t="s">
        <v>2454</v>
      </c>
      <c r="D89" s="326" t="s">
        <v>5099</v>
      </c>
      <c r="E89" s="18" t="s">
        <v>200</v>
      </c>
      <c r="F89" s="327">
        <v>313.30000000000001</v>
      </c>
      <c r="G89" s="39"/>
      <c r="H89" s="45"/>
    </row>
    <row r="90" s="2" customFormat="1">
      <c r="A90" s="39"/>
      <c r="B90" s="45"/>
      <c r="C90" s="326" t="s">
        <v>2449</v>
      </c>
      <c r="D90" s="326" t="s">
        <v>5100</v>
      </c>
      <c r="E90" s="18" t="s">
        <v>200</v>
      </c>
      <c r="F90" s="327">
        <v>313.30000000000001</v>
      </c>
      <c r="G90" s="39"/>
      <c r="H90" s="45"/>
    </row>
    <row r="91" s="2" customFormat="1" ht="16.8" customHeight="1">
      <c r="A91" s="39"/>
      <c r="B91" s="45"/>
      <c r="C91" s="326" t="s">
        <v>2520</v>
      </c>
      <c r="D91" s="326" t="s">
        <v>5101</v>
      </c>
      <c r="E91" s="18" t="s">
        <v>200</v>
      </c>
      <c r="F91" s="327">
        <v>313.30000000000001</v>
      </c>
      <c r="G91" s="39"/>
      <c r="H91" s="45"/>
    </row>
    <row r="92" s="2" customFormat="1" ht="16.8" customHeight="1">
      <c r="A92" s="39"/>
      <c r="B92" s="45"/>
      <c r="C92" s="326" t="s">
        <v>1834</v>
      </c>
      <c r="D92" s="326" t="s">
        <v>1835</v>
      </c>
      <c r="E92" s="18" t="s">
        <v>200</v>
      </c>
      <c r="F92" s="327">
        <v>384.33999999999998</v>
      </c>
      <c r="G92" s="39"/>
      <c r="H92" s="45"/>
    </row>
    <row r="93" s="2" customFormat="1" ht="16.8" customHeight="1">
      <c r="A93" s="39"/>
      <c r="B93" s="45"/>
      <c r="C93" s="322" t="s">
        <v>654</v>
      </c>
      <c r="D93" s="323" t="s">
        <v>1</v>
      </c>
      <c r="E93" s="324" t="s">
        <v>1</v>
      </c>
      <c r="F93" s="325">
        <v>45.039999999999999</v>
      </c>
      <c r="G93" s="39"/>
      <c r="H93" s="45"/>
    </row>
    <row r="94" s="2" customFormat="1" ht="16.8" customHeight="1">
      <c r="A94" s="39"/>
      <c r="B94" s="45"/>
      <c r="C94" s="326" t="s">
        <v>1</v>
      </c>
      <c r="D94" s="326" t="s">
        <v>2620</v>
      </c>
      <c r="E94" s="18" t="s">
        <v>1</v>
      </c>
      <c r="F94" s="327">
        <v>0</v>
      </c>
      <c r="G94" s="39"/>
      <c r="H94" s="45"/>
    </row>
    <row r="95" s="2" customFormat="1" ht="16.8" customHeight="1">
      <c r="A95" s="39"/>
      <c r="B95" s="45"/>
      <c r="C95" s="326" t="s">
        <v>1</v>
      </c>
      <c r="D95" s="326" t="s">
        <v>783</v>
      </c>
      <c r="E95" s="18" t="s">
        <v>1</v>
      </c>
      <c r="F95" s="327">
        <v>0</v>
      </c>
      <c r="G95" s="39"/>
      <c r="H95" s="45"/>
    </row>
    <row r="96" s="2" customFormat="1" ht="16.8" customHeight="1">
      <c r="A96" s="39"/>
      <c r="B96" s="45"/>
      <c r="C96" s="326" t="s">
        <v>1</v>
      </c>
      <c r="D96" s="326" t="s">
        <v>784</v>
      </c>
      <c r="E96" s="18" t="s">
        <v>1</v>
      </c>
      <c r="F96" s="327">
        <v>0</v>
      </c>
      <c r="G96" s="39"/>
      <c r="H96" s="45"/>
    </row>
    <row r="97" s="2" customFormat="1" ht="16.8" customHeight="1">
      <c r="A97" s="39"/>
      <c r="B97" s="45"/>
      <c r="C97" s="326" t="s">
        <v>1</v>
      </c>
      <c r="D97" s="326" t="s">
        <v>2621</v>
      </c>
      <c r="E97" s="18" t="s">
        <v>1</v>
      </c>
      <c r="F97" s="327">
        <v>45.039999999999999</v>
      </c>
      <c r="G97" s="39"/>
      <c r="H97" s="45"/>
    </row>
    <row r="98" s="2" customFormat="1" ht="16.8" customHeight="1">
      <c r="A98" s="39"/>
      <c r="B98" s="45"/>
      <c r="C98" s="326" t="s">
        <v>654</v>
      </c>
      <c r="D98" s="326" t="s">
        <v>492</v>
      </c>
      <c r="E98" s="18" t="s">
        <v>1</v>
      </c>
      <c r="F98" s="327">
        <v>45.039999999999999</v>
      </c>
      <c r="G98" s="39"/>
      <c r="H98" s="45"/>
    </row>
    <row r="99" s="2" customFormat="1" ht="16.8" customHeight="1">
      <c r="A99" s="39"/>
      <c r="B99" s="45"/>
      <c r="C99" s="328" t="s">
        <v>5069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326" t="s">
        <v>2617</v>
      </c>
      <c r="D100" s="326" t="s">
        <v>5102</v>
      </c>
      <c r="E100" s="18" t="s">
        <v>398</v>
      </c>
      <c r="F100" s="327">
        <v>279.87</v>
      </c>
      <c r="G100" s="39"/>
      <c r="H100" s="45"/>
    </row>
    <row r="101" s="2" customFormat="1">
      <c r="A101" s="39"/>
      <c r="B101" s="45"/>
      <c r="C101" s="326" t="s">
        <v>1536</v>
      </c>
      <c r="D101" s="326" t="s">
        <v>5085</v>
      </c>
      <c r="E101" s="18" t="s">
        <v>398</v>
      </c>
      <c r="F101" s="327">
        <v>603.94000000000005</v>
      </c>
      <c r="G101" s="39"/>
      <c r="H101" s="45"/>
    </row>
    <row r="102" s="2" customFormat="1">
      <c r="A102" s="39"/>
      <c r="B102" s="45"/>
      <c r="C102" s="326" t="s">
        <v>1685</v>
      </c>
      <c r="D102" s="326" t="s">
        <v>1686</v>
      </c>
      <c r="E102" s="18" t="s">
        <v>398</v>
      </c>
      <c r="F102" s="327">
        <v>200.78999999999999</v>
      </c>
      <c r="G102" s="39"/>
      <c r="H102" s="45"/>
    </row>
    <row r="103" s="2" customFormat="1">
      <c r="A103" s="39"/>
      <c r="B103" s="45"/>
      <c r="C103" s="326" t="s">
        <v>1698</v>
      </c>
      <c r="D103" s="326" t="s">
        <v>1699</v>
      </c>
      <c r="E103" s="18" t="s">
        <v>398</v>
      </c>
      <c r="F103" s="327">
        <v>200.78999999999999</v>
      </c>
      <c r="G103" s="39"/>
      <c r="H103" s="45"/>
    </row>
    <row r="104" s="2" customFormat="1" ht="16.8" customHeight="1">
      <c r="A104" s="39"/>
      <c r="B104" s="45"/>
      <c r="C104" s="322" t="s">
        <v>643</v>
      </c>
      <c r="D104" s="323" t="s">
        <v>1</v>
      </c>
      <c r="E104" s="324" t="s">
        <v>1</v>
      </c>
      <c r="F104" s="325">
        <v>22.699999999999999</v>
      </c>
      <c r="G104" s="39"/>
      <c r="H104" s="45"/>
    </row>
    <row r="105" s="2" customFormat="1" ht="16.8" customHeight="1">
      <c r="A105" s="39"/>
      <c r="B105" s="45"/>
      <c r="C105" s="326" t="s">
        <v>1</v>
      </c>
      <c r="D105" s="326" t="s">
        <v>2558</v>
      </c>
      <c r="E105" s="18" t="s">
        <v>1</v>
      </c>
      <c r="F105" s="327">
        <v>0</v>
      </c>
      <c r="G105" s="39"/>
      <c r="H105" s="45"/>
    </row>
    <row r="106" s="2" customFormat="1" ht="16.8" customHeight="1">
      <c r="A106" s="39"/>
      <c r="B106" s="45"/>
      <c r="C106" s="326" t="s">
        <v>1</v>
      </c>
      <c r="D106" s="326" t="s">
        <v>783</v>
      </c>
      <c r="E106" s="18" t="s">
        <v>1</v>
      </c>
      <c r="F106" s="327">
        <v>0</v>
      </c>
      <c r="G106" s="39"/>
      <c r="H106" s="45"/>
    </row>
    <row r="107" s="2" customFormat="1" ht="16.8" customHeight="1">
      <c r="A107" s="39"/>
      <c r="B107" s="45"/>
      <c r="C107" s="326" t="s">
        <v>1</v>
      </c>
      <c r="D107" s="326" t="s">
        <v>784</v>
      </c>
      <c r="E107" s="18" t="s">
        <v>1</v>
      </c>
      <c r="F107" s="327">
        <v>0</v>
      </c>
      <c r="G107" s="39"/>
      <c r="H107" s="45"/>
    </row>
    <row r="108" s="2" customFormat="1" ht="16.8" customHeight="1">
      <c r="A108" s="39"/>
      <c r="B108" s="45"/>
      <c r="C108" s="326" t="s">
        <v>1</v>
      </c>
      <c r="D108" s="326" t="s">
        <v>2601</v>
      </c>
      <c r="E108" s="18" t="s">
        <v>1</v>
      </c>
      <c r="F108" s="327">
        <v>22.699999999999999</v>
      </c>
      <c r="G108" s="39"/>
      <c r="H108" s="45"/>
    </row>
    <row r="109" s="2" customFormat="1" ht="16.8" customHeight="1">
      <c r="A109" s="39"/>
      <c r="B109" s="45"/>
      <c r="C109" s="326" t="s">
        <v>643</v>
      </c>
      <c r="D109" s="326" t="s">
        <v>492</v>
      </c>
      <c r="E109" s="18" t="s">
        <v>1</v>
      </c>
      <c r="F109" s="327">
        <v>22.699999999999999</v>
      </c>
      <c r="G109" s="39"/>
      <c r="H109" s="45"/>
    </row>
    <row r="110" s="2" customFormat="1" ht="16.8" customHeight="1">
      <c r="A110" s="39"/>
      <c r="B110" s="45"/>
      <c r="C110" s="328" t="s">
        <v>5069</v>
      </c>
      <c r="D110" s="39"/>
      <c r="E110" s="39"/>
      <c r="F110" s="39"/>
      <c r="G110" s="39"/>
      <c r="H110" s="45"/>
    </row>
    <row r="111" s="2" customFormat="1" ht="16.8" customHeight="1">
      <c r="A111" s="39"/>
      <c r="B111" s="45"/>
      <c r="C111" s="326" t="s">
        <v>2598</v>
      </c>
      <c r="D111" s="326" t="s">
        <v>5103</v>
      </c>
      <c r="E111" s="18" t="s">
        <v>200</v>
      </c>
      <c r="F111" s="327">
        <v>175.19999999999999</v>
      </c>
      <c r="G111" s="39"/>
      <c r="H111" s="45"/>
    </row>
    <row r="112" s="2" customFormat="1" ht="16.8" customHeight="1">
      <c r="A112" s="39"/>
      <c r="B112" s="45"/>
      <c r="C112" s="326" t="s">
        <v>776</v>
      </c>
      <c r="D112" s="326" t="s">
        <v>5087</v>
      </c>
      <c r="E112" s="18" t="s">
        <v>182</v>
      </c>
      <c r="F112" s="327">
        <v>17.469999999999999</v>
      </c>
      <c r="G112" s="39"/>
      <c r="H112" s="45"/>
    </row>
    <row r="113" s="2" customFormat="1">
      <c r="A113" s="39"/>
      <c r="B113" s="45"/>
      <c r="C113" s="326" t="s">
        <v>1436</v>
      </c>
      <c r="D113" s="326" t="s">
        <v>5088</v>
      </c>
      <c r="E113" s="18" t="s">
        <v>182</v>
      </c>
      <c r="F113" s="327">
        <v>10.481999999999999</v>
      </c>
      <c r="G113" s="39"/>
      <c r="H113" s="45"/>
    </row>
    <row r="114" s="2" customFormat="1">
      <c r="A114" s="39"/>
      <c r="B114" s="45"/>
      <c r="C114" s="326" t="s">
        <v>1501</v>
      </c>
      <c r="D114" s="326" t="s">
        <v>5089</v>
      </c>
      <c r="E114" s="18" t="s">
        <v>182</v>
      </c>
      <c r="F114" s="327">
        <v>37.636000000000003</v>
      </c>
      <c r="G114" s="39"/>
      <c r="H114" s="45"/>
    </row>
    <row r="115" s="2" customFormat="1" ht="16.8" customHeight="1">
      <c r="A115" s="39"/>
      <c r="B115" s="45"/>
      <c r="C115" s="326" t="s">
        <v>1523</v>
      </c>
      <c r="D115" s="326" t="s">
        <v>5090</v>
      </c>
      <c r="E115" s="18" t="s">
        <v>182</v>
      </c>
      <c r="F115" s="327">
        <v>32.932000000000002</v>
      </c>
      <c r="G115" s="39"/>
      <c r="H115" s="45"/>
    </row>
    <row r="116" s="2" customFormat="1" ht="16.8" customHeight="1">
      <c r="A116" s="39"/>
      <c r="B116" s="45"/>
      <c r="C116" s="326" t="s">
        <v>1452</v>
      </c>
      <c r="D116" s="326" t="s">
        <v>5091</v>
      </c>
      <c r="E116" s="18" t="s">
        <v>509</v>
      </c>
      <c r="F116" s="327">
        <v>0.63500000000000001</v>
      </c>
      <c r="G116" s="39"/>
      <c r="H116" s="45"/>
    </row>
    <row r="117" s="2" customFormat="1" ht="16.8" customHeight="1">
      <c r="A117" s="39"/>
      <c r="B117" s="45"/>
      <c r="C117" s="326" t="s">
        <v>1428</v>
      </c>
      <c r="D117" s="326" t="s">
        <v>5092</v>
      </c>
      <c r="E117" s="18" t="s">
        <v>200</v>
      </c>
      <c r="F117" s="327">
        <v>349.39999999999998</v>
      </c>
      <c r="G117" s="39"/>
      <c r="H117" s="45"/>
    </row>
    <row r="118" s="2" customFormat="1" ht="16.8" customHeight="1">
      <c r="A118" s="39"/>
      <c r="B118" s="45"/>
      <c r="C118" s="326" t="s">
        <v>1703</v>
      </c>
      <c r="D118" s="326" t="s">
        <v>5093</v>
      </c>
      <c r="E118" s="18" t="s">
        <v>200</v>
      </c>
      <c r="F118" s="327">
        <v>177</v>
      </c>
      <c r="G118" s="39"/>
      <c r="H118" s="45"/>
    </row>
    <row r="119" s="2" customFormat="1" ht="16.8" customHeight="1">
      <c r="A119" s="39"/>
      <c r="B119" s="45"/>
      <c r="C119" s="326" t="s">
        <v>1715</v>
      </c>
      <c r="D119" s="326" t="s">
        <v>5094</v>
      </c>
      <c r="E119" s="18" t="s">
        <v>200</v>
      </c>
      <c r="F119" s="327">
        <v>179.30000000000001</v>
      </c>
      <c r="G119" s="39"/>
      <c r="H119" s="45"/>
    </row>
    <row r="120" s="2" customFormat="1">
      <c r="A120" s="39"/>
      <c r="B120" s="45"/>
      <c r="C120" s="326" t="s">
        <v>1690</v>
      </c>
      <c r="D120" s="326" t="s">
        <v>5095</v>
      </c>
      <c r="E120" s="18" t="s">
        <v>200</v>
      </c>
      <c r="F120" s="327">
        <v>174.69999999999999</v>
      </c>
      <c r="G120" s="39"/>
      <c r="H120" s="45"/>
    </row>
    <row r="121" s="2" customFormat="1" ht="16.8" customHeight="1">
      <c r="A121" s="39"/>
      <c r="B121" s="45"/>
      <c r="C121" s="326" t="s">
        <v>1857</v>
      </c>
      <c r="D121" s="326" t="s">
        <v>5096</v>
      </c>
      <c r="E121" s="18" t="s">
        <v>200</v>
      </c>
      <c r="F121" s="327">
        <v>616</v>
      </c>
      <c r="G121" s="39"/>
      <c r="H121" s="45"/>
    </row>
    <row r="122" s="2" customFormat="1" ht="16.8" customHeight="1">
      <c r="A122" s="39"/>
      <c r="B122" s="45"/>
      <c r="C122" s="326" t="s">
        <v>2571</v>
      </c>
      <c r="D122" s="326" t="s">
        <v>5104</v>
      </c>
      <c r="E122" s="18" t="s">
        <v>200</v>
      </c>
      <c r="F122" s="327">
        <v>177.5</v>
      </c>
      <c r="G122" s="39"/>
      <c r="H122" s="45"/>
    </row>
    <row r="123" s="2" customFormat="1" ht="16.8" customHeight="1">
      <c r="A123" s="39"/>
      <c r="B123" s="45"/>
      <c r="C123" s="326" t="s">
        <v>2640</v>
      </c>
      <c r="D123" s="326" t="s">
        <v>2641</v>
      </c>
      <c r="E123" s="18" t="s">
        <v>200</v>
      </c>
      <c r="F123" s="327">
        <v>175.19999999999999</v>
      </c>
      <c r="G123" s="39"/>
      <c r="H123" s="45"/>
    </row>
    <row r="124" s="2" customFormat="1">
      <c r="A124" s="39"/>
      <c r="B124" s="45"/>
      <c r="C124" s="326" t="s">
        <v>2608</v>
      </c>
      <c r="D124" s="326" t="s">
        <v>5105</v>
      </c>
      <c r="E124" s="18" t="s">
        <v>200</v>
      </c>
      <c r="F124" s="327">
        <v>1226.4000000000001</v>
      </c>
      <c r="G124" s="39"/>
      <c r="H124" s="45"/>
    </row>
    <row r="125" s="2" customFormat="1" ht="16.8" customHeight="1">
      <c r="A125" s="39"/>
      <c r="B125" s="45"/>
      <c r="C125" s="326" t="s">
        <v>2590</v>
      </c>
      <c r="D125" s="326" t="s">
        <v>5106</v>
      </c>
      <c r="E125" s="18" t="s">
        <v>200</v>
      </c>
      <c r="F125" s="327">
        <v>175.19999999999999</v>
      </c>
      <c r="G125" s="39"/>
      <c r="H125" s="45"/>
    </row>
    <row r="126" s="2" customFormat="1" ht="16.8" customHeight="1">
      <c r="A126" s="39"/>
      <c r="B126" s="45"/>
      <c r="C126" s="326" t="s">
        <v>2636</v>
      </c>
      <c r="D126" s="326" t="s">
        <v>2637</v>
      </c>
      <c r="E126" s="18" t="s">
        <v>200</v>
      </c>
      <c r="F126" s="327">
        <v>175.19999999999999</v>
      </c>
      <c r="G126" s="39"/>
      <c r="H126" s="45"/>
    </row>
    <row r="127" s="2" customFormat="1" ht="16.8" customHeight="1">
      <c r="A127" s="39"/>
      <c r="B127" s="45"/>
      <c r="C127" s="326" t="s">
        <v>2631</v>
      </c>
      <c r="D127" s="326" t="s">
        <v>2632</v>
      </c>
      <c r="E127" s="18" t="s">
        <v>200</v>
      </c>
      <c r="F127" s="327">
        <v>175.19999999999999</v>
      </c>
      <c r="G127" s="39"/>
      <c r="H127" s="45"/>
    </row>
    <row r="128" s="2" customFormat="1" ht="16.8" customHeight="1">
      <c r="A128" s="39"/>
      <c r="B128" s="45"/>
      <c r="C128" s="326" t="s">
        <v>1834</v>
      </c>
      <c r="D128" s="326" t="s">
        <v>1835</v>
      </c>
      <c r="E128" s="18" t="s">
        <v>200</v>
      </c>
      <c r="F128" s="327">
        <v>384.33999999999998</v>
      </c>
      <c r="G128" s="39"/>
      <c r="H128" s="45"/>
    </row>
    <row r="129" s="2" customFormat="1" ht="16.8" customHeight="1">
      <c r="A129" s="39"/>
      <c r="B129" s="45"/>
      <c r="C129" s="322" t="s">
        <v>660</v>
      </c>
      <c r="D129" s="323" t="s">
        <v>1</v>
      </c>
      <c r="E129" s="324" t="s">
        <v>1</v>
      </c>
      <c r="F129" s="325">
        <v>62.5</v>
      </c>
      <c r="G129" s="39"/>
      <c r="H129" s="45"/>
    </row>
    <row r="130" s="2" customFormat="1" ht="16.8" customHeight="1">
      <c r="A130" s="39"/>
      <c r="B130" s="45"/>
      <c r="C130" s="326" t="s">
        <v>1</v>
      </c>
      <c r="D130" s="326" t="s">
        <v>2420</v>
      </c>
      <c r="E130" s="18" t="s">
        <v>1</v>
      </c>
      <c r="F130" s="327">
        <v>0</v>
      </c>
      <c r="G130" s="39"/>
      <c r="H130" s="45"/>
    </row>
    <row r="131" s="2" customFormat="1" ht="16.8" customHeight="1">
      <c r="A131" s="39"/>
      <c r="B131" s="45"/>
      <c r="C131" s="326" t="s">
        <v>1</v>
      </c>
      <c r="D131" s="326" t="s">
        <v>786</v>
      </c>
      <c r="E131" s="18" t="s">
        <v>1</v>
      </c>
      <c r="F131" s="327">
        <v>0</v>
      </c>
      <c r="G131" s="39"/>
      <c r="H131" s="45"/>
    </row>
    <row r="132" s="2" customFormat="1" ht="16.8" customHeight="1">
      <c r="A132" s="39"/>
      <c r="B132" s="45"/>
      <c r="C132" s="326" t="s">
        <v>1</v>
      </c>
      <c r="D132" s="326" t="s">
        <v>787</v>
      </c>
      <c r="E132" s="18" t="s">
        <v>1</v>
      </c>
      <c r="F132" s="327">
        <v>0</v>
      </c>
      <c r="G132" s="39"/>
      <c r="H132" s="45"/>
    </row>
    <row r="133" s="2" customFormat="1" ht="16.8" customHeight="1">
      <c r="A133" s="39"/>
      <c r="B133" s="45"/>
      <c r="C133" s="326" t="s">
        <v>1</v>
      </c>
      <c r="D133" s="326" t="s">
        <v>2421</v>
      </c>
      <c r="E133" s="18" t="s">
        <v>1</v>
      </c>
      <c r="F133" s="327">
        <v>62.5</v>
      </c>
      <c r="G133" s="39"/>
      <c r="H133" s="45"/>
    </row>
    <row r="134" s="2" customFormat="1" ht="16.8" customHeight="1">
      <c r="A134" s="39"/>
      <c r="B134" s="45"/>
      <c r="C134" s="326" t="s">
        <v>660</v>
      </c>
      <c r="D134" s="326" t="s">
        <v>492</v>
      </c>
      <c r="E134" s="18" t="s">
        <v>1</v>
      </c>
      <c r="F134" s="327">
        <v>62.5</v>
      </c>
      <c r="G134" s="39"/>
      <c r="H134" s="45"/>
    </row>
    <row r="135" s="2" customFormat="1" ht="16.8" customHeight="1">
      <c r="A135" s="39"/>
      <c r="B135" s="45"/>
      <c r="C135" s="328" t="s">
        <v>5069</v>
      </c>
      <c r="D135" s="39"/>
      <c r="E135" s="39"/>
      <c r="F135" s="39"/>
      <c r="G135" s="39"/>
      <c r="H135" s="45"/>
    </row>
    <row r="136" s="2" customFormat="1" ht="16.8" customHeight="1">
      <c r="A136" s="39"/>
      <c r="B136" s="45"/>
      <c r="C136" s="326" t="s">
        <v>2417</v>
      </c>
      <c r="D136" s="326" t="s">
        <v>5107</v>
      </c>
      <c r="E136" s="18" t="s">
        <v>200</v>
      </c>
      <c r="F136" s="327">
        <v>173.81</v>
      </c>
      <c r="G136" s="39"/>
      <c r="H136" s="45"/>
    </row>
    <row r="137" s="2" customFormat="1" ht="16.8" customHeight="1">
      <c r="A137" s="39"/>
      <c r="B137" s="45"/>
      <c r="C137" s="326" t="s">
        <v>776</v>
      </c>
      <c r="D137" s="326" t="s">
        <v>5087</v>
      </c>
      <c r="E137" s="18" t="s">
        <v>182</v>
      </c>
      <c r="F137" s="327">
        <v>17.469999999999999</v>
      </c>
      <c r="G137" s="39"/>
      <c r="H137" s="45"/>
    </row>
    <row r="138" s="2" customFormat="1">
      <c r="A138" s="39"/>
      <c r="B138" s="45"/>
      <c r="C138" s="326" t="s">
        <v>1436</v>
      </c>
      <c r="D138" s="326" t="s">
        <v>5088</v>
      </c>
      <c r="E138" s="18" t="s">
        <v>182</v>
      </c>
      <c r="F138" s="327">
        <v>10.481999999999999</v>
      </c>
      <c r="G138" s="39"/>
      <c r="H138" s="45"/>
    </row>
    <row r="139" s="2" customFormat="1">
      <c r="A139" s="39"/>
      <c r="B139" s="45"/>
      <c r="C139" s="326" t="s">
        <v>1501</v>
      </c>
      <c r="D139" s="326" t="s">
        <v>5089</v>
      </c>
      <c r="E139" s="18" t="s">
        <v>182</v>
      </c>
      <c r="F139" s="327">
        <v>37.636000000000003</v>
      </c>
      <c r="G139" s="39"/>
      <c r="H139" s="45"/>
    </row>
    <row r="140" s="2" customFormat="1" ht="16.8" customHeight="1">
      <c r="A140" s="39"/>
      <c r="B140" s="45"/>
      <c r="C140" s="326" t="s">
        <v>1523</v>
      </c>
      <c r="D140" s="326" t="s">
        <v>5090</v>
      </c>
      <c r="E140" s="18" t="s">
        <v>182</v>
      </c>
      <c r="F140" s="327">
        <v>32.932000000000002</v>
      </c>
      <c r="G140" s="39"/>
      <c r="H140" s="45"/>
    </row>
    <row r="141" s="2" customFormat="1" ht="16.8" customHeight="1">
      <c r="A141" s="39"/>
      <c r="B141" s="45"/>
      <c r="C141" s="326" t="s">
        <v>1452</v>
      </c>
      <c r="D141" s="326" t="s">
        <v>5091</v>
      </c>
      <c r="E141" s="18" t="s">
        <v>509</v>
      </c>
      <c r="F141" s="327">
        <v>0.63500000000000001</v>
      </c>
      <c r="G141" s="39"/>
      <c r="H141" s="45"/>
    </row>
    <row r="142" s="2" customFormat="1" ht="16.8" customHeight="1">
      <c r="A142" s="39"/>
      <c r="B142" s="45"/>
      <c r="C142" s="326" t="s">
        <v>1428</v>
      </c>
      <c r="D142" s="326" t="s">
        <v>5092</v>
      </c>
      <c r="E142" s="18" t="s">
        <v>200</v>
      </c>
      <c r="F142" s="327">
        <v>349.39999999999998</v>
      </c>
      <c r="G142" s="39"/>
      <c r="H142" s="45"/>
    </row>
    <row r="143" s="2" customFormat="1" ht="16.8" customHeight="1">
      <c r="A143" s="39"/>
      <c r="B143" s="45"/>
      <c r="C143" s="326" t="s">
        <v>1703</v>
      </c>
      <c r="D143" s="326" t="s">
        <v>5093</v>
      </c>
      <c r="E143" s="18" t="s">
        <v>200</v>
      </c>
      <c r="F143" s="327">
        <v>177</v>
      </c>
      <c r="G143" s="39"/>
      <c r="H143" s="45"/>
    </row>
    <row r="144" s="2" customFormat="1" ht="16.8" customHeight="1">
      <c r="A144" s="39"/>
      <c r="B144" s="45"/>
      <c r="C144" s="326" t="s">
        <v>1715</v>
      </c>
      <c r="D144" s="326" t="s">
        <v>5094</v>
      </c>
      <c r="E144" s="18" t="s">
        <v>200</v>
      </c>
      <c r="F144" s="327">
        <v>179.30000000000001</v>
      </c>
      <c r="G144" s="39"/>
      <c r="H144" s="45"/>
    </row>
    <row r="145" s="2" customFormat="1">
      <c r="A145" s="39"/>
      <c r="B145" s="45"/>
      <c r="C145" s="326" t="s">
        <v>1690</v>
      </c>
      <c r="D145" s="326" t="s">
        <v>5095</v>
      </c>
      <c r="E145" s="18" t="s">
        <v>200</v>
      </c>
      <c r="F145" s="327">
        <v>174.69999999999999</v>
      </c>
      <c r="G145" s="39"/>
      <c r="H145" s="45"/>
    </row>
    <row r="146" s="2" customFormat="1" ht="16.8" customHeight="1">
      <c r="A146" s="39"/>
      <c r="B146" s="45"/>
      <c r="C146" s="326" t="s">
        <v>1857</v>
      </c>
      <c r="D146" s="326" t="s">
        <v>5096</v>
      </c>
      <c r="E146" s="18" t="s">
        <v>200</v>
      </c>
      <c r="F146" s="327">
        <v>616</v>
      </c>
      <c r="G146" s="39"/>
      <c r="H146" s="45"/>
    </row>
    <row r="147" s="2" customFormat="1" ht="16.8" customHeight="1">
      <c r="A147" s="39"/>
      <c r="B147" s="45"/>
      <c r="C147" s="326" t="s">
        <v>1834</v>
      </c>
      <c r="D147" s="326" t="s">
        <v>1835</v>
      </c>
      <c r="E147" s="18" t="s">
        <v>200</v>
      </c>
      <c r="F147" s="327">
        <v>384.33999999999998</v>
      </c>
      <c r="G147" s="39"/>
      <c r="H147" s="45"/>
    </row>
    <row r="148" s="2" customFormat="1" ht="16.8" customHeight="1">
      <c r="A148" s="39"/>
      <c r="B148" s="45"/>
      <c r="C148" s="322" t="s">
        <v>662</v>
      </c>
      <c r="D148" s="323" t="s">
        <v>1</v>
      </c>
      <c r="E148" s="324" t="s">
        <v>1</v>
      </c>
      <c r="F148" s="325">
        <v>74.599999999999994</v>
      </c>
      <c r="G148" s="39"/>
      <c r="H148" s="45"/>
    </row>
    <row r="149" s="2" customFormat="1" ht="16.8" customHeight="1">
      <c r="A149" s="39"/>
      <c r="B149" s="45"/>
      <c r="C149" s="326" t="s">
        <v>1</v>
      </c>
      <c r="D149" s="326" t="s">
        <v>1290</v>
      </c>
      <c r="E149" s="18" t="s">
        <v>1</v>
      </c>
      <c r="F149" s="327">
        <v>0</v>
      </c>
      <c r="G149" s="39"/>
      <c r="H149" s="45"/>
    </row>
    <row r="150" s="2" customFormat="1" ht="16.8" customHeight="1">
      <c r="A150" s="39"/>
      <c r="B150" s="45"/>
      <c r="C150" s="326" t="s">
        <v>1</v>
      </c>
      <c r="D150" s="326" t="s">
        <v>246</v>
      </c>
      <c r="E150" s="18" t="s">
        <v>1</v>
      </c>
      <c r="F150" s="327">
        <v>0</v>
      </c>
      <c r="G150" s="39"/>
      <c r="H150" s="45"/>
    </row>
    <row r="151" s="2" customFormat="1" ht="16.8" customHeight="1">
      <c r="A151" s="39"/>
      <c r="B151" s="45"/>
      <c r="C151" s="326" t="s">
        <v>1</v>
      </c>
      <c r="D151" s="326" t="s">
        <v>247</v>
      </c>
      <c r="E151" s="18" t="s">
        <v>1</v>
      </c>
      <c r="F151" s="327">
        <v>74.599999999999994</v>
      </c>
      <c r="G151" s="39"/>
      <c r="H151" s="45"/>
    </row>
    <row r="152" s="2" customFormat="1" ht="16.8" customHeight="1">
      <c r="A152" s="39"/>
      <c r="B152" s="45"/>
      <c r="C152" s="326" t="s">
        <v>662</v>
      </c>
      <c r="D152" s="326" t="s">
        <v>492</v>
      </c>
      <c r="E152" s="18" t="s">
        <v>1</v>
      </c>
      <c r="F152" s="327">
        <v>74.599999999999994</v>
      </c>
      <c r="G152" s="39"/>
      <c r="H152" s="45"/>
    </row>
    <row r="153" s="2" customFormat="1" ht="16.8" customHeight="1">
      <c r="A153" s="39"/>
      <c r="B153" s="45"/>
      <c r="C153" s="328" t="s">
        <v>5069</v>
      </c>
      <c r="D153" s="39"/>
      <c r="E153" s="39"/>
      <c r="F153" s="39"/>
      <c r="G153" s="39"/>
      <c r="H153" s="45"/>
    </row>
    <row r="154" s="2" customFormat="1" ht="16.8" customHeight="1">
      <c r="A154" s="39"/>
      <c r="B154" s="45"/>
      <c r="C154" s="326" t="s">
        <v>2417</v>
      </c>
      <c r="D154" s="326" t="s">
        <v>5107</v>
      </c>
      <c r="E154" s="18" t="s">
        <v>200</v>
      </c>
      <c r="F154" s="327">
        <v>173.81</v>
      </c>
      <c r="G154" s="39"/>
      <c r="H154" s="45"/>
    </row>
    <row r="155" s="2" customFormat="1" ht="16.8" customHeight="1">
      <c r="A155" s="39"/>
      <c r="B155" s="45"/>
      <c r="C155" s="326" t="s">
        <v>1296</v>
      </c>
      <c r="D155" s="326" t="s">
        <v>5108</v>
      </c>
      <c r="E155" s="18" t="s">
        <v>200</v>
      </c>
      <c r="F155" s="327">
        <v>111.31</v>
      </c>
      <c r="G155" s="39"/>
      <c r="H155" s="45"/>
    </row>
    <row r="156" s="2" customFormat="1" ht="16.8" customHeight="1">
      <c r="A156" s="39"/>
      <c r="B156" s="45"/>
      <c r="C156" s="326" t="s">
        <v>1286</v>
      </c>
      <c r="D156" s="326" t="s">
        <v>5109</v>
      </c>
      <c r="E156" s="18" t="s">
        <v>200</v>
      </c>
      <c r="F156" s="327">
        <v>111.31</v>
      </c>
      <c r="G156" s="39"/>
      <c r="H156" s="45"/>
    </row>
    <row r="157" s="2" customFormat="1" ht="16.8" customHeight="1">
      <c r="A157" s="39"/>
      <c r="B157" s="45"/>
      <c r="C157" s="322" t="s">
        <v>664</v>
      </c>
      <c r="D157" s="323" t="s">
        <v>1</v>
      </c>
      <c r="E157" s="324" t="s">
        <v>1</v>
      </c>
      <c r="F157" s="325">
        <v>36.710000000000001</v>
      </c>
      <c r="G157" s="39"/>
      <c r="H157" s="45"/>
    </row>
    <row r="158" s="2" customFormat="1" ht="16.8" customHeight="1">
      <c r="A158" s="39"/>
      <c r="B158" s="45"/>
      <c r="C158" s="326" t="s">
        <v>1</v>
      </c>
      <c r="D158" s="326" t="s">
        <v>1292</v>
      </c>
      <c r="E158" s="18" t="s">
        <v>1</v>
      </c>
      <c r="F158" s="327">
        <v>0</v>
      </c>
      <c r="G158" s="39"/>
      <c r="H158" s="45"/>
    </row>
    <row r="159" s="2" customFormat="1" ht="16.8" customHeight="1">
      <c r="A159" s="39"/>
      <c r="B159" s="45"/>
      <c r="C159" s="326" t="s">
        <v>1</v>
      </c>
      <c r="D159" s="326" t="s">
        <v>1293</v>
      </c>
      <c r="E159" s="18" t="s">
        <v>1</v>
      </c>
      <c r="F159" s="327">
        <v>0</v>
      </c>
      <c r="G159" s="39"/>
      <c r="H159" s="45"/>
    </row>
    <row r="160" s="2" customFormat="1" ht="16.8" customHeight="1">
      <c r="A160" s="39"/>
      <c r="B160" s="45"/>
      <c r="C160" s="326" t="s">
        <v>1</v>
      </c>
      <c r="D160" s="326" t="s">
        <v>2422</v>
      </c>
      <c r="E160" s="18" t="s">
        <v>1</v>
      </c>
      <c r="F160" s="327">
        <v>36.710000000000001</v>
      </c>
      <c r="G160" s="39"/>
      <c r="H160" s="45"/>
    </row>
    <row r="161" s="2" customFormat="1" ht="16.8" customHeight="1">
      <c r="A161" s="39"/>
      <c r="B161" s="45"/>
      <c r="C161" s="326" t="s">
        <v>664</v>
      </c>
      <c r="D161" s="326" t="s">
        <v>492</v>
      </c>
      <c r="E161" s="18" t="s">
        <v>1</v>
      </c>
      <c r="F161" s="327">
        <v>36.710000000000001</v>
      </c>
      <c r="G161" s="39"/>
      <c r="H161" s="45"/>
    </row>
    <row r="162" s="2" customFormat="1" ht="16.8" customHeight="1">
      <c r="A162" s="39"/>
      <c r="B162" s="45"/>
      <c r="C162" s="328" t="s">
        <v>5069</v>
      </c>
      <c r="D162" s="39"/>
      <c r="E162" s="39"/>
      <c r="F162" s="39"/>
      <c r="G162" s="39"/>
      <c r="H162" s="45"/>
    </row>
    <row r="163" s="2" customFormat="1" ht="16.8" customHeight="1">
      <c r="A163" s="39"/>
      <c r="B163" s="45"/>
      <c r="C163" s="326" t="s">
        <v>2417</v>
      </c>
      <c r="D163" s="326" t="s">
        <v>5107</v>
      </c>
      <c r="E163" s="18" t="s">
        <v>200</v>
      </c>
      <c r="F163" s="327">
        <v>173.81</v>
      </c>
      <c r="G163" s="39"/>
      <c r="H163" s="45"/>
    </row>
    <row r="164" s="2" customFormat="1" ht="16.8" customHeight="1">
      <c r="A164" s="39"/>
      <c r="B164" s="45"/>
      <c r="C164" s="326" t="s">
        <v>1296</v>
      </c>
      <c r="D164" s="326" t="s">
        <v>5108</v>
      </c>
      <c r="E164" s="18" t="s">
        <v>200</v>
      </c>
      <c r="F164" s="327">
        <v>111.31</v>
      </c>
      <c r="G164" s="39"/>
      <c r="H164" s="45"/>
    </row>
    <row r="165" s="2" customFormat="1" ht="16.8" customHeight="1">
      <c r="A165" s="39"/>
      <c r="B165" s="45"/>
      <c r="C165" s="326" t="s">
        <v>1286</v>
      </c>
      <c r="D165" s="326" t="s">
        <v>5109</v>
      </c>
      <c r="E165" s="18" t="s">
        <v>200</v>
      </c>
      <c r="F165" s="327">
        <v>111.31</v>
      </c>
      <c r="G165" s="39"/>
      <c r="H165" s="45"/>
    </row>
    <row r="166" s="2" customFormat="1" ht="16.8" customHeight="1">
      <c r="A166" s="39"/>
      <c r="B166" s="45"/>
      <c r="C166" s="322" t="s">
        <v>668</v>
      </c>
      <c r="D166" s="323" t="s">
        <v>1</v>
      </c>
      <c r="E166" s="324" t="s">
        <v>1</v>
      </c>
      <c r="F166" s="325">
        <v>6.0899999999999999</v>
      </c>
      <c r="G166" s="39"/>
      <c r="H166" s="45"/>
    </row>
    <row r="167" s="2" customFormat="1" ht="16.8" customHeight="1">
      <c r="A167" s="39"/>
      <c r="B167" s="45"/>
      <c r="C167" s="326" t="s">
        <v>1</v>
      </c>
      <c r="D167" s="326" t="s">
        <v>1504</v>
      </c>
      <c r="E167" s="18" t="s">
        <v>1</v>
      </c>
      <c r="F167" s="327">
        <v>0</v>
      </c>
      <c r="G167" s="39"/>
      <c r="H167" s="45"/>
    </row>
    <row r="168" s="2" customFormat="1" ht="16.8" customHeight="1">
      <c r="A168" s="39"/>
      <c r="B168" s="45"/>
      <c r="C168" s="326" t="s">
        <v>1</v>
      </c>
      <c r="D168" s="326" t="s">
        <v>1505</v>
      </c>
      <c r="E168" s="18" t="s">
        <v>1</v>
      </c>
      <c r="F168" s="327">
        <v>0</v>
      </c>
      <c r="G168" s="39"/>
      <c r="H168" s="45"/>
    </row>
    <row r="169" s="2" customFormat="1" ht="16.8" customHeight="1">
      <c r="A169" s="39"/>
      <c r="B169" s="45"/>
      <c r="C169" s="326" t="s">
        <v>1</v>
      </c>
      <c r="D169" s="326" t="s">
        <v>2622</v>
      </c>
      <c r="E169" s="18" t="s">
        <v>1</v>
      </c>
      <c r="F169" s="327">
        <v>6.0899999999999999</v>
      </c>
      <c r="G169" s="39"/>
      <c r="H169" s="45"/>
    </row>
    <row r="170" s="2" customFormat="1" ht="16.8" customHeight="1">
      <c r="A170" s="39"/>
      <c r="B170" s="45"/>
      <c r="C170" s="326" t="s">
        <v>668</v>
      </c>
      <c r="D170" s="326" t="s">
        <v>492</v>
      </c>
      <c r="E170" s="18" t="s">
        <v>1</v>
      </c>
      <c r="F170" s="327">
        <v>6.0899999999999999</v>
      </c>
      <c r="G170" s="39"/>
      <c r="H170" s="45"/>
    </row>
    <row r="171" s="2" customFormat="1" ht="16.8" customHeight="1">
      <c r="A171" s="39"/>
      <c r="B171" s="45"/>
      <c r="C171" s="328" t="s">
        <v>5069</v>
      </c>
      <c r="D171" s="39"/>
      <c r="E171" s="39"/>
      <c r="F171" s="39"/>
      <c r="G171" s="39"/>
      <c r="H171" s="45"/>
    </row>
    <row r="172" s="2" customFormat="1" ht="16.8" customHeight="1">
      <c r="A172" s="39"/>
      <c r="B172" s="45"/>
      <c r="C172" s="326" t="s">
        <v>2617</v>
      </c>
      <c r="D172" s="326" t="s">
        <v>5102</v>
      </c>
      <c r="E172" s="18" t="s">
        <v>398</v>
      </c>
      <c r="F172" s="327">
        <v>279.87</v>
      </c>
      <c r="G172" s="39"/>
      <c r="H172" s="45"/>
    </row>
    <row r="173" s="2" customFormat="1">
      <c r="A173" s="39"/>
      <c r="B173" s="45"/>
      <c r="C173" s="326" t="s">
        <v>1536</v>
      </c>
      <c r="D173" s="326" t="s">
        <v>5085</v>
      </c>
      <c r="E173" s="18" t="s">
        <v>398</v>
      </c>
      <c r="F173" s="327">
        <v>603.94000000000005</v>
      </c>
      <c r="G173" s="39"/>
      <c r="H173" s="45"/>
    </row>
    <row r="174" s="2" customFormat="1" ht="16.8" customHeight="1">
      <c r="A174" s="39"/>
      <c r="B174" s="45"/>
      <c r="C174" s="322" t="s">
        <v>666</v>
      </c>
      <c r="D174" s="323" t="s">
        <v>1</v>
      </c>
      <c r="E174" s="324" t="s">
        <v>1</v>
      </c>
      <c r="F174" s="325">
        <v>2.2999999999999998</v>
      </c>
      <c r="G174" s="39"/>
      <c r="H174" s="45"/>
    </row>
    <row r="175" s="2" customFormat="1" ht="16.8" customHeight="1">
      <c r="A175" s="39"/>
      <c r="B175" s="45"/>
      <c r="C175" s="326" t="s">
        <v>1</v>
      </c>
      <c r="D175" s="326" t="s">
        <v>2587</v>
      </c>
      <c r="E175" s="18" t="s">
        <v>1</v>
      </c>
      <c r="F175" s="327">
        <v>0</v>
      </c>
      <c r="G175" s="39"/>
      <c r="H175" s="45"/>
    </row>
    <row r="176" s="2" customFormat="1" ht="16.8" customHeight="1">
      <c r="A176" s="39"/>
      <c r="B176" s="45"/>
      <c r="C176" s="326" t="s">
        <v>1</v>
      </c>
      <c r="D176" s="326" t="s">
        <v>1504</v>
      </c>
      <c r="E176" s="18" t="s">
        <v>1</v>
      </c>
      <c r="F176" s="327">
        <v>0</v>
      </c>
      <c r="G176" s="39"/>
      <c r="H176" s="45"/>
    </row>
    <row r="177" s="2" customFormat="1" ht="16.8" customHeight="1">
      <c r="A177" s="39"/>
      <c r="B177" s="45"/>
      <c r="C177" s="326" t="s">
        <v>1</v>
      </c>
      <c r="D177" s="326" t="s">
        <v>1505</v>
      </c>
      <c r="E177" s="18" t="s">
        <v>1</v>
      </c>
      <c r="F177" s="327">
        <v>0</v>
      </c>
      <c r="G177" s="39"/>
      <c r="H177" s="45"/>
    </row>
    <row r="178" s="2" customFormat="1" ht="16.8" customHeight="1">
      <c r="A178" s="39"/>
      <c r="B178" s="45"/>
      <c r="C178" s="326" t="s">
        <v>1</v>
      </c>
      <c r="D178" s="326" t="s">
        <v>2588</v>
      </c>
      <c r="E178" s="18" t="s">
        <v>1</v>
      </c>
      <c r="F178" s="327">
        <v>2.2999999999999998</v>
      </c>
      <c r="G178" s="39"/>
      <c r="H178" s="45"/>
    </row>
    <row r="179" s="2" customFormat="1" ht="16.8" customHeight="1">
      <c r="A179" s="39"/>
      <c r="B179" s="45"/>
      <c r="C179" s="326" t="s">
        <v>666</v>
      </c>
      <c r="D179" s="326" t="s">
        <v>492</v>
      </c>
      <c r="E179" s="18" t="s">
        <v>1</v>
      </c>
      <c r="F179" s="327">
        <v>2.2999999999999998</v>
      </c>
      <c r="G179" s="39"/>
      <c r="H179" s="45"/>
    </row>
    <row r="180" s="2" customFormat="1" ht="16.8" customHeight="1">
      <c r="A180" s="39"/>
      <c r="B180" s="45"/>
      <c r="C180" s="328" t="s">
        <v>5069</v>
      </c>
      <c r="D180" s="39"/>
      <c r="E180" s="39"/>
      <c r="F180" s="39"/>
      <c r="G180" s="39"/>
      <c r="H180" s="45"/>
    </row>
    <row r="181" s="2" customFormat="1" ht="16.8" customHeight="1">
      <c r="A181" s="39"/>
      <c r="B181" s="45"/>
      <c r="C181" s="326" t="s">
        <v>2584</v>
      </c>
      <c r="D181" s="326" t="s">
        <v>5110</v>
      </c>
      <c r="E181" s="18" t="s">
        <v>200</v>
      </c>
      <c r="F181" s="327">
        <v>2.2999999999999998</v>
      </c>
      <c r="G181" s="39"/>
      <c r="H181" s="45"/>
    </row>
    <row r="182" s="2" customFormat="1">
      <c r="A182" s="39"/>
      <c r="B182" s="45"/>
      <c r="C182" s="326" t="s">
        <v>1501</v>
      </c>
      <c r="D182" s="326" t="s">
        <v>5089</v>
      </c>
      <c r="E182" s="18" t="s">
        <v>182</v>
      </c>
      <c r="F182" s="327">
        <v>37.636000000000003</v>
      </c>
      <c r="G182" s="39"/>
      <c r="H182" s="45"/>
    </row>
    <row r="183" s="2" customFormat="1">
      <c r="A183" s="39"/>
      <c r="B183" s="45"/>
      <c r="C183" s="326" t="s">
        <v>1448</v>
      </c>
      <c r="D183" s="326" t="s">
        <v>5111</v>
      </c>
      <c r="E183" s="18" t="s">
        <v>182</v>
      </c>
      <c r="F183" s="327">
        <v>4.7039999999999997</v>
      </c>
      <c r="G183" s="39"/>
      <c r="H183" s="45"/>
    </row>
    <row r="184" s="2" customFormat="1" ht="16.8" customHeight="1">
      <c r="A184" s="39"/>
      <c r="B184" s="45"/>
      <c r="C184" s="326" t="s">
        <v>1452</v>
      </c>
      <c r="D184" s="326" t="s">
        <v>5091</v>
      </c>
      <c r="E184" s="18" t="s">
        <v>509</v>
      </c>
      <c r="F184" s="327">
        <v>0.377</v>
      </c>
      <c r="G184" s="39"/>
      <c r="H184" s="45"/>
    </row>
    <row r="185" s="2" customFormat="1" ht="16.8" customHeight="1">
      <c r="A185" s="39"/>
      <c r="B185" s="45"/>
      <c r="C185" s="326" t="s">
        <v>1703</v>
      </c>
      <c r="D185" s="326" t="s">
        <v>5093</v>
      </c>
      <c r="E185" s="18" t="s">
        <v>200</v>
      </c>
      <c r="F185" s="327">
        <v>177</v>
      </c>
      <c r="G185" s="39"/>
      <c r="H185" s="45"/>
    </row>
    <row r="186" s="2" customFormat="1" ht="16.8" customHeight="1">
      <c r="A186" s="39"/>
      <c r="B186" s="45"/>
      <c r="C186" s="326" t="s">
        <v>1715</v>
      </c>
      <c r="D186" s="326" t="s">
        <v>5094</v>
      </c>
      <c r="E186" s="18" t="s">
        <v>200</v>
      </c>
      <c r="F186" s="327">
        <v>179.30000000000001</v>
      </c>
      <c r="G186" s="39"/>
      <c r="H186" s="45"/>
    </row>
    <row r="187" s="2" customFormat="1" ht="16.8" customHeight="1">
      <c r="A187" s="39"/>
      <c r="B187" s="45"/>
      <c r="C187" s="326" t="s">
        <v>2571</v>
      </c>
      <c r="D187" s="326" t="s">
        <v>5104</v>
      </c>
      <c r="E187" s="18" t="s">
        <v>200</v>
      </c>
      <c r="F187" s="327">
        <v>177.5</v>
      </c>
      <c r="G187" s="39"/>
      <c r="H187" s="45"/>
    </row>
    <row r="188" s="2" customFormat="1" ht="16.8" customHeight="1">
      <c r="A188" s="39"/>
      <c r="B188" s="45"/>
      <c r="C188" s="326" t="s">
        <v>2579</v>
      </c>
      <c r="D188" s="326" t="s">
        <v>5112</v>
      </c>
      <c r="E188" s="18" t="s">
        <v>200</v>
      </c>
      <c r="F188" s="327">
        <v>2.2999999999999998</v>
      </c>
      <c r="G188" s="39"/>
      <c r="H188" s="45"/>
    </row>
    <row r="189" s="2" customFormat="1" ht="16.8" customHeight="1">
      <c r="A189" s="39"/>
      <c r="B189" s="45"/>
      <c r="C189" s="322" t="s">
        <v>635</v>
      </c>
      <c r="D189" s="323" t="s">
        <v>1</v>
      </c>
      <c r="E189" s="324" t="s">
        <v>1</v>
      </c>
      <c r="F189" s="325">
        <v>69.200000000000003</v>
      </c>
      <c r="G189" s="39"/>
      <c r="H189" s="45"/>
    </row>
    <row r="190" s="2" customFormat="1" ht="16.8" customHeight="1">
      <c r="A190" s="39"/>
      <c r="B190" s="45"/>
      <c r="C190" s="326" t="s">
        <v>1</v>
      </c>
      <c r="D190" s="326" t="s">
        <v>1464</v>
      </c>
      <c r="E190" s="18" t="s">
        <v>1</v>
      </c>
      <c r="F190" s="327">
        <v>0</v>
      </c>
      <c r="G190" s="39"/>
      <c r="H190" s="45"/>
    </row>
    <row r="191" s="2" customFormat="1" ht="16.8" customHeight="1">
      <c r="A191" s="39"/>
      <c r="B191" s="45"/>
      <c r="C191" s="326" t="s">
        <v>1</v>
      </c>
      <c r="D191" s="326" t="s">
        <v>1465</v>
      </c>
      <c r="E191" s="18" t="s">
        <v>1</v>
      </c>
      <c r="F191" s="327">
        <v>0</v>
      </c>
      <c r="G191" s="39"/>
      <c r="H191" s="45"/>
    </row>
    <row r="192" s="2" customFormat="1" ht="16.8" customHeight="1">
      <c r="A192" s="39"/>
      <c r="B192" s="45"/>
      <c r="C192" s="326" t="s">
        <v>1</v>
      </c>
      <c r="D192" s="326" t="s">
        <v>2506</v>
      </c>
      <c r="E192" s="18" t="s">
        <v>1</v>
      </c>
      <c r="F192" s="327">
        <v>69.200000000000003</v>
      </c>
      <c r="G192" s="39"/>
      <c r="H192" s="45"/>
    </row>
    <row r="193" s="2" customFormat="1" ht="16.8" customHeight="1">
      <c r="A193" s="39"/>
      <c r="B193" s="45"/>
      <c r="C193" s="326" t="s">
        <v>635</v>
      </c>
      <c r="D193" s="326" t="s">
        <v>492</v>
      </c>
      <c r="E193" s="18" t="s">
        <v>1</v>
      </c>
      <c r="F193" s="327">
        <v>69.200000000000003</v>
      </c>
      <c r="G193" s="39"/>
      <c r="H193" s="45"/>
    </row>
    <row r="194" s="2" customFormat="1" ht="16.8" customHeight="1">
      <c r="A194" s="39"/>
      <c r="B194" s="45"/>
      <c r="C194" s="328" t="s">
        <v>5069</v>
      </c>
      <c r="D194" s="39"/>
      <c r="E194" s="39"/>
      <c r="F194" s="39"/>
      <c r="G194" s="39"/>
      <c r="H194" s="45"/>
    </row>
    <row r="195" s="2" customFormat="1" ht="16.8" customHeight="1">
      <c r="A195" s="39"/>
      <c r="B195" s="45"/>
      <c r="C195" s="326" t="s">
        <v>2501</v>
      </c>
      <c r="D195" s="326" t="s">
        <v>5084</v>
      </c>
      <c r="E195" s="18" t="s">
        <v>398</v>
      </c>
      <c r="F195" s="327">
        <v>232.91</v>
      </c>
      <c r="G195" s="39"/>
      <c r="H195" s="45"/>
    </row>
    <row r="196" s="2" customFormat="1">
      <c r="A196" s="39"/>
      <c r="B196" s="45"/>
      <c r="C196" s="326" t="s">
        <v>1536</v>
      </c>
      <c r="D196" s="326" t="s">
        <v>5085</v>
      </c>
      <c r="E196" s="18" t="s">
        <v>398</v>
      </c>
      <c r="F196" s="327">
        <v>603.94000000000005</v>
      </c>
      <c r="G196" s="39"/>
      <c r="H196" s="45"/>
    </row>
    <row r="197" s="2" customFormat="1" ht="16.8" customHeight="1">
      <c r="A197" s="39"/>
      <c r="B197" s="45"/>
      <c r="C197" s="322" t="s">
        <v>623</v>
      </c>
      <c r="D197" s="323" t="s">
        <v>1</v>
      </c>
      <c r="E197" s="324" t="s">
        <v>1</v>
      </c>
      <c r="F197" s="325">
        <v>97.5</v>
      </c>
      <c r="G197" s="39"/>
      <c r="H197" s="45"/>
    </row>
    <row r="198" s="2" customFormat="1" ht="16.8" customHeight="1">
      <c r="A198" s="39"/>
      <c r="B198" s="45"/>
      <c r="C198" s="326" t="s">
        <v>1</v>
      </c>
      <c r="D198" s="326" t="s">
        <v>1464</v>
      </c>
      <c r="E198" s="18" t="s">
        <v>1</v>
      </c>
      <c r="F198" s="327">
        <v>0</v>
      </c>
      <c r="G198" s="39"/>
      <c r="H198" s="45"/>
    </row>
    <row r="199" s="2" customFormat="1" ht="16.8" customHeight="1">
      <c r="A199" s="39"/>
      <c r="B199" s="45"/>
      <c r="C199" s="326" t="s">
        <v>1</v>
      </c>
      <c r="D199" s="326" t="s">
        <v>1465</v>
      </c>
      <c r="E199" s="18" t="s">
        <v>1</v>
      </c>
      <c r="F199" s="327">
        <v>0</v>
      </c>
      <c r="G199" s="39"/>
      <c r="H199" s="45"/>
    </row>
    <row r="200" s="2" customFormat="1" ht="16.8" customHeight="1">
      <c r="A200" s="39"/>
      <c r="B200" s="45"/>
      <c r="C200" s="326" t="s">
        <v>1</v>
      </c>
      <c r="D200" s="326" t="s">
        <v>2464</v>
      </c>
      <c r="E200" s="18" t="s">
        <v>1</v>
      </c>
      <c r="F200" s="327">
        <v>97.5</v>
      </c>
      <c r="G200" s="39"/>
      <c r="H200" s="45"/>
    </row>
    <row r="201" s="2" customFormat="1" ht="16.8" customHeight="1">
      <c r="A201" s="39"/>
      <c r="B201" s="45"/>
      <c r="C201" s="326" t="s">
        <v>623</v>
      </c>
      <c r="D201" s="326" t="s">
        <v>492</v>
      </c>
      <c r="E201" s="18" t="s">
        <v>1</v>
      </c>
      <c r="F201" s="327">
        <v>97.5</v>
      </c>
      <c r="G201" s="39"/>
      <c r="H201" s="45"/>
    </row>
    <row r="202" s="2" customFormat="1" ht="16.8" customHeight="1">
      <c r="A202" s="39"/>
      <c r="B202" s="45"/>
      <c r="C202" s="328" t="s">
        <v>5069</v>
      </c>
      <c r="D202" s="39"/>
      <c r="E202" s="39"/>
      <c r="F202" s="39"/>
      <c r="G202" s="39"/>
      <c r="H202" s="45"/>
    </row>
    <row r="203" s="2" customFormat="1">
      <c r="A203" s="39"/>
      <c r="B203" s="45"/>
      <c r="C203" s="326" t="s">
        <v>2459</v>
      </c>
      <c r="D203" s="326" t="s">
        <v>5086</v>
      </c>
      <c r="E203" s="18" t="s">
        <v>200</v>
      </c>
      <c r="F203" s="327">
        <v>313.30000000000001</v>
      </c>
      <c r="G203" s="39"/>
      <c r="H203" s="45"/>
    </row>
    <row r="204" s="2" customFormat="1">
      <c r="A204" s="39"/>
      <c r="B204" s="45"/>
      <c r="C204" s="326" t="s">
        <v>1501</v>
      </c>
      <c r="D204" s="326" t="s">
        <v>5089</v>
      </c>
      <c r="E204" s="18" t="s">
        <v>182</v>
      </c>
      <c r="F204" s="327">
        <v>37.636000000000003</v>
      </c>
      <c r="G204" s="39"/>
      <c r="H204" s="45"/>
    </row>
    <row r="205" s="2" customFormat="1" ht="16.8" customHeight="1">
      <c r="A205" s="39"/>
      <c r="B205" s="45"/>
      <c r="C205" s="326" t="s">
        <v>1523</v>
      </c>
      <c r="D205" s="326" t="s">
        <v>5090</v>
      </c>
      <c r="E205" s="18" t="s">
        <v>182</v>
      </c>
      <c r="F205" s="327">
        <v>32.932000000000002</v>
      </c>
      <c r="G205" s="39"/>
      <c r="H205" s="45"/>
    </row>
    <row r="206" s="2" customFormat="1" ht="16.8" customHeight="1">
      <c r="A206" s="39"/>
      <c r="B206" s="45"/>
      <c r="C206" s="326" t="s">
        <v>1460</v>
      </c>
      <c r="D206" s="326" t="s">
        <v>5113</v>
      </c>
      <c r="E206" s="18" t="s">
        <v>182</v>
      </c>
      <c r="F206" s="327">
        <v>7.7999999999999998</v>
      </c>
      <c r="G206" s="39"/>
      <c r="H206" s="45"/>
    </row>
    <row r="207" s="2" customFormat="1" ht="16.8" customHeight="1">
      <c r="A207" s="39"/>
      <c r="B207" s="45"/>
      <c r="C207" s="326" t="s">
        <v>1857</v>
      </c>
      <c r="D207" s="326" t="s">
        <v>5096</v>
      </c>
      <c r="E207" s="18" t="s">
        <v>200</v>
      </c>
      <c r="F207" s="327">
        <v>616</v>
      </c>
      <c r="G207" s="39"/>
      <c r="H207" s="45"/>
    </row>
    <row r="208" s="2" customFormat="1" ht="16.8" customHeight="1">
      <c r="A208" s="39"/>
      <c r="B208" s="45"/>
      <c r="C208" s="326" t="s">
        <v>2439</v>
      </c>
      <c r="D208" s="326" t="s">
        <v>5097</v>
      </c>
      <c r="E208" s="18" t="s">
        <v>200</v>
      </c>
      <c r="F208" s="327">
        <v>313.30000000000001</v>
      </c>
      <c r="G208" s="39"/>
      <c r="H208" s="45"/>
    </row>
    <row r="209" s="2" customFormat="1" ht="16.8" customHeight="1">
      <c r="A209" s="39"/>
      <c r="B209" s="45"/>
      <c r="C209" s="326" t="s">
        <v>2444</v>
      </c>
      <c r="D209" s="326" t="s">
        <v>5098</v>
      </c>
      <c r="E209" s="18" t="s">
        <v>200</v>
      </c>
      <c r="F209" s="327">
        <v>313.30000000000001</v>
      </c>
      <c r="G209" s="39"/>
      <c r="H209" s="45"/>
    </row>
    <row r="210" s="2" customFormat="1" ht="16.8" customHeight="1">
      <c r="A210" s="39"/>
      <c r="B210" s="45"/>
      <c r="C210" s="326" t="s">
        <v>2454</v>
      </c>
      <c r="D210" s="326" t="s">
        <v>5099</v>
      </c>
      <c r="E210" s="18" t="s">
        <v>200</v>
      </c>
      <c r="F210" s="327">
        <v>313.30000000000001</v>
      </c>
      <c r="G210" s="39"/>
      <c r="H210" s="45"/>
    </row>
    <row r="211" s="2" customFormat="1">
      <c r="A211" s="39"/>
      <c r="B211" s="45"/>
      <c r="C211" s="326" t="s">
        <v>2449</v>
      </c>
      <c r="D211" s="326" t="s">
        <v>5100</v>
      </c>
      <c r="E211" s="18" t="s">
        <v>200</v>
      </c>
      <c r="F211" s="327">
        <v>313.30000000000001</v>
      </c>
      <c r="G211" s="39"/>
      <c r="H211" s="45"/>
    </row>
    <row r="212" s="2" customFormat="1" ht="16.8" customHeight="1">
      <c r="A212" s="39"/>
      <c r="B212" s="45"/>
      <c r="C212" s="326" t="s">
        <v>2520</v>
      </c>
      <c r="D212" s="326" t="s">
        <v>5101</v>
      </c>
      <c r="E212" s="18" t="s">
        <v>200</v>
      </c>
      <c r="F212" s="327">
        <v>313.30000000000001</v>
      </c>
      <c r="G212" s="39"/>
      <c r="H212" s="45"/>
    </row>
    <row r="213" s="2" customFormat="1" ht="16.8" customHeight="1">
      <c r="A213" s="39"/>
      <c r="B213" s="45"/>
      <c r="C213" s="326" t="s">
        <v>1846</v>
      </c>
      <c r="D213" s="326" t="s">
        <v>1847</v>
      </c>
      <c r="E213" s="18" t="s">
        <v>200</v>
      </c>
      <c r="F213" s="327">
        <v>357.06</v>
      </c>
      <c r="G213" s="39"/>
      <c r="H213" s="45"/>
    </row>
    <row r="214" s="2" customFormat="1" ht="16.8" customHeight="1">
      <c r="A214" s="39"/>
      <c r="B214" s="45"/>
      <c r="C214" s="322" t="s">
        <v>2629</v>
      </c>
      <c r="D214" s="323" t="s">
        <v>1</v>
      </c>
      <c r="E214" s="324" t="s">
        <v>1</v>
      </c>
      <c r="F214" s="325">
        <v>11.18</v>
      </c>
      <c r="G214" s="39"/>
      <c r="H214" s="45"/>
    </row>
    <row r="215" s="2" customFormat="1" ht="16.8" customHeight="1">
      <c r="A215" s="39"/>
      <c r="B215" s="45"/>
      <c r="C215" s="326" t="s">
        <v>1</v>
      </c>
      <c r="D215" s="326" t="s">
        <v>2576</v>
      </c>
      <c r="E215" s="18" t="s">
        <v>1</v>
      </c>
      <c r="F215" s="327">
        <v>0</v>
      </c>
      <c r="G215" s="39"/>
      <c r="H215" s="45"/>
    </row>
    <row r="216" s="2" customFormat="1" ht="16.8" customHeight="1">
      <c r="A216" s="39"/>
      <c r="B216" s="45"/>
      <c r="C216" s="326" t="s">
        <v>1</v>
      </c>
      <c r="D216" s="326" t="s">
        <v>583</v>
      </c>
      <c r="E216" s="18" t="s">
        <v>1</v>
      </c>
      <c r="F216" s="327">
        <v>0</v>
      </c>
      <c r="G216" s="39"/>
      <c r="H216" s="45"/>
    </row>
    <row r="217" s="2" customFormat="1" ht="16.8" customHeight="1">
      <c r="A217" s="39"/>
      <c r="B217" s="45"/>
      <c r="C217" s="326" t="s">
        <v>1</v>
      </c>
      <c r="D217" s="326" t="s">
        <v>2628</v>
      </c>
      <c r="E217" s="18" t="s">
        <v>1</v>
      </c>
      <c r="F217" s="327">
        <v>11.18</v>
      </c>
      <c r="G217" s="39"/>
      <c r="H217" s="45"/>
    </row>
    <row r="218" s="2" customFormat="1" ht="16.8" customHeight="1">
      <c r="A218" s="39"/>
      <c r="B218" s="45"/>
      <c r="C218" s="326" t="s">
        <v>2629</v>
      </c>
      <c r="D218" s="326" t="s">
        <v>492</v>
      </c>
      <c r="E218" s="18" t="s">
        <v>1</v>
      </c>
      <c r="F218" s="327">
        <v>11.18</v>
      </c>
      <c r="G218" s="39"/>
      <c r="H218" s="45"/>
    </row>
    <row r="219" s="2" customFormat="1" ht="16.8" customHeight="1">
      <c r="A219" s="39"/>
      <c r="B219" s="45"/>
      <c r="C219" s="322" t="s">
        <v>652</v>
      </c>
      <c r="D219" s="323" t="s">
        <v>1</v>
      </c>
      <c r="E219" s="324" t="s">
        <v>1</v>
      </c>
      <c r="F219" s="325">
        <v>8.0999999999999996</v>
      </c>
      <c r="G219" s="39"/>
      <c r="H219" s="45"/>
    </row>
    <row r="220" s="2" customFormat="1" ht="16.8" customHeight="1">
      <c r="A220" s="39"/>
      <c r="B220" s="45"/>
      <c r="C220" s="326" t="s">
        <v>1</v>
      </c>
      <c r="D220" s="326" t="s">
        <v>2576</v>
      </c>
      <c r="E220" s="18" t="s">
        <v>1</v>
      </c>
      <c r="F220" s="327">
        <v>0</v>
      </c>
      <c r="G220" s="39"/>
      <c r="H220" s="45"/>
    </row>
    <row r="221" s="2" customFormat="1" ht="16.8" customHeight="1">
      <c r="A221" s="39"/>
      <c r="B221" s="45"/>
      <c r="C221" s="326" t="s">
        <v>1</v>
      </c>
      <c r="D221" s="326" t="s">
        <v>583</v>
      </c>
      <c r="E221" s="18" t="s">
        <v>1</v>
      </c>
      <c r="F221" s="327">
        <v>0</v>
      </c>
      <c r="G221" s="39"/>
      <c r="H221" s="45"/>
    </row>
    <row r="222" s="2" customFormat="1" ht="16.8" customHeight="1">
      <c r="A222" s="39"/>
      <c r="B222" s="45"/>
      <c r="C222" s="326" t="s">
        <v>1</v>
      </c>
      <c r="D222" s="326" t="s">
        <v>2606</v>
      </c>
      <c r="E222" s="18" t="s">
        <v>1</v>
      </c>
      <c r="F222" s="327">
        <v>8.0999999999999996</v>
      </c>
      <c r="G222" s="39"/>
      <c r="H222" s="45"/>
    </row>
    <row r="223" s="2" customFormat="1" ht="16.8" customHeight="1">
      <c r="A223" s="39"/>
      <c r="B223" s="45"/>
      <c r="C223" s="326" t="s">
        <v>652</v>
      </c>
      <c r="D223" s="326" t="s">
        <v>492</v>
      </c>
      <c r="E223" s="18" t="s">
        <v>1</v>
      </c>
      <c r="F223" s="327">
        <v>8.0999999999999996</v>
      </c>
      <c r="G223" s="39"/>
      <c r="H223" s="45"/>
    </row>
    <row r="224" s="2" customFormat="1" ht="16.8" customHeight="1">
      <c r="A224" s="39"/>
      <c r="B224" s="45"/>
      <c r="C224" s="328" t="s">
        <v>5069</v>
      </c>
      <c r="D224" s="39"/>
      <c r="E224" s="39"/>
      <c r="F224" s="39"/>
      <c r="G224" s="39"/>
      <c r="H224" s="45"/>
    </row>
    <row r="225" s="2" customFormat="1" ht="16.8" customHeight="1">
      <c r="A225" s="39"/>
      <c r="B225" s="45"/>
      <c r="C225" s="326" t="s">
        <v>2598</v>
      </c>
      <c r="D225" s="326" t="s">
        <v>5103</v>
      </c>
      <c r="E225" s="18" t="s">
        <v>200</v>
      </c>
      <c r="F225" s="327">
        <v>175.19999999999999</v>
      </c>
      <c r="G225" s="39"/>
      <c r="H225" s="45"/>
    </row>
    <row r="226" s="2" customFormat="1" ht="16.8" customHeight="1">
      <c r="A226" s="39"/>
      <c r="B226" s="45"/>
      <c r="C226" s="326" t="s">
        <v>2571</v>
      </c>
      <c r="D226" s="326" t="s">
        <v>5104</v>
      </c>
      <c r="E226" s="18" t="s">
        <v>200</v>
      </c>
      <c r="F226" s="327">
        <v>177.5</v>
      </c>
      <c r="G226" s="39"/>
      <c r="H226" s="45"/>
    </row>
    <row r="227" s="2" customFormat="1" ht="16.8" customHeight="1">
      <c r="A227" s="39"/>
      <c r="B227" s="45"/>
      <c r="C227" s="326" t="s">
        <v>2640</v>
      </c>
      <c r="D227" s="326" t="s">
        <v>2641</v>
      </c>
      <c r="E227" s="18" t="s">
        <v>200</v>
      </c>
      <c r="F227" s="327">
        <v>175.19999999999999</v>
      </c>
      <c r="G227" s="39"/>
      <c r="H227" s="45"/>
    </row>
    <row r="228" s="2" customFormat="1">
      <c r="A228" s="39"/>
      <c r="B228" s="45"/>
      <c r="C228" s="326" t="s">
        <v>2608</v>
      </c>
      <c r="D228" s="326" t="s">
        <v>5105</v>
      </c>
      <c r="E228" s="18" t="s">
        <v>200</v>
      </c>
      <c r="F228" s="327">
        <v>1226.4000000000001</v>
      </c>
      <c r="G228" s="39"/>
      <c r="H228" s="45"/>
    </row>
    <row r="229" s="2" customFormat="1" ht="16.8" customHeight="1">
      <c r="A229" s="39"/>
      <c r="B229" s="45"/>
      <c r="C229" s="326" t="s">
        <v>2590</v>
      </c>
      <c r="D229" s="326" t="s">
        <v>5106</v>
      </c>
      <c r="E229" s="18" t="s">
        <v>200</v>
      </c>
      <c r="F229" s="327">
        <v>175.19999999999999</v>
      </c>
      <c r="G229" s="39"/>
      <c r="H229" s="45"/>
    </row>
    <row r="230" s="2" customFormat="1" ht="16.8" customHeight="1">
      <c r="A230" s="39"/>
      <c r="B230" s="45"/>
      <c r="C230" s="326" t="s">
        <v>2636</v>
      </c>
      <c r="D230" s="326" t="s">
        <v>2637</v>
      </c>
      <c r="E230" s="18" t="s">
        <v>200</v>
      </c>
      <c r="F230" s="327">
        <v>175.19999999999999</v>
      </c>
      <c r="G230" s="39"/>
      <c r="H230" s="45"/>
    </row>
    <row r="231" s="2" customFormat="1" ht="16.8" customHeight="1">
      <c r="A231" s="39"/>
      <c r="B231" s="45"/>
      <c r="C231" s="326" t="s">
        <v>2631</v>
      </c>
      <c r="D231" s="326" t="s">
        <v>2632</v>
      </c>
      <c r="E231" s="18" t="s">
        <v>200</v>
      </c>
      <c r="F231" s="327">
        <v>175.19999999999999</v>
      </c>
      <c r="G231" s="39"/>
      <c r="H231" s="45"/>
    </row>
    <row r="232" s="2" customFormat="1" ht="16.8" customHeight="1">
      <c r="A232" s="39"/>
      <c r="B232" s="45"/>
      <c r="C232" s="322" t="s">
        <v>637</v>
      </c>
      <c r="D232" s="323" t="s">
        <v>1</v>
      </c>
      <c r="E232" s="324" t="s">
        <v>1</v>
      </c>
      <c r="F232" s="325">
        <v>12.880000000000001</v>
      </c>
      <c r="G232" s="39"/>
      <c r="H232" s="45"/>
    </row>
    <row r="233" s="2" customFormat="1" ht="16.8" customHeight="1">
      <c r="A233" s="39"/>
      <c r="B233" s="45"/>
      <c r="C233" s="326" t="s">
        <v>1</v>
      </c>
      <c r="D233" s="326" t="s">
        <v>1515</v>
      </c>
      <c r="E233" s="18" t="s">
        <v>1</v>
      </c>
      <c r="F233" s="327">
        <v>0</v>
      </c>
      <c r="G233" s="39"/>
      <c r="H233" s="45"/>
    </row>
    <row r="234" s="2" customFormat="1" ht="16.8" customHeight="1">
      <c r="A234" s="39"/>
      <c r="B234" s="45"/>
      <c r="C234" s="326" t="s">
        <v>1</v>
      </c>
      <c r="D234" s="326" t="s">
        <v>273</v>
      </c>
      <c r="E234" s="18" t="s">
        <v>1</v>
      </c>
      <c r="F234" s="327">
        <v>0</v>
      </c>
      <c r="G234" s="39"/>
      <c r="H234" s="45"/>
    </row>
    <row r="235" s="2" customFormat="1" ht="16.8" customHeight="1">
      <c r="A235" s="39"/>
      <c r="B235" s="45"/>
      <c r="C235" s="326" t="s">
        <v>1</v>
      </c>
      <c r="D235" s="326" t="s">
        <v>2507</v>
      </c>
      <c r="E235" s="18" t="s">
        <v>1</v>
      </c>
      <c r="F235" s="327">
        <v>12.880000000000001</v>
      </c>
      <c r="G235" s="39"/>
      <c r="H235" s="45"/>
    </row>
    <row r="236" s="2" customFormat="1" ht="16.8" customHeight="1">
      <c r="A236" s="39"/>
      <c r="B236" s="45"/>
      <c r="C236" s="326" t="s">
        <v>637</v>
      </c>
      <c r="D236" s="326" t="s">
        <v>492</v>
      </c>
      <c r="E236" s="18" t="s">
        <v>1</v>
      </c>
      <c r="F236" s="327">
        <v>12.880000000000001</v>
      </c>
      <c r="G236" s="39"/>
      <c r="H236" s="45"/>
    </row>
    <row r="237" s="2" customFormat="1" ht="16.8" customHeight="1">
      <c r="A237" s="39"/>
      <c r="B237" s="45"/>
      <c r="C237" s="328" t="s">
        <v>5069</v>
      </c>
      <c r="D237" s="39"/>
      <c r="E237" s="39"/>
      <c r="F237" s="39"/>
      <c r="G237" s="39"/>
      <c r="H237" s="45"/>
    </row>
    <row r="238" s="2" customFormat="1" ht="16.8" customHeight="1">
      <c r="A238" s="39"/>
      <c r="B238" s="45"/>
      <c r="C238" s="326" t="s">
        <v>2501</v>
      </c>
      <c r="D238" s="326" t="s">
        <v>5084</v>
      </c>
      <c r="E238" s="18" t="s">
        <v>398</v>
      </c>
      <c r="F238" s="327">
        <v>232.91</v>
      </c>
      <c r="G238" s="39"/>
      <c r="H238" s="45"/>
    </row>
    <row r="239" s="2" customFormat="1">
      <c r="A239" s="39"/>
      <c r="B239" s="45"/>
      <c r="C239" s="326" t="s">
        <v>1536</v>
      </c>
      <c r="D239" s="326" t="s">
        <v>5085</v>
      </c>
      <c r="E239" s="18" t="s">
        <v>398</v>
      </c>
      <c r="F239" s="327">
        <v>603.94000000000005</v>
      </c>
      <c r="G239" s="39"/>
      <c r="H239" s="45"/>
    </row>
    <row r="240" s="2" customFormat="1" ht="16.8" customHeight="1">
      <c r="A240" s="39"/>
      <c r="B240" s="45"/>
      <c r="C240" s="322" t="s">
        <v>627</v>
      </c>
      <c r="D240" s="323" t="s">
        <v>1</v>
      </c>
      <c r="E240" s="324" t="s">
        <v>1</v>
      </c>
      <c r="F240" s="325">
        <v>9.5999999999999996</v>
      </c>
      <c r="G240" s="39"/>
      <c r="H240" s="45"/>
    </row>
    <row r="241" s="2" customFormat="1" ht="16.8" customHeight="1">
      <c r="A241" s="39"/>
      <c r="B241" s="45"/>
      <c r="C241" s="326" t="s">
        <v>1</v>
      </c>
      <c r="D241" s="326" t="s">
        <v>1515</v>
      </c>
      <c r="E241" s="18" t="s">
        <v>1</v>
      </c>
      <c r="F241" s="327">
        <v>0</v>
      </c>
      <c r="G241" s="39"/>
      <c r="H241" s="45"/>
    </row>
    <row r="242" s="2" customFormat="1" ht="16.8" customHeight="1">
      <c r="A242" s="39"/>
      <c r="B242" s="45"/>
      <c r="C242" s="326" t="s">
        <v>1</v>
      </c>
      <c r="D242" s="326" t="s">
        <v>273</v>
      </c>
      <c r="E242" s="18" t="s">
        <v>1</v>
      </c>
      <c r="F242" s="327">
        <v>0</v>
      </c>
      <c r="G242" s="39"/>
      <c r="H242" s="45"/>
    </row>
    <row r="243" s="2" customFormat="1" ht="16.8" customHeight="1">
      <c r="A243" s="39"/>
      <c r="B243" s="45"/>
      <c r="C243" s="326" t="s">
        <v>1</v>
      </c>
      <c r="D243" s="326" t="s">
        <v>568</v>
      </c>
      <c r="E243" s="18" t="s">
        <v>1</v>
      </c>
      <c r="F243" s="327">
        <v>9.5999999999999996</v>
      </c>
      <c r="G243" s="39"/>
      <c r="H243" s="45"/>
    </row>
    <row r="244" s="2" customFormat="1" ht="16.8" customHeight="1">
      <c r="A244" s="39"/>
      <c r="B244" s="45"/>
      <c r="C244" s="326" t="s">
        <v>627</v>
      </c>
      <c r="D244" s="326" t="s">
        <v>492</v>
      </c>
      <c r="E244" s="18" t="s">
        <v>1</v>
      </c>
      <c r="F244" s="327">
        <v>9.5999999999999996</v>
      </c>
      <c r="G244" s="39"/>
      <c r="H244" s="45"/>
    </row>
    <row r="245" s="2" customFormat="1" ht="16.8" customHeight="1">
      <c r="A245" s="39"/>
      <c r="B245" s="45"/>
      <c r="C245" s="328" t="s">
        <v>5069</v>
      </c>
      <c r="D245" s="39"/>
      <c r="E245" s="39"/>
      <c r="F245" s="39"/>
      <c r="G245" s="39"/>
      <c r="H245" s="45"/>
    </row>
    <row r="246" s="2" customFormat="1">
      <c r="A246" s="39"/>
      <c r="B246" s="45"/>
      <c r="C246" s="326" t="s">
        <v>2459</v>
      </c>
      <c r="D246" s="326" t="s">
        <v>5086</v>
      </c>
      <c r="E246" s="18" t="s">
        <v>200</v>
      </c>
      <c r="F246" s="327">
        <v>313.30000000000001</v>
      </c>
      <c r="G246" s="39"/>
      <c r="H246" s="45"/>
    </row>
    <row r="247" s="2" customFormat="1">
      <c r="A247" s="39"/>
      <c r="B247" s="45"/>
      <c r="C247" s="326" t="s">
        <v>1501</v>
      </c>
      <c r="D247" s="326" t="s">
        <v>5089</v>
      </c>
      <c r="E247" s="18" t="s">
        <v>182</v>
      </c>
      <c r="F247" s="327">
        <v>37.636000000000003</v>
      </c>
      <c r="G247" s="39"/>
      <c r="H247" s="45"/>
    </row>
    <row r="248" s="2" customFormat="1" ht="16.8" customHeight="1">
      <c r="A248" s="39"/>
      <c r="B248" s="45"/>
      <c r="C248" s="326" t="s">
        <v>1523</v>
      </c>
      <c r="D248" s="326" t="s">
        <v>5090</v>
      </c>
      <c r="E248" s="18" t="s">
        <v>182</v>
      </c>
      <c r="F248" s="327">
        <v>32.932000000000002</v>
      </c>
      <c r="G248" s="39"/>
      <c r="H248" s="45"/>
    </row>
    <row r="249" s="2" customFormat="1" ht="16.8" customHeight="1">
      <c r="A249" s="39"/>
      <c r="B249" s="45"/>
      <c r="C249" s="326" t="s">
        <v>1857</v>
      </c>
      <c r="D249" s="326" t="s">
        <v>5096</v>
      </c>
      <c r="E249" s="18" t="s">
        <v>200</v>
      </c>
      <c r="F249" s="327">
        <v>616</v>
      </c>
      <c r="G249" s="39"/>
      <c r="H249" s="45"/>
    </row>
    <row r="250" s="2" customFormat="1" ht="16.8" customHeight="1">
      <c r="A250" s="39"/>
      <c r="B250" s="45"/>
      <c r="C250" s="326" t="s">
        <v>2090</v>
      </c>
      <c r="D250" s="326" t="s">
        <v>5114</v>
      </c>
      <c r="E250" s="18" t="s">
        <v>200</v>
      </c>
      <c r="F250" s="327">
        <v>86</v>
      </c>
      <c r="G250" s="39"/>
      <c r="H250" s="45"/>
    </row>
    <row r="251" s="2" customFormat="1" ht="16.8" customHeight="1">
      <c r="A251" s="39"/>
      <c r="B251" s="45"/>
      <c r="C251" s="326" t="s">
        <v>2101</v>
      </c>
      <c r="D251" s="326" t="s">
        <v>5115</v>
      </c>
      <c r="E251" s="18" t="s">
        <v>182</v>
      </c>
      <c r="F251" s="327">
        <v>2.1499999999999999</v>
      </c>
      <c r="G251" s="39"/>
      <c r="H251" s="45"/>
    </row>
    <row r="252" s="2" customFormat="1" ht="16.8" customHeight="1">
      <c r="A252" s="39"/>
      <c r="B252" s="45"/>
      <c r="C252" s="326" t="s">
        <v>2439</v>
      </c>
      <c r="D252" s="326" t="s">
        <v>5097</v>
      </c>
      <c r="E252" s="18" t="s">
        <v>200</v>
      </c>
      <c r="F252" s="327">
        <v>313.30000000000001</v>
      </c>
      <c r="G252" s="39"/>
      <c r="H252" s="45"/>
    </row>
    <row r="253" s="2" customFormat="1" ht="16.8" customHeight="1">
      <c r="A253" s="39"/>
      <c r="B253" s="45"/>
      <c r="C253" s="326" t="s">
        <v>2444</v>
      </c>
      <c r="D253" s="326" t="s">
        <v>5098</v>
      </c>
      <c r="E253" s="18" t="s">
        <v>200</v>
      </c>
      <c r="F253" s="327">
        <v>313.30000000000001</v>
      </c>
      <c r="G253" s="39"/>
      <c r="H253" s="45"/>
    </row>
    <row r="254" s="2" customFormat="1" ht="16.8" customHeight="1">
      <c r="A254" s="39"/>
      <c r="B254" s="45"/>
      <c r="C254" s="326" t="s">
        <v>2454</v>
      </c>
      <c r="D254" s="326" t="s">
        <v>5099</v>
      </c>
      <c r="E254" s="18" t="s">
        <v>200</v>
      </c>
      <c r="F254" s="327">
        <v>313.30000000000001</v>
      </c>
      <c r="G254" s="39"/>
      <c r="H254" s="45"/>
    </row>
    <row r="255" s="2" customFormat="1">
      <c r="A255" s="39"/>
      <c r="B255" s="45"/>
      <c r="C255" s="326" t="s">
        <v>2449</v>
      </c>
      <c r="D255" s="326" t="s">
        <v>5100</v>
      </c>
      <c r="E255" s="18" t="s">
        <v>200</v>
      </c>
      <c r="F255" s="327">
        <v>313.30000000000001</v>
      </c>
      <c r="G255" s="39"/>
      <c r="H255" s="45"/>
    </row>
    <row r="256" s="2" customFormat="1" ht="16.8" customHeight="1">
      <c r="A256" s="39"/>
      <c r="B256" s="45"/>
      <c r="C256" s="326" t="s">
        <v>2520</v>
      </c>
      <c r="D256" s="326" t="s">
        <v>5101</v>
      </c>
      <c r="E256" s="18" t="s">
        <v>200</v>
      </c>
      <c r="F256" s="327">
        <v>313.30000000000001</v>
      </c>
      <c r="G256" s="39"/>
      <c r="H256" s="45"/>
    </row>
    <row r="257" s="2" customFormat="1" ht="16.8" customHeight="1">
      <c r="A257" s="39"/>
      <c r="B257" s="45"/>
      <c r="C257" s="326" t="s">
        <v>1846</v>
      </c>
      <c r="D257" s="326" t="s">
        <v>1847</v>
      </c>
      <c r="E257" s="18" t="s">
        <v>200</v>
      </c>
      <c r="F257" s="327">
        <v>357.06</v>
      </c>
      <c r="G257" s="39"/>
      <c r="H257" s="45"/>
    </row>
    <row r="258" s="2" customFormat="1" ht="16.8" customHeight="1">
      <c r="A258" s="39"/>
      <c r="B258" s="45"/>
      <c r="C258" s="326" t="s">
        <v>2065</v>
      </c>
      <c r="D258" s="326" t="s">
        <v>2066</v>
      </c>
      <c r="E258" s="18" t="s">
        <v>182</v>
      </c>
      <c r="F258" s="327">
        <v>2.3650000000000002</v>
      </c>
      <c r="G258" s="39"/>
      <c r="H258" s="45"/>
    </row>
    <row r="259" s="2" customFormat="1" ht="16.8" customHeight="1">
      <c r="A259" s="39"/>
      <c r="B259" s="45"/>
      <c r="C259" s="322" t="s">
        <v>639</v>
      </c>
      <c r="D259" s="323" t="s">
        <v>1</v>
      </c>
      <c r="E259" s="324" t="s">
        <v>1</v>
      </c>
      <c r="F259" s="325">
        <v>47.240000000000002</v>
      </c>
      <c r="G259" s="39"/>
      <c r="H259" s="45"/>
    </row>
    <row r="260" s="2" customFormat="1" ht="16.8" customHeight="1">
      <c r="A260" s="39"/>
      <c r="B260" s="45"/>
      <c r="C260" s="326" t="s">
        <v>1</v>
      </c>
      <c r="D260" s="326" t="s">
        <v>1487</v>
      </c>
      <c r="E260" s="18" t="s">
        <v>1</v>
      </c>
      <c r="F260" s="327">
        <v>0</v>
      </c>
      <c r="G260" s="39"/>
      <c r="H260" s="45"/>
    </row>
    <row r="261" s="2" customFormat="1" ht="16.8" customHeight="1">
      <c r="A261" s="39"/>
      <c r="B261" s="45"/>
      <c r="C261" s="326" t="s">
        <v>1</v>
      </c>
      <c r="D261" s="326" t="s">
        <v>1488</v>
      </c>
      <c r="E261" s="18" t="s">
        <v>1</v>
      </c>
      <c r="F261" s="327">
        <v>0</v>
      </c>
      <c r="G261" s="39"/>
      <c r="H261" s="45"/>
    </row>
    <row r="262" s="2" customFormat="1" ht="16.8" customHeight="1">
      <c r="A262" s="39"/>
      <c r="B262" s="45"/>
      <c r="C262" s="326" t="s">
        <v>1</v>
      </c>
      <c r="D262" s="326" t="s">
        <v>2508</v>
      </c>
      <c r="E262" s="18" t="s">
        <v>1</v>
      </c>
      <c r="F262" s="327">
        <v>47.240000000000002</v>
      </c>
      <c r="G262" s="39"/>
      <c r="H262" s="45"/>
    </row>
    <row r="263" s="2" customFormat="1" ht="16.8" customHeight="1">
      <c r="A263" s="39"/>
      <c r="B263" s="45"/>
      <c r="C263" s="326" t="s">
        <v>639</v>
      </c>
      <c r="D263" s="326" t="s">
        <v>492</v>
      </c>
      <c r="E263" s="18" t="s">
        <v>1</v>
      </c>
      <c r="F263" s="327">
        <v>47.240000000000002</v>
      </c>
      <c r="G263" s="39"/>
      <c r="H263" s="45"/>
    </row>
    <row r="264" s="2" customFormat="1" ht="16.8" customHeight="1">
      <c r="A264" s="39"/>
      <c r="B264" s="45"/>
      <c r="C264" s="328" t="s">
        <v>5069</v>
      </c>
      <c r="D264" s="39"/>
      <c r="E264" s="39"/>
      <c r="F264" s="39"/>
      <c r="G264" s="39"/>
      <c r="H264" s="45"/>
    </row>
    <row r="265" s="2" customFormat="1" ht="16.8" customHeight="1">
      <c r="A265" s="39"/>
      <c r="B265" s="45"/>
      <c r="C265" s="326" t="s">
        <v>2501</v>
      </c>
      <c r="D265" s="326" t="s">
        <v>5084</v>
      </c>
      <c r="E265" s="18" t="s">
        <v>398</v>
      </c>
      <c r="F265" s="327">
        <v>232.91</v>
      </c>
      <c r="G265" s="39"/>
      <c r="H265" s="45"/>
    </row>
    <row r="266" s="2" customFormat="1">
      <c r="A266" s="39"/>
      <c r="B266" s="45"/>
      <c r="C266" s="326" t="s">
        <v>1536</v>
      </c>
      <c r="D266" s="326" t="s">
        <v>5085</v>
      </c>
      <c r="E266" s="18" t="s">
        <v>398</v>
      </c>
      <c r="F266" s="327">
        <v>603.94000000000005</v>
      </c>
      <c r="G266" s="39"/>
      <c r="H266" s="45"/>
    </row>
    <row r="267" s="2" customFormat="1" ht="16.8" customHeight="1">
      <c r="A267" s="39"/>
      <c r="B267" s="45"/>
      <c r="C267" s="322" t="s">
        <v>629</v>
      </c>
      <c r="D267" s="323" t="s">
        <v>1</v>
      </c>
      <c r="E267" s="324" t="s">
        <v>1</v>
      </c>
      <c r="F267" s="325">
        <v>76.400000000000006</v>
      </c>
      <c r="G267" s="39"/>
      <c r="H267" s="45"/>
    </row>
    <row r="268" s="2" customFormat="1" ht="16.8" customHeight="1">
      <c r="A268" s="39"/>
      <c r="B268" s="45"/>
      <c r="C268" s="326" t="s">
        <v>1</v>
      </c>
      <c r="D268" s="326" t="s">
        <v>1487</v>
      </c>
      <c r="E268" s="18" t="s">
        <v>1</v>
      </c>
      <c r="F268" s="327">
        <v>0</v>
      </c>
      <c r="G268" s="39"/>
      <c r="H268" s="45"/>
    </row>
    <row r="269" s="2" customFormat="1" ht="16.8" customHeight="1">
      <c r="A269" s="39"/>
      <c r="B269" s="45"/>
      <c r="C269" s="326" t="s">
        <v>1</v>
      </c>
      <c r="D269" s="326" t="s">
        <v>1488</v>
      </c>
      <c r="E269" s="18" t="s">
        <v>1</v>
      </c>
      <c r="F269" s="327">
        <v>0</v>
      </c>
      <c r="G269" s="39"/>
      <c r="H269" s="45"/>
    </row>
    <row r="270" s="2" customFormat="1" ht="16.8" customHeight="1">
      <c r="A270" s="39"/>
      <c r="B270" s="45"/>
      <c r="C270" s="326" t="s">
        <v>1</v>
      </c>
      <c r="D270" s="326" t="s">
        <v>2465</v>
      </c>
      <c r="E270" s="18" t="s">
        <v>1</v>
      </c>
      <c r="F270" s="327">
        <v>76.400000000000006</v>
      </c>
      <c r="G270" s="39"/>
      <c r="H270" s="45"/>
    </row>
    <row r="271" s="2" customFormat="1" ht="16.8" customHeight="1">
      <c r="A271" s="39"/>
      <c r="B271" s="45"/>
      <c r="C271" s="326" t="s">
        <v>629</v>
      </c>
      <c r="D271" s="326" t="s">
        <v>492</v>
      </c>
      <c r="E271" s="18" t="s">
        <v>1</v>
      </c>
      <c r="F271" s="327">
        <v>76.400000000000006</v>
      </c>
      <c r="G271" s="39"/>
      <c r="H271" s="45"/>
    </row>
    <row r="272" s="2" customFormat="1" ht="16.8" customHeight="1">
      <c r="A272" s="39"/>
      <c r="B272" s="45"/>
      <c r="C272" s="328" t="s">
        <v>5069</v>
      </c>
      <c r="D272" s="39"/>
      <c r="E272" s="39"/>
      <c r="F272" s="39"/>
      <c r="G272" s="39"/>
      <c r="H272" s="45"/>
    </row>
    <row r="273" s="2" customFormat="1">
      <c r="A273" s="39"/>
      <c r="B273" s="45"/>
      <c r="C273" s="326" t="s">
        <v>2459</v>
      </c>
      <c r="D273" s="326" t="s">
        <v>5086</v>
      </c>
      <c r="E273" s="18" t="s">
        <v>200</v>
      </c>
      <c r="F273" s="327">
        <v>313.30000000000001</v>
      </c>
      <c r="G273" s="39"/>
      <c r="H273" s="45"/>
    </row>
    <row r="274" s="2" customFormat="1">
      <c r="A274" s="39"/>
      <c r="B274" s="45"/>
      <c r="C274" s="326" t="s">
        <v>1501</v>
      </c>
      <c r="D274" s="326" t="s">
        <v>5089</v>
      </c>
      <c r="E274" s="18" t="s">
        <v>182</v>
      </c>
      <c r="F274" s="327">
        <v>37.636000000000003</v>
      </c>
      <c r="G274" s="39"/>
      <c r="H274" s="45"/>
    </row>
    <row r="275" s="2" customFormat="1" ht="16.8" customHeight="1">
      <c r="A275" s="39"/>
      <c r="B275" s="45"/>
      <c r="C275" s="326" t="s">
        <v>1523</v>
      </c>
      <c r="D275" s="326" t="s">
        <v>5090</v>
      </c>
      <c r="E275" s="18" t="s">
        <v>182</v>
      </c>
      <c r="F275" s="327">
        <v>32.932000000000002</v>
      </c>
      <c r="G275" s="39"/>
      <c r="H275" s="45"/>
    </row>
    <row r="276" s="2" customFormat="1" ht="16.8" customHeight="1">
      <c r="A276" s="39"/>
      <c r="B276" s="45"/>
      <c r="C276" s="326" t="s">
        <v>1481</v>
      </c>
      <c r="D276" s="326" t="s">
        <v>5116</v>
      </c>
      <c r="E276" s="18" t="s">
        <v>182</v>
      </c>
      <c r="F276" s="327">
        <v>20.324999999999999</v>
      </c>
      <c r="G276" s="39"/>
      <c r="H276" s="45"/>
    </row>
    <row r="277" s="2" customFormat="1" ht="16.8" customHeight="1">
      <c r="A277" s="39"/>
      <c r="B277" s="45"/>
      <c r="C277" s="326" t="s">
        <v>1857</v>
      </c>
      <c r="D277" s="326" t="s">
        <v>5096</v>
      </c>
      <c r="E277" s="18" t="s">
        <v>200</v>
      </c>
      <c r="F277" s="327">
        <v>616</v>
      </c>
      <c r="G277" s="39"/>
      <c r="H277" s="45"/>
    </row>
    <row r="278" s="2" customFormat="1" ht="16.8" customHeight="1">
      <c r="A278" s="39"/>
      <c r="B278" s="45"/>
      <c r="C278" s="326" t="s">
        <v>2090</v>
      </c>
      <c r="D278" s="326" t="s">
        <v>5114</v>
      </c>
      <c r="E278" s="18" t="s">
        <v>200</v>
      </c>
      <c r="F278" s="327">
        <v>86</v>
      </c>
      <c r="G278" s="39"/>
      <c r="H278" s="45"/>
    </row>
    <row r="279" s="2" customFormat="1" ht="16.8" customHeight="1">
      <c r="A279" s="39"/>
      <c r="B279" s="45"/>
      <c r="C279" s="326" t="s">
        <v>2101</v>
      </c>
      <c r="D279" s="326" t="s">
        <v>5115</v>
      </c>
      <c r="E279" s="18" t="s">
        <v>182</v>
      </c>
      <c r="F279" s="327">
        <v>2.1499999999999999</v>
      </c>
      <c r="G279" s="39"/>
      <c r="H279" s="45"/>
    </row>
    <row r="280" s="2" customFormat="1" ht="16.8" customHeight="1">
      <c r="A280" s="39"/>
      <c r="B280" s="45"/>
      <c r="C280" s="326" t="s">
        <v>2439</v>
      </c>
      <c r="D280" s="326" t="s">
        <v>5097</v>
      </c>
      <c r="E280" s="18" t="s">
        <v>200</v>
      </c>
      <c r="F280" s="327">
        <v>313.30000000000001</v>
      </c>
      <c r="G280" s="39"/>
      <c r="H280" s="45"/>
    </row>
    <row r="281" s="2" customFormat="1" ht="16.8" customHeight="1">
      <c r="A281" s="39"/>
      <c r="B281" s="45"/>
      <c r="C281" s="326" t="s">
        <v>2444</v>
      </c>
      <c r="D281" s="326" t="s">
        <v>5098</v>
      </c>
      <c r="E281" s="18" t="s">
        <v>200</v>
      </c>
      <c r="F281" s="327">
        <v>313.30000000000001</v>
      </c>
      <c r="G281" s="39"/>
      <c r="H281" s="45"/>
    </row>
    <row r="282" s="2" customFormat="1" ht="16.8" customHeight="1">
      <c r="A282" s="39"/>
      <c r="B282" s="45"/>
      <c r="C282" s="326" t="s">
        <v>2454</v>
      </c>
      <c r="D282" s="326" t="s">
        <v>5099</v>
      </c>
      <c r="E282" s="18" t="s">
        <v>200</v>
      </c>
      <c r="F282" s="327">
        <v>313.30000000000001</v>
      </c>
      <c r="G282" s="39"/>
      <c r="H282" s="45"/>
    </row>
    <row r="283" s="2" customFormat="1">
      <c r="A283" s="39"/>
      <c r="B283" s="45"/>
      <c r="C283" s="326" t="s">
        <v>2449</v>
      </c>
      <c r="D283" s="326" t="s">
        <v>5100</v>
      </c>
      <c r="E283" s="18" t="s">
        <v>200</v>
      </c>
      <c r="F283" s="327">
        <v>313.30000000000001</v>
      </c>
      <c r="G283" s="39"/>
      <c r="H283" s="45"/>
    </row>
    <row r="284" s="2" customFormat="1" ht="16.8" customHeight="1">
      <c r="A284" s="39"/>
      <c r="B284" s="45"/>
      <c r="C284" s="326" t="s">
        <v>2520</v>
      </c>
      <c r="D284" s="326" t="s">
        <v>5101</v>
      </c>
      <c r="E284" s="18" t="s">
        <v>200</v>
      </c>
      <c r="F284" s="327">
        <v>313.30000000000001</v>
      </c>
      <c r="G284" s="39"/>
      <c r="H284" s="45"/>
    </row>
    <row r="285" s="2" customFormat="1" ht="16.8" customHeight="1">
      <c r="A285" s="39"/>
      <c r="B285" s="45"/>
      <c r="C285" s="326" t="s">
        <v>1846</v>
      </c>
      <c r="D285" s="326" t="s">
        <v>1847</v>
      </c>
      <c r="E285" s="18" t="s">
        <v>200</v>
      </c>
      <c r="F285" s="327">
        <v>357.06</v>
      </c>
      <c r="G285" s="39"/>
      <c r="H285" s="45"/>
    </row>
    <row r="286" s="2" customFormat="1" ht="16.8" customHeight="1">
      <c r="A286" s="39"/>
      <c r="B286" s="45"/>
      <c r="C286" s="326" t="s">
        <v>2065</v>
      </c>
      <c r="D286" s="326" t="s">
        <v>2066</v>
      </c>
      <c r="E286" s="18" t="s">
        <v>182</v>
      </c>
      <c r="F286" s="327">
        <v>2.3650000000000002</v>
      </c>
      <c r="G286" s="39"/>
      <c r="H286" s="45"/>
    </row>
    <row r="287" s="2" customFormat="1" ht="16.8" customHeight="1">
      <c r="A287" s="39"/>
      <c r="B287" s="45"/>
      <c r="C287" s="322" t="s">
        <v>671</v>
      </c>
      <c r="D287" s="323" t="s">
        <v>1</v>
      </c>
      <c r="E287" s="324" t="s">
        <v>1</v>
      </c>
      <c r="F287" s="325">
        <v>34.600000000000001</v>
      </c>
      <c r="G287" s="39"/>
      <c r="H287" s="45"/>
    </row>
    <row r="288" s="2" customFormat="1" ht="16.8" customHeight="1">
      <c r="A288" s="39"/>
      <c r="B288" s="45"/>
      <c r="C288" s="326" t="s">
        <v>1</v>
      </c>
      <c r="D288" s="326" t="s">
        <v>2120</v>
      </c>
      <c r="E288" s="18" t="s">
        <v>1</v>
      </c>
      <c r="F288" s="327">
        <v>0</v>
      </c>
      <c r="G288" s="39"/>
      <c r="H288" s="45"/>
    </row>
    <row r="289" s="2" customFormat="1" ht="16.8" customHeight="1">
      <c r="A289" s="39"/>
      <c r="B289" s="45"/>
      <c r="C289" s="326" t="s">
        <v>1</v>
      </c>
      <c r="D289" s="326" t="s">
        <v>1815</v>
      </c>
      <c r="E289" s="18" t="s">
        <v>1</v>
      </c>
      <c r="F289" s="327">
        <v>0</v>
      </c>
      <c r="G289" s="39"/>
      <c r="H289" s="45"/>
    </row>
    <row r="290" s="2" customFormat="1" ht="16.8" customHeight="1">
      <c r="A290" s="39"/>
      <c r="B290" s="45"/>
      <c r="C290" s="326" t="s">
        <v>1</v>
      </c>
      <c r="D290" s="326" t="s">
        <v>1816</v>
      </c>
      <c r="E290" s="18" t="s">
        <v>1</v>
      </c>
      <c r="F290" s="327">
        <v>0</v>
      </c>
      <c r="G290" s="39"/>
      <c r="H290" s="45"/>
    </row>
    <row r="291" s="2" customFormat="1" ht="16.8" customHeight="1">
      <c r="A291" s="39"/>
      <c r="B291" s="45"/>
      <c r="C291" s="326" t="s">
        <v>1</v>
      </c>
      <c r="D291" s="326" t="s">
        <v>2121</v>
      </c>
      <c r="E291" s="18" t="s">
        <v>1</v>
      </c>
      <c r="F291" s="327">
        <v>34.600000000000001</v>
      </c>
      <c r="G291" s="39"/>
      <c r="H291" s="45"/>
    </row>
    <row r="292" s="2" customFormat="1" ht="16.8" customHeight="1">
      <c r="A292" s="39"/>
      <c r="B292" s="45"/>
      <c r="C292" s="326" t="s">
        <v>671</v>
      </c>
      <c r="D292" s="326" t="s">
        <v>492</v>
      </c>
      <c r="E292" s="18" t="s">
        <v>1</v>
      </c>
      <c r="F292" s="327">
        <v>34.600000000000001</v>
      </c>
      <c r="G292" s="39"/>
      <c r="H292" s="45"/>
    </row>
    <row r="293" s="2" customFormat="1" ht="16.8" customHeight="1">
      <c r="A293" s="39"/>
      <c r="B293" s="45"/>
      <c r="C293" s="328" t="s">
        <v>5069</v>
      </c>
      <c r="D293" s="39"/>
      <c r="E293" s="39"/>
      <c r="F293" s="39"/>
      <c r="G293" s="39"/>
      <c r="H293" s="45"/>
    </row>
    <row r="294" s="2" customFormat="1" ht="16.8" customHeight="1">
      <c r="A294" s="39"/>
      <c r="B294" s="45"/>
      <c r="C294" s="326" t="s">
        <v>2117</v>
      </c>
      <c r="D294" s="326" t="s">
        <v>5117</v>
      </c>
      <c r="E294" s="18" t="s">
        <v>200</v>
      </c>
      <c r="F294" s="327">
        <v>34.600000000000001</v>
      </c>
      <c r="G294" s="39"/>
      <c r="H294" s="45"/>
    </row>
    <row r="295" s="2" customFormat="1" ht="16.8" customHeight="1">
      <c r="A295" s="39"/>
      <c r="B295" s="45"/>
      <c r="C295" s="326" t="s">
        <v>1822</v>
      </c>
      <c r="D295" s="326" t="s">
        <v>5118</v>
      </c>
      <c r="E295" s="18" t="s">
        <v>200</v>
      </c>
      <c r="F295" s="327">
        <v>34.600000000000001</v>
      </c>
      <c r="G295" s="39"/>
      <c r="H295" s="45"/>
    </row>
    <row r="296" s="2" customFormat="1" ht="16.8" customHeight="1">
      <c r="A296" s="39"/>
      <c r="B296" s="45"/>
      <c r="C296" s="326" t="s">
        <v>1811</v>
      </c>
      <c r="D296" s="326" t="s">
        <v>5119</v>
      </c>
      <c r="E296" s="18" t="s">
        <v>200</v>
      </c>
      <c r="F296" s="327">
        <v>34.600000000000001</v>
      </c>
      <c r="G296" s="39"/>
      <c r="H296" s="45"/>
    </row>
    <row r="297" s="2" customFormat="1" ht="16.8" customHeight="1">
      <c r="A297" s="39"/>
      <c r="B297" s="45"/>
      <c r="C297" s="326" t="s">
        <v>2111</v>
      </c>
      <c r="D297" s="326" t="s">
        <v>5120</v>
      </c>
      <c r="E297" s="18" t="s">
        <v>200</v>
      </c>
      <c r="F297" s="327">
        <v>231.066</v>
      </c>
      <c r="G297" s="39"/>
      <c r="H297" s="45"/>
    </row>
    <row r="298" s="2" customFormat="1" ht="16.8" customHeight="1">
      <c r="A298" s="39"/>
      <c r="B298" s="45"/>
      <c r="C298" s="326" t="s">
        <v>2127</v>
      </c>
      <c r="D298" s="326" t="s">
        <v>5121</v>
      </c>
      <c r="E298" s="18" t="s">
        <v>200</v>
      </c>
      <c r="F298" s="327">
        <v>34.600000000000001</v>
      </c>
      <c r="G298" s="39"/>
      <c r="H298" s="45"/>
    </row>
    <row r="299" s="2" customFormat="1" ht="16.8" customHeight="1">
      <c r="A299" s="39"/>
      <c r="B299" s="45"/>
      <c r="C299" s="322" t="s">
        <v>656</v>
      </c>
      <c r="D299" s="323" t="s">
        <v>1</v>
      </c>
      <c r="E299" s="324" t="s">
        <v>1</v>
      </c>
      <c r="F299" s="325">
        <v>173.52000000000001</v>
      </c>
      <c r="G299" s="39"/>
      <c r="H299" s="45"/>
    </row>
    <row r="300" s="2" customFormat="1" ht="16.8" customHeight="1">
      <c r="A300" s="39"/>
      <c r="B300" s="45"/>
      <c r="C300" s="326" t="s">
        <v>1</v>
      </c>
      <c r="D300" s="326" t="s">
        <v>1471</v>
      </c>
      <c r="E300" s="18" t="s">
        <v>1</v>
      </c>
      <c r="F300" s="327">
        <v>0</v>
      </c>
      <c r="G300" s="39"/>
      <c r="H300" s="45"/>
    </row>
    <row r="301" s="2" customFormat="1" ht="16.8" customHeight="1">
      <c r="A301" s="39"/>
      <c r="B301" s="45"/>
      <c r="C301" s="326" t="s">
        <v>1</v>
      </c>
      <c r="D301" s="326" t="s">
        <v>1472</v>
      </c>
      <c r="E301" s="18" t="s">
        <v>1</v>
      </c>
      <c r="F301" s="327">
        <v>0</v>
      </c>
      <c r="G301" s="39"/>
      <c r="H301" s="45"/>
    </row>
    <row r="302" s="2" customFormat="1" ht="16.8" customHeight="1">
      <c r="A302" s="39"/>
      <c r="B302" s="45"/>
      <c r="C302" s="326" t="s">
        <v>1</v>
      </c>
      <c r="D302" s="326" t="s">
        <v>2623</v>
      </c>
      <c r="E302" s="18" t="s">
        <v>1</v>
      </c>
      <c r="F302" s="327">
        <v>99.25</v>
      </c>
      <c r="G302" s="39"/>
      <c r="H302" s="45"/>
    </row>
    <row r="303" s="2" customFormat="1" ht="16.8" customHeight="1">
      <c r="A303" s="39"/>
      <c r="B303" s="45"/>
      <c r="C303" s="326" t="s">
        <v>1</v>
      </c>
      <c r="D303" s="326" t="s">
        <v>1473</v>
      </c>
      <c r="E303" s="18" t="s">
        <v>1</v>
      </c>
      <c r="F303" s="327">
        <v>0</v>
      </c>
      <c r="G303" s="39"/>
      <c r="H303" s="45"/>
    </row>
    <row r="304" s="2" customFormat="1" ht="16.8" customHeight="1">
      <c r="A304" s="39"/>
      <c r="B304" s="45"/>
      <c r="C304" s="326" t="s">
        <v>1</v>
      </c>
      <c r="D304" s="326" t="s">
        <v>2624</v>
      </c>
      <c r="E304" s="18" t="s">
        <v>1</v>
      </c>
      <c r="F304" s="327">
        <v>74.269999999999996</v>
      </c>
      <c r="G304" s="39"/>
      <c r="H304" s="45"/>
    </row>
    <row r="305" s="2" customFormat="1" ht="16.8" customHeight="1">
      <c r="A305" s="39"/>
      <c r="B305" s="45"/>
      <c r="C305" s="326" t="s">
        <v>656</v>
      </c>
      <c r="D305" s="326" t="s">
        <v>492</v>
      </c>
      <c r="E305" s="18" t="s">
        <v>1</v>
      </c>
      <c r="F305" s="327">
        <v>173.52000000000001</v>
      </c>
      <c r="G305" s="39"/>
      <c r="H305" s="45"/>
    </row>
    <row r="306" s="2" customFormat="1" ht="16.8" customHeight="1">
      <c r="A306" s="39"/>
      <c r="B306" s="45"/>
      <c r="C306" s="328" t="s">
        <v>5069</v>
      </c>
      <c r="D306" s="39"/>
      <c r="E306" s="39"/>
      <c r="F306" s="39"/>
      <c r="G306" s="39"/>
      <c r="H306" s="45"/>
    </row>
    <row r="307" s="2" customFormat="1" ht="16.8" customHeight="1">
      <c r="A307" s="39"/>
      <c r="B307" s="45"/>
      <c r="C307" s="326" t="s">
        <v>2617</v>
      </c>
      <c r="D307" s="326" t="s">
        <v>5102</v>
      </c>
      <c r="E307" s="18" t="s">
        <v>398</v>
      </c>
      <c r="F307" s="327">
        <v>279.87</v>
      </c>
      <c r="G307" s="39"/>
      <c r="H307" s="45"/>
    </row>
    <row r="308" s="2" customFormat="1">
      <c r="A308" s="39"/>
      <c r="B308" s="45"/>
      <c r="C308" s="326" t="s">
        <v>1536</v>
      </c>
      <c r="D308" s="326" t="s">
        <v>5085</v>
      </c>
      <c r="E308" s="18" t="s">
        <v>398</v>
      </c>
      <c r="F308" s="327">
        <v>603.94000000000005</v>
      </c>
      <c r="G308" s="39"/>
      <c r="H308" s="45"/>
    </row>
    <row r="309" s="2" customFormat="1" ht="16.8" customHeight="1">
      <c r="A309" s="39"/>
      <c r="B309" s="45"/>
      <c r="C309" s="322" t="s">
        <v>646</v>
      </c>
      <c r="D309" s="323" t="s">
        <v>1</v>
      </c>
      <c r="E309" s="324" t="s">
        <v>1</v>
      </c>
      <c r="F309" s="325">
        <v>117.5</v>
      </c>
      <c r="G309" s="39"/>
      <c r="H309" s="45"/>
    </row>
    <row r="310" s="2" customFormat="1" ht="16.8" customHeight="1">
      <c r="A310" s="39"/>
      <c r="B310" s="45"/>
      <c r="C310" s="326" t="s">
        <v>1</v>
      </c>
      <c r="D310" s="326" t="s">
        <v>1471</v>
      </c>
      <c r="E310" s="18" t="s">
        <v>1</v>
      </c>
      <c r="F310" s="327">
        <v>0</v>
      </c>
      <c r="G310" s="39"/>
      <c r="H310" s="45"/>
    </row>
    <row r="311" s="2" customFormat="1" ht="16.8" customHeight="1">
      <c r="A311" s="39"/>
      <c r="B311" s="45"/>
      <c r="C311" s="326" t="s">
        <v>1</v>
      </c>
      <c r="D311" s="326" t="s">
        <v>1472</v>
      </c>
      <c r="E311" s="18" t="s">
        <v>1</v>
      </c>
      <c r="F311" s="327">
        <v>0</v>
      </c>
      <c r="G311" s="39"/>
      <c r="H311" s="45"/>
    </row>
    <row r="312" s="2" customFormat="1" ht="16.8" customHeight="1">
      <c r="A312" s="39"/>
      <c r="B312" s="45"/>
      <c r="C312" s="326" t="s">
        <v>1</v>
      </c>
      <c r="D312" s="326" t="s">
        <v>2602</v>
      </c>
      <c r="E312" s="18" t="s">
        <v>1</v>
      </c>
      <c r="F312" s="327">
        <v>59.399999999999999</v>
      </c>
      <c r="G312" s="39"/>
      <c r="H312" s="45"/>
    </row>
    <row r="313" s="2" customFormat="1" ht="16.8" customHeight="1">
      <c r="A313" s="39"/>
      <c r="B313" s="45"/>
      <c r="C313" s="326" t="s">
        <v>1</v>
      </c>
      <c r="D313" s="326" t="s">
        <v>1473</v>
      </c>
      <c r="E313" s="18" t="s">
        <v>1</v>
      </c>
      <c r="F313" s="327">
        <v>0</v>
      </c>
      <c r="G313" s="39"/>
      <c r="H313" s="45"/>
    </row>
    <row r="314" s="2" customFormat="1" ht="16.8" customHeight="1">
      <c r="A314" s="39"/>
      <c r="B314" s="45"/>
      <c r="C314" s="326" t="s">
        <v>1</v>
      </c>
      <c r="D314" s="326" t="s">
        <v>2603</v>
      </c>
      <c r="E314" s="18" t="s">
        <v>1</v>
      </c>
      <c r="F314" s="327">
        <v>58.100000000000001</v>
      </c>
      <c r="G314" s="39"/>
      <c r="H314" s="45"/>
    </row>
    <row r="315" s="2" customFormat="1" ht="16.8" customHeight="1">
      <c r="A315" s="39"/>
      <c r="B315" s="45"/>
      <c r="C315" s="326" t="s">
        <v>646</v>
      </c>
      <c r="D315" s="326" t="s">
        <v>492</v>
      </c>
      <c r="E315" s="18" t="s">
        <v>1</v>
      </c>
      <c r="F315" s="327">
        <v>117.5</v>
      </c>
      <c r="G315" s="39"/>
      <c r="H315" s="45"/>
    </row>
    <row r="316" s="2" customFormat="1" ht="16.8" customHeight="1">
      <c r="A316" s="39"/>
      <c r="B316" s="45"/>
      <c r="C316" s="328" t="s">
        <v>5069</v>
      </c>
      <c r="D316" s="39"/>
      <c r="E316" s="39"/>
      <c r="F316" s="39"/>
      <c r="G316" s="39"/>
      <c r="H316" s="45"/>
    </row>
    <row r="317" s="2" customFormat="1" ht="16.8" customHeight="1">
      <c r="A317" s="39"/>
      <c r="B317" s="45"/>
      <c r="C317" s="326" t="s">
        <v>2598</v>
      </c>
      <c r="D317" s="326" t="s">
        <v>5103</v>
      </c>
      <c r="E317" s="18" t="s">
        <v>200</v>
      </c>
      <c r="F317" s="327">
        <v>175.19999999999999</v>
      </c>
      <c r="G317" s="39"/>
      <c r="H317" s="45"/>
    </row>
    <row r="318" s="2" customFormat="1">
      <c r="A318" s="39"/>
      <c r="B318" s="45"/>
      <c r="C318" s="326" t="s">
        <v>1501</v>
      </c>
      <c r="D318" s="326" t="s">
        <v>5089</v>
      </c>
      <c r="E318" s="18" t="s">
        <v>182</v>
      </c>
      <c r="F318" s="327">
        <v>37.636000000000003</v>
      </c>
      <c r="G318" s="39"/>
      <c r="H318" s="45"/>
    </row>
    <row r="319" s="2" customFormat="1" ht="16.8" customHeight="1">
      <c r="A319" s="39"/>
      <c r="B319" s="45"/>
      <c r="C319" s="326" t="s">
        <v>1523</v>
      </c>
      <c r="D319" s="326" t="s">
        <v>5090</v>
      </c>
      <c r="E319" s="18" t="s">
        <v>182</v>
      </c>
      <c r="F319" s="327">
        <v>32.932000000000002</v>
      </c>
      <c r="G319" s="39"/>
      <c r="H319" s="45"/>
    </row>
    <row r="320" s="2" customFormat="1" ht="16.8" customHeight="1">
      <c r="A320" s="39"/>
      <c r="B320" s="45"/>
      <c r="C320" s="326" t="s">
        <v>1468</v>
      </c>
      <c r="D320" s="326" t="s">
        <v>5122</v>
      </c>
      <c r="E320" s="18" t="s">
        <v>182</v>
      </c>
      <c r="F320" s="327">
        <v>15.528000000000001</v>
      </c>
      <c r="G320" s="39"/>
      <c r="H320" s="45"/>
    </row>
    <row r="321" s="2" customFormat="1" ht="16.8" customHeight="1">
      <c r="A321" s="39"/>
      <c r="B321" s="45"/>
      <c r="C321" s="326" t="s">
        <v>1857</v>
      </c>
      <c r="D321" s="326" t="s">
        <v>5096</v>
      </c>
      <c r="E321" s="18" t="s">
        <v>200</v>
      </c>
      <c r="F321" s="327">
        <v>616</v>
      </c>
      <c r="G321" s="39"/>
      <c r="H321" s="45"/>
    </row>
    <row r="322" s="2" customFormat="1" ht="16.8" customHeight="1">
      <c r="A322" s="39"/>
      <c r="B322" s="45"/>
      <c r="C322" s="326" t="s">
        <v>2571</v>
      </c>
      <c r="D322" s="326" t="s">
        <v>5104</v>
      </c>
      <c r="E322" s="18" t="s">
        <v>200</v>
      </c>
      <c r="F322" s="327">
        <v>177.5</v>
      </c>
      <c r="G322" s="39"/>
      <c r="H322" s="45"/>
    </row>
    <row r="323" s="2" customFormat="1" ht="16.8" customHeight="1">
      <c r="A323" s="39"/>
      <c r="B323" s="45"/>
      <c r="C323" s="326" t="s">
        <v>2640</v>
      </c>
      <c r="D323" s="326" t="s">
        <v>2641</v>
      </c>
      <c r="E323" s="18" t="s">
        <v>200</v>
      </c>
      <c r="F323" s="327">
        <v>175.19999999999999</v>
      </c>
      <c r="G323" s="39"/>
      <c r="H323" s="45"/>
    </row>
    <row r="324" s="2" customFormat="1">
      <c r="A324" s="39"/>
      <c r="B324" s="45"/>
      <c r="C324" s="326" t="s">
        <v>2608</v>
      </c>
      <c r="D324" s="326" t="s">
        <v>5105</v>
      </c>
      <c r="E324" s="18" t="s">
        <v>200</v>
      </c>
      <c r="F324" s="327">
        <v>1226.4000000000001</v>
      </c>
      <c r="G324" s="39"/>
      <c r="H324" s="45"/>
    </row>
    <row r="325" s="2" customFormat="1" ht="16.8" customHeight="1">
      <c r="A325" s="39"/>
      <c r="B325" s="45"/>
      <c r="C325" s="326" t="s">
        <v>2590</v>
      </c>
      <c r="D325" s="326" t="s">
        <v>5106</v>
      </c>
      <c r="E325" s="18" t="s">
        <v>200</v>
      </c>
      <c r="F325" s="327">
        <v>175.19999999999999</v>
      </c>
      <c r="G325" s="39"/>
      <c r="H325" s="45"/>
    </row>
    <row r="326" s="2" customFormat="1" ht="16.8" customHeight="1">
      <c r="A326" s="39"/>
      <c r="B326" s="45"/>
      <c r="C326" s="326" t="s">
        <v>2636</v>
      </c>
      <c r="D326" s="326" t="s">
        <v>2637</v>
      </c>
      <c r="E326" s="18" t="s">
        <v>200</v>
      </c>
      <c r="F326" s="327">
        <v>175.19999999999999</v>
      </c>
      <c r="G326" s="39"/>
      <c r="H326" s="45"/>
    </row>
    <row r="327" s="2" customFormat="1" ht="16.8" customHeight="1">
      <c r="A327" s="39"/>
      <c r="B327" s="45"/>
      <c r="C327" s="326" t="s">
        <v>2631</v>
      </c>
      <c r="D327" s="326" t="s">
        <v>2632</v>
      </c>
      <c r="E327" s="18" t="s">
        <v>200</v>
      </c>
      <c r="F327" s="327">
        <v>175.19999999999999</v>
      </c>
      <c r="G327" s="39"/>
      <c r="H327" s="45"/>
    </row>
    <row r="328" s="2" customFormat="1" ht="16.8" customHeight="1">
      <c r="A328" s="39"/>
      <c r="B328" s="45"/>
      <c r="C328" s="326" t="s">
        <v>1846</v>
      </c>
      <c r="D328" s="326" t="s">
        <v>1847</v>
      </c>
      <c r="E328" s="18" t="s">
        <v>200</v>
      </c>
      <c r="F328" s="327">
        <v>357.06</v>
      </c>
      <c r="G328" s="39"/>
      <c r="H328" s="45"/>
    </row>
    <row r="329" s="2" customFormat="1" ht="16.8" customHeight="1">
      <c r="A329" s="39"/>
      <c r="B329" s="45"/>
      <c r="C329" s="322" t="s">
        <v>641</v>
      </c>
      <c r="D329" s="323" t="s">
        <v>1</v>
      </c>
      <c r="E329" s="324" t="s">
        <v>1</v>
      </c>
      <c r="F329" s="325">
        <v>26.399999999999999</v>
      </c>
      <c r="G329" s="39"/>
      <c r="H329" s="45"/>
    </row>
    <row r="330" s="2" customFormat="1" ht="16.8" customHeight="1">
      <c r="A330" s="39"/>
      <c r="B330" s="45"/>
      <c r="C330" s="326" t="s">
        <v>1</v>
      </c>
      <c r="D330" s="326" t="s">
        <v>1510</v>
      </c>
      <c r="E330" s="18" t="s">
        <v>1</v>
      </c>
      <c r="F330" s="327">
        <v>0</v>
      </c>
      <c r="G330" s="39"/>
      <c r="H330" s="45"/>
    </row>
    <row r="331" s="2" customFormat="1" ht="16.8" customHeight="1">
      <c r="A331" s="39"/>
      <c r="B331" s="45"/>
      <c r="C331" s="326" t="s">
        <v>1</v>
      </c>
      <c r="D331" s="326" t="s">
        <v>1511</v>
      </c>
      <c r="E331" s="18" t="s">
        <v>1</v>
      </c>
      <c r="F331" s="327">
        <v>0</v>
      </c>
      <c r="G331" s="39"/>
      <c r="H331" s="45"/>
    </row>
    <row r="332" s="2" customFormat="1" ht="16.8" customHeight="1">
      <c r="A332" s="39"/>
      <c r="B332" s="45"/>
      <c r="C332" s="326" t="s">
        <v>1</v>
      </c>
      <c r="D332" s="326" t="s">
        <v>2509</v>
      </c>
      <c r="E332" s="18" t="s">
        <v>1</v>
      </c>
      <c r="F332" s="327">
        <v>26.399999999999999</v>
      </c>
      <c r="G332" s="39"/>
      <c r="H332" s="45"/>
    </row>
    <row r="333" s="2" customFormat="1" ht="16.8" customHeight="1">
      <c r="A333" s="39"/>
      <c r="B333" s="45"/>
      <c r="C333" s="326" t="s">
        <v>641</v>
      </c>
      <c r="D333" s="326" t="s">
        <v>492</v>
      </c>
      <c r="E333" s="18" t="s">
        <v>1</v>
      </c>
      <c r="F333" s="327">
        <v>26.399999999999999</v>
      </c>
      <c r="G333" s="39"/>
      <c r="H333" s="45"/>
    </row>
    <row r="334" s="2" customFormat="1" ht="16.8" customHeight="1">
      <c r="A334" s="39"/>
      <c r="B334" s="45"/>
      <c r="C334" s="328" t="s">
        <v>5069</v>
      </c>
      <c r="D334" s="39"/>
      <c r="E334" s="39"/>
      <c r="F334" s="39"/>
      <c r="G334" s="39"/>
      <c r="H334" s="45"/>
    </row>
    <row r="335" s="2" customFormat="1" ht="16.8" customHeight="1">
      <c r="A335" s="39"/>
      <c r="B335" s="45"/>
      <c r="C335" s="326" t="s">
        <v>2501</v>
      </c>
      <c r="D335" s="326" t="s">
        <v>5084</v>
      </c>
      <c r="E335" s="18" t="s">
        <v>398</v>
      </c>
      <c r="F335" s="327">
        <v>232.91</v>
      </c>
      <c r="G335" s="39"/>
      <c r="H335" s="45"/>
    </row>
    <row r="336" s="2" customFormat="1">
      <c r="A336" s="39"/>
      <c r="B336" s="45"/>
      <c r="C336" s="326" t="s">
        <v>1536</v>
      </c>
      <c r="D336" s="326" t="s">
        <v>5085</v>
      </c>
      <c r="E336" s="18" t="s">
        <v>398</v>
      </c>
      <c r="F336" s="327">
        <v>603.94000000000005</v>
      </c>
      <c r="G336" s="39"/>
      <c r="H336" s="45"/>
    </row>
    <row r="337" s="2" customFormat="1" ht="16.8" customHeight="1">
      <c r="A337" s="39"/>
      <c r="B337" s="45"/>
      <c r="C337" s="322" t="s">
        <v>631</v>
      </c>
      <c r="D337" s="323" t="s">
        <v>1</v>
      </c>
      <c r="E337" s="324" t="s">
        <v>1</v>
      </c>
      <c r="F337" s="325">
        <v>40.299999999999997</v>
      </c>
      <c r="G337" s="39"/>
      <c r="H337" s="45"/>
    </row>
    <row r="338" s="2" customFormat="1" ht="16.8" customHeight="1">
      <c r="A338" s="39"/>
      <c r="B338" s="45"/>
      <c r="C338" s="326" t="s">
        <v>1</v>
      </c>
      <c r="D338" s="326" t="s">
        <v>1510</v>
      </c>
      <c r="E338" s="18" t="s">
        <v>1</v>
      </c>
      <c r="F338" s="327">
        <v>0</v>
      </c>
      <c r="G338" s="39"/>
      <c r="H338" s="45"/>
    </row>
    <row r="339" s="2" customFormat="1" ht="16.8" customHeight="1">
      <c r="A339" s="39"/>
      <c r="B339" s="45"/>
      <c r="C339" s="326" t="s">
        <v>1</v>
      </c>
      <c r="D339" s="326" t="s">
        <v>1511</v>
      </c>
      <c r="E339" s="18" t="s">
        <v>1</v>
      </c>
      <c r="F339" s="327">
        <v>0</v>
      </c>
      <c r="G339" s="39"/>
      <c r="H339" s="45"/>
    </row>
    <row r="340" s="2" customFormat="1" ht="16.8" customHeight="1">
      <c r="A340" s="39"/>
      <c r="B340" s="45"/>
      <c r="C340" s="326" t="s">
        <v>1</v>
      </c>
      <c r="D340" s="326" t="s">
        <v>2466</v>
      </c>
      <c r="E340" s="18" t="s">
        <v>1</v>
      </c>
      <c r="F340" s="327">
        <v>40.299999999999997</v>
      </c>
      <c r="G340" s="39"/>
      <c r="H340" s="45"/>
    </row>
    <row r="341" s="2" customFormat="1" ht="16.8" customHeight="1">
      <c r="A341" s="39"/>
      <c r="B341" s="45"/>
      <c r="C341" s="326" t="s">
        <v>631</v>
      </c>
      <c r="D341" s="326" t="s">
        <v>492</v>
      </c>
      <c r="E341" s="18" t="s">
        <v>1</v>
      </c>
      <c r="F341" s="327">
        <v>40.299999999999997</v>
      </c>
      <c r="G341" s="39"/>
      <c r="H341" s="45"/>
    </row>
    <row r="342" s="2" customFormat="1" ht="16.8" customHeight="1">
      <c r="A342" s="39"/>
      <c r="B342" s="45"/>
      <c r="C342" s="328" t="s">
        <v>5069</v>
      </c>
      <c r="D342" s="39"/>
      <c r="E342" s="39"/>
      <c r="F342" s="39"/>
      <c r="G342" s="39"/>
      <c r="H342" s="45"/>
    </row>
    <row r="343" s="2" customFormat="1">
      <c r="A343" s="39"/>
      <c r="B343" s="45"/>
      <c r="C343" s="326" t="s">
        <v>2459</v>
      </c>
      <c r="D343" s="326" t="s">
        <v>5086</v>
      </c>
      <c r="E343" s="18" t="s">
        <v>200</v>
      </c>
      <c r="F343" s="327">
        <v>313.30000000000001</v>
      </c>
      <c r="G343" s="39"/>
      <c r="H343" s="45"/>
    </row>
    <row r="344" s="2" customFormat="1">
      <c r="A344" s="39"/>
      <c r="B344" s="45"/>
      <c r="C344" s="326" t="s">
        <v>1501</v>
      </c>
      <c r="D344" s="326" t="s">
        <v>5089</v>
      </c>
      <c r="E344" s="18" t="s">
        <v>182</v>
      </c>
      <c r="F344" s="327">
        <v>37.636000000000003</v>
      </c>
      <c r="G344" s="39"/>
      <c r="H344" s="45"/>
    </row>
    <row r="345" s="2" customFormat="1" ht="16.8" customHeight="1">
      <c r="A345" s="39"/>
      <c r="B345" s="45"/>
      <c r="C345" s="326" t="s">
        <v>1523</v>
      </c>
      <c r="D345" s="326" t="s">
        <v>5090</v>
      </c>
      <c r="E345" s="18" t="s">
        <v>182</v>
      </c>
      <c r="F345" s="327">
        <v>32.932000000000002</v>
      </c>
      <c r="G345" s="39"/>
      <c r="H345" s="45"/>
    </row>
    <row r="346" s="2" customFormat="1" ht="16.8" customHeight="1">
      <c r="A346" s="39"/>
      <c r="B346" s="45"/>
      <c r="C346" s="326" t="s">
        <v>1857</v>
      </c>
      <c r="D346" s="326" t="s">
        <v>5096</v>
      </c>
      <c r="E346" s="18" t="s">
        <v>200</v>
      </c>
      <c r="F346" s="327">
        <v>616</v>
      </c>
      <c r="G346" s="39"/>
      <c r="H346" s="45"/>
    </row>
    <row r="347" s="2" customFormat="1" ht="16.8" customHeight="1">
      <c r="A347" s="39"/>
      <c r="B347" s="45"/>
      <c r="C347" s="326" t="s">
        <v>2439</v>
      </c>
      <c r="D347" s="326" t="s">
        <v>5097</v>
      </c>
      <c r="E347" s="18" t="s">
        <v>200</v>
      </c>
      <c r="F347" s="327">
        <v>313.30000000000001</v>
      </c>
      <c r="G347" s="39"/>
      <c r="H347" s="45"/>
    </row>
    <row r="348" s="2" customFormat="1" ht="16.8" customHeight="1">
      <c r="A348" s="39"/>
      <c r="B348" s="45"/>
      <c r="C348" s="326" t="s">
        <v>2444</v>
      </c>
      <c r="D348" s="326" t="s">
        <v>5098</v>
      </c>
      <c r="E348" s="18" t="s">
        <v>200</v>
      </c>
      <c r="F348" s="327">
        <v>313.30000000000001</v>
      </c>
      <c r="G348" s="39"/>
      <c r="H348" s="45"/>
    </row>
    <row r="349" s="2" customFormat="1" ht="16.8" customHeight="1">
      <c r="A349" s="39"/>
      <c r="B349" s="45"/>
      <c r="C349" s="326" t="s">
        <v>2454</v>
      </c>
      <c r="D349" s="326" t="s">
        <v>5099</v>
      </c>
      <c r="E349" s="18" t="s">
        <v>200</v>
      </c>
      <c r="F349" s="327">
        <v>313.30000000000001</v>
      </c>
      <c r="G349" s="39"/>
      <c r="H349" s="45"/>
    </row>
    <row r="350" s="2" customFormat="1">
      <c r="A350" s="39"/>
      <c r="B350" s="45"/>
      <c r="C350" s="326" t="s">
        <v>2449</v>
      </c>
      <c r="D350" s="326" t="s">
        <v>5100</v>
      </c>
      <c r="E350" s="18" t="s">
        <v>200</v>
      </c>
      <c r="F350" s="327">
        <v>313.30000000000001</v>
      </c>
      <c r="G350" s="39"/>
      <c r="H350" s="45"/>
    </row>
    <row r="351" s="2" customFormat="1" ht="16.8" customHeight="1">
      <c r="A351" s="39"/>
      <c r="B351" s="45"/>
      <c r="C351" s="326" t="s">
        <v>2520</v>
      </c>
      <c r="D351" s="326" t="s">
        <v>5101</v>
      </c>
      <c r="E351" s="18" t="s">
        <v>200</v>
      </c>
      <c r="F351" s="327">
        <v>313.30000000000001</v>
      </c>
      <c r="G351" s="39"/>
      <c r="H351" s="45"/>
    </row>
    <row r="352" s="2" customFormat="1" ht="16.8" customHeight="1">
      <c r="A352" s="39"/>
      <c r="B352" s="45"/>
      <c r="C352" s="326" t="s">
        <v>1840</v>
      </c>
      <c r="D352" s="326" t="s">
        <v>1841</v>
      </c>
      <c r="E352" s="18" t="s">
        <v>200</v>
      </c>
      <c r="F352" s="327">
        <v>44.329999999999998</v>
      </c>
      <c r="G352" s="39"/>
      <c r="H352" s="45"/>
    </row>
    <row r="353" s="2" customFormat="1" ht="16.8" customHeight="1">
      <c r="A353" s="39"/>
      <c r="B353" s="45"/>
      <c r="C353" s="322" t="s">
        <v>670</v>
      </c>
      <c r="D353" s="323" t="s">
        <v>1</v>
      </c>
      <c r="E353" s="324" t="s">
        <v>1</v>
      </c>
      <c r="F353" s="325">
        <v>40</v>
      </c>
      <c r="G353" s="39"/>
      <c r="H353" s="45"/>
    </row>
    <row r="354" s="2" customFormat="1" ht="16.8" customHeight="1">
      <c r="A354" s="39"/>
      <c r="B354" s="45"/>
      <c r="C354" s="326" t="s">
        <v>1</v>
      </c>
      <c r="D354" s="326" t="s">
        <v>2558</v>
      </c>
      <c r="E354" s="18" t="s">
        <v>1</v>
      </c>
      <c r="F354" s="327">
        <v>0</v>
      </c>
      <c r="G354" s="39"/>
      <c r="H354" s="45"/>
    </row>
    <row r="355" s="2" customFormat="1" ht="16.8" customHeight="1">
      <c r="A355" s="39"/>
      <c r="B355" s="45"/>
      <c r="C355" s="326" t="s">
        <v>1</v>
      </c>
      <c r="D355" s="326" t="s">
        <v>1132</v>
      </c>
      <c r="E355" s="18" t="s">
        <v>1</v>
      </c>
      <c r="F355" s="327">
        <v>0</v>
      </c>
      <c r="G355" s="39"/>
      <c r="H355" s="45"/>
    </row>
    <row r="356" s="2" customFormat="1" ht="16.8" customHeight="1">
      <c r="A356" s="39"/>
      <c r="B356" s="45"/>
      <c r="C356" s="326" t="s">
        <v>1</v>
      </c>
      <c r="D356" s="326" t="s">
        <v>234</v>
      </c>
      <c r="E356" s="18" t="s">
        <v>1</v>
      </c>
      <c r="F356" s="327">
        <v>0</v>
      </c>
      <c r="G356" s="39"/>
      <c r="H356" s="45"/>
    </row>
    <row r="357" s="2" customFormat="1" ht="16.8" customHeight="1">
      <c r="A357" s="39"/>
      <c r="B357" s="45"/>
      <c r="C357" s="326" t="s">
        <v>1</v>
      </c>
      <c r="D357" s="326" t="s">
        <v>2559</v>
      </c>
      <c r="E357" s="18" t="s">
        <v>1</v>
      </c>
      <c r="F357" s="327">
        <v>40</v>
      </c>
      <c r="G357" s="39"/>
      <c r="H357" s="45"/>
    </row>
    <row r="358" s="2" customFormat="1" ht="16.8" customHeight="1">
      <c r="A358" s="39"/>
      <c r="B358" s="45"/>
      <c r="C358" s="326" t="s">
        <v>670</v>
      </c>
      <c r="D358" s="326" t="s">
        <v>492</v>
      </c>
      <c r="E358" s="18" t="s">
        <v>1</v>
      </c>
      <c r="F358" s="327">
        <v>40</v>
      </c>
      <c r="G358" s="39"/>
      <c r="H358" s="45"/>
    </row>
    <row r="359" s="2" customFormat="1" ht="16.8" customHeight="1">
      <c r="A359" s="39"/>
      <c r="B359" s="45"/>
      <c r="C359" s="328" t="s">
        <v>5069</v>
      </c>
      <c r="D359" s="39"/>
      <c r="E359" s="39"/>
      <c r="F359" s="39"/>
      <c r="G359" s="39"/>
      <c r="H359" s="45"/>
    </row>
    <row r="360" s="2" customFormat="1" ht="16.8" customHeight="1">
      <c r="A360" s="39"/>
      <c r="B360" s="45"/>
      <c r="C360" s="326" t="s">
        <v>2555</v>
      </c>
      <c r="D360" s="326" t="s">
        <v>5123</v>
      </c>
      <c r="E360" s="18" t="s">
        <v>200</v>
      </c>
      <c r="F360" s="327">
        <v>40</v>
      </c>
      <c r="G360" s="39"/>
      <c r="H360" s="45"/>
    </row>
    <row r="361" s="2" customFormat="1">
      <c r="A361" s="39"/>
      <c r="B361" s="45"/>
      <c r="C361" s="326" t="s">
        <v>1128</v>
      </c>
      <c r="D361" s="326" t="s">
        <v>5124</v>
      </c>
      <c r="E361" s="18" t="s">
        <v>200</v>
      </c>
      <c r="F361" s="327">
        <v>40</v>
      </c>
      <c r="G361" s="39"/>
      <c r="H361" s="45"/>
    </row>
    <row r="362" s="2" customFormat="1">
      <c r="A362" s="39"/>
      <c r="B362" s="45"/>
      <c r="C362" s="326" t="s">
        <v>1501</v>
      </c>
      <c r="D362" s="326" t="s">
        <v>5089</v>
      </c>
      <c r="E362" s="18" t="s">
        <v>182</v>
      </c>
      <c r="F362" s="327">
        <v>37.636000000000003</v>
      </c>
      <c r="G362" s="39"/>
      <c r="H362" s="45"/>
    </row>
    <row r="363" s="2" customFormat="1">
      <c r="A363" s="39"/>
      <c r="B363" s="45"/>
      <c r="C363" s="326" t="s">
        <v>1448</v>
      </c>
      <c r="D363" s="326" t="s">
        <v>5111</v>
      </c>
      <c r="E363" s="18" t="s">
        <v>182</v>
      </c>
      <c r="F363" s="327">
        <v>4.7039999999999997</v>
      </c>
      <c r="G363" s="39"/>
      <c r="H363" s="45"/>
    </row>
    <row r="364" s="2" customFormat="1" ht="16.8" customHeight="1">
      <c r="A364" s="39"/>
      <c r="B364" s="45"/>
      <c r="C364" s="326" t="s">
        <v>1452</v>
      </c>
      <c r="D364" s="326" t="s">
        <v>5091</v>
      </c>
      <c r="E364" s="18" t="s">
        <v>509</v>
      </c>
      <c r="F364" s="327">
        <v>0.377</v>
      </c>
      <c r="G364" s="39"/>
      <c r="H364" s="45"/>
    </row>
    <row r="365" s="2" customFormat="1" ht="16.8" customHeight="1">
      <c r="A365" s="39"/>
      <c r="B365" s="45"/>
      <c r="C365" s="326" t="s">
        <v>1491</v>
      </c>
      <c r="D365" s="326" t="s">
        <v>5125</v>
      </c>
      <c r="E365" s="18" t="s">
        <v>200</v>
      </c>
      <c r="F365" s="327">
        <v>40</v>
      </c>
      <c r="G365" s="39"/>
      <c r="H365" s="45"/>
    </row>
    <row r="366" s="2" customFormat="1" ht="16.8" customHeight="1">
      <c r="A366" s="39"/>
      <c r="B366" s="45"/>
      <c r="C366" s="326" t="s">
        <v>2540</v>
      </c>
      <c r="D366" s="326" t="s">
        <v>5126</v>
      </c>
      <c r="E366" s="18" t="s">
        <v>200</v>
      </c>
      <c r="F366" s="327">
        <v>40</v>
      </c>
      <c r="G366" s="39"/>
      <c r="H366" s="45"/>
    </row>
    <row r="367" s="2" customFormat="1" ht="16.8" customHeight="1">
      <c r="A367" s="39"/>
      <c r="B367" s="45"/>
      <c r="C367" s="326" t="s">
        <v>2535</v>
      </c>
      <c r="D367" s="326" t="s">
        <v>5127</v>
      </c>
      <c r="E367" s="18" t="s">
        <v>200</v>
      </c>
      <c r="F367" s="327">
        <v>40</v>
      </c>
      <c r="G367" s="39"/>
      <c r="H367" s="45"/>
    </row>
    <row r="368" s="2" customFormat="1" ht="16.8" customHeight="1">
      <c r="A368" s="39"/>
      <c r="B368" s="45"/>
      <c r="C368" s="326" t="s">
        <v>2545</v>
      </c>
      <c r="D368" s="326" t="s">
        <v>5128</v>
      </c>
      <c r="E368" s="18" t="s">
        <v>200</v>
      </c>
      <c r="F368" s="327">
        <v>40</v>
      </c>
      <c r="G368" s="39"/>
      <c r="H368" s="45"/>
    </row>
    <row r="369" s="2" customFormat="1" ht="16.8" customHeight="1">
      <c r="A369" s="39"/>
      <c r="B369" s="45"/>
      <c r="C369" s="326" t="s">
        <v>2550</v>
      </c>
      <c r="D369" s="326" t="s">
        <v>5129</v>
      </c>
      <c r="E369" s="18" t="s">
        <v>200</v>
      </c>
      <c r="F369" s="327">
        <v>40</v>
      </c>
      <c r="G369" s="39"/>
      <c r="H369" s="45"/>
    </row>
    <row r="370" s="2" customFormat="1" ht="16.8" customHeight="1">
      <c r="A370" s="39"/>
      <c r="B370" s="45"/>
      <c r="C370" s="322" t="s">
        <v>658</v>
      </c>
      <c r="D370" s="323" t="s">
        <v>1</v>
      </c>
      <c r="E370" s="324" t="s">
        <v>1</v>
      </c>
      <c r="F370" s="325">
        <v>32.159999999999997</v>
      </c>
      <c r="G370" s="39"/>
      <c r="H370" s="45"/>
    </row>
    <row r="371" s="2" customFormat="1" ht="16.8" customHeight="1">
      <c r="A371" s="39"/>
      <c r="B371" s="45"/>
      <c r="C371" s="326" t="s">
        <v>1</v>
      </c>
      <c r="D371" s="326" t="s">
        <v>1484</v>
      </c>
      <c r="E371" s="18" t="s">
        <v>1</v>
      </c>
      <c r="F371" s="327">
        <v>0</v>
      </c>
      <c r="G371" s="39"/>
      <c r="H371" s="45"/>
    </row>
    <row r="372" s="2" customFormat="1" ht="16.8" customHeight="1">
      <c r="A372" s="39"/>
      <c r="B372" s="45"/>
      <c r="C372" s="326" t="s">
        <v>1</v>
      </c>
      <c r="D372" s="326" t="s">
        <v>1485</v>
      </c>
      <c r="E372" s="18" t="s">
        <v>1</v>
      </c>
      <c r="F372" s="327">
        <v>0</v>
      </c>
      <c r="G372" s="39"/>
      <c r="H372" s="45"/>
    </row>
    <row r="373" s="2" customFormat="1" ht="16.8" customHeight="1">
      <c r="A373" s="39"/>
      <c r="B373" s="45"/>
      <c r="C373" s="326" t="s">
        <v>1</v>
      </c>
      <c r="D373" s="326" t="s">
        <v>2625</v>
      </c>
      <c r="E373" s="18" t="s">
        <v>1</v>
      </c>
      <c r="F373" s="327">
        <v>32.159999999999997</v>
      </c>
      <c r="G373" s="39"/>
      <c r="H373" s="45"/>
    </row>
    <row r="374" s="2" customFormat="1" ht="16.8" customHeight="1">
      <c r="A374" s="39"/>
      <c r="B374" s="45"/>
      <c r="C374" s="326" t="s">
        <v>658</v>
      </c>
      <c r="D374" s="326" t="s">
        <v>492</v>
      </c>
      <c r="E374" s="18" t="s">
        <v>1</v>
      </c>
      <c r="F374" s="327">
        <v>32.159999999999997</v>
      </c>
      <c r="G374" s="39"/>
      <c r="H374" s="45"/>
    </row>
    <row r="375" s="2" customFormat="1" ht="16.8" customHeight="1">
      <c r="A375" s="39"/>
      <c r="B375" s="45"/>
      <c r="C375" s="328" t="s">
        <v>5069</v>
      </c>
      <c r="D375" s="39"/>
      <c r="E375" s="39"/>
      <c r="F375" s="39"/>
      <c r="G375" s="39"/>
      <c r="H375" s="45"/>
    </row>
    <row r="376" s="2" customFormat="1" ht="16.8" customHeight="1">
      <c r="A376" s="39"/>
      <c r="B376" s="45"/>
      <c r="C376" s="326" t="s">
        <v>2617</v>
      </c>
      <c r="D376" s="326" t="s">
        <v>5102</v>
      </c>
      <c r="E376" s="18" t="s">
        <v>398</v>
      </c>
      <c r="F376" s="327">
        <v>279.87</v>
      </c>
      <c r="G376" s="39"/>
      <c r="H376" s="45"/>
    </row>
    <row r="377" s="2" customFormat="1">
      <c r="A377" s="39"/>
      <c r="B377" s="45"/>
      <c r="C377" s="326" t="s">
        <v>1536</v>
      </c>
      <c r="D377" s="326" t="s">
        <v>5085</v>
      </c>
      <c r="E377" s="18" t="s">
        <v>398</v>
      </c>
      <c r="F377" s="327">
        <v>603.94000000000005</v>
      </c>
      <c r="G377" s="39"/>
      <c r="H377" s="45"/>
    </row>
    <row r="378" s="2" customFormat="1" ht="16.8" customHeight="1">
      <c r="A378" s="39"/>
      <c r="B378" s="45"/>
      <c r="C378" s="322" t="s">
        <v>648</v>
      </c>
      <c r="D378" s="323" t="s">
        <v>1</v>
      </c>
      <c r="E378" s="324" t="s">
        <v>1</v>
      </c>
      <c r="F378" s="325">
        <v>19.699999999999999</v>
      </c>
      <c r="G378" s="39"/>
      <c r="H378" s="45"/>
    </row>
    <row r="379" s="2" customFormat="1" ht="16.8" customHeight="1">
      <c r="A379" s="39"/>
      <c r="B379" s="45"/>
      <c r="C379" s="326" t="s">
        <v>1</v>
      </c>
      <c r="D379" s="326" t="s">
        <v>1484</v>
      </c>
      <c r="E379" s="18" t="s">
        <v>1</v>
      </c>
      <c r="F379" s="327">
        <v>0</v>
      </c>
      <c r="G379" s="39"/>
      <c r="H379" s="45"/>
    </row>
    <row r="380" s="2" customFormat="1" ht="16.8" customHeight="1">
      <c r="A380" s="39"/>
      <c r="B380" s="45"/>
      <c r="C380" s="326" t="s">
        <v>1</v>
      </c>
      <c r="D380" s="326" t="s">
        <v>1485</v>
      </c>
      <c r="E380" s="18" t="s">
        <v>1</v>
      </c>
      <c r="F380" s="327">
        <v>0</v>
      </c>
      <c r="G380" s="39"/>
      <c r="H380" s="45"/>
    </row>
    <row r="381" s="2" customFormat="1" ht="16.8" customHeight="1">
      <c r="A381" s="39"/>
      <c r="B381" s="45"/>
      <c r="C381" s="326" t="s">
        <v>1</v>
      </c>
      <c r="D381" s="326" t="s">
        <v>2604</v>
      </c>
      <c r="E381" s="18" t="s">
        <v>1</v>
      </c>
      <c r="F381" s="327">
        <v>19.699999999999999</v>
      </c>
      <c r="G381" s="39"/>
      <c r="H381" s="45"/>
    </row>
    <row r="382" s="2" customFormat="1" ht="16.8" customHeight="1">
      <c r="A382" s="39"/>
      <c r="B382" s="45"/>
      <c r="C382" s="326" t="s">
        <v>648</v>
      </c>
      <c r="D382" s="326" t="s">
        <v>492</v>
      </c>
      <c r="E382" s="18" t="s">
        <v>1</v>
      </c>
      <c r="F382" s="327">
        <v>19.699999999999999</v>
      </c>
      <c r="G382" s="39"/>
      <c r="H382" s="45"/>
    </row>
    <row r="383" s="2" customFormat="1" ht="16.8" customHeight="1">
      <c r="A383" s="39"/>
      <c r="B383" s="45"/>
      <c r="C383" s="328" t="s">
        <v>5069</v>
      </c>
      <c r="D383" s="39"/>
      <c r="E383" s="39"/>
      <c r="F383" s="39"/>
      <c r="G383" s="39"/>
      <c r="H383" s="45"/>
    </row>
    <row r="384" s="2" customFormat="1" ht="16.8" customHeight="1">
      <c r="A384" s="39"/>
      <c r="B384" s="45"/>
      <c r="C384" s="326" t="s">
        <v>2598</v>
      </c>
      <c r="D384" s="326" t="s">
        <v>5103</v>
      </c>
      <c r="E384" s="18" t="s">
        <v>200</v>
      </c>
      <c r="F384" s="327">
        <v>175.19999999999999</v>
      </c>
      <c r="G384" s="39"/>
      <c r="H384" s="45"/>
    </row>
    <row r="385" s="2" customFormat="1">
      <c r="A385" s="39"/>
      <c r="B385" s="45"/>
      <c r="C385" s="326" t="s">
        <v>1501</v>
      </c>
      <c r="D385" s="326" t="s">
        <v>5089</v>
      </c>
      <c r="E385" s="18" t="s">
        <v>182</v>
      </c>
      <c r="F385" s="327">
        <v>37.636000000000003</v>
      </c>
      <c r="G385" s="39"/>
      <c r="H385" s="45"/>
    </row>
    <row r="386" s="2" customFormat="1" ht="16.8" customHeight="1">
      <c r="A386" s="39"/>
      <c r="B386" s="45"/>
      <c r="C386" s="326" t="s">
        <v>1523</v>
      </c>
      <c r="D386" s="326" t="s">
        <v>5090</v>
      </c>
      <c r="E386" s="18" t="s">
        <v>182</v>
      </c>
      <c r="F386" s="327">
        <v>32.932000000000002</v>
      </c>
      <c r="G386" s="39"/>
      <c r="H386" s="45"/>
    </row>
    <row r="387" s="2" customFormat="1" ht="16.8" customHeight="1">
      <c r="A387" s="39"/>
      <c r="B387" s="45"/>
      <c r="C387" s="326" t="s">
        <v>1481</v>
      </c>
      <c r="D387" s="326" t="s">
        <v>5116</v>
      </c>
      <c r="E387" s="18" t="s">
        <v>182</v>
      </c>
      <c r="F387" s="327">
        <v>20.324999999999999</v>
      </c>
      <c r="G387" s="39"/>
      <c r="H387" s="45"/>
    </row>
    <row r="388" s="2" customFormat="1" ht="16.8" customHeight="1">
      <c r="A388" s="39"/>
      <c r="B388" s="45"/>
      <c r="C388" s="326" t="s">
        <v>1857</v>
      </c>
      <c r="D388" s="326" t="s">
        <v>5096</v>
      </c>
      <c r="E388" s="18" t="s">
        <v>200</v>
      </c>
      <c r="F388" s="327">
        <v>616</v>
      </c>
      <c r="G388" s="39"/>
      <c r="H388" s="45"/>
    </row>
    <row r="389" s="2" customFormat="1" ht="16.8" customHeight="1">
      <c r="A389" s="39"/>
      <c r="B389" s="45"/>
      <c r="C389" s="326" t="s">
        <v>2571</v>
      </c>
      <c r="D389" s="326" t="s">
        <v>5104</v>
      </c>
      <c r="E389" s="18" t="s">
        <v>200</v>
      </c>
      <c r="F389" s="327">
        <v>177.5</v>
      </c>
      <c r="G389" s="39"/>
      <c r="H389" s="45"/>
    </row>
    <row r="390" s="2" customFormat="1" ht="16.8" customHeight="1">
      <c r="A390" s="39"/>
      <c r="B390" s="45"/>
      <c r="C390" s="326" t="s">
        <v>2640</v>
      </c>
      <c r="D390" s="326" t="s">
        <v>2641</v>
      </c>
      <c r="E390" s="18" t="s">
        <v>200</v>
      </c>
      <c r="F390" s="327">
        <v>175.19999999999999</v>
      </c>
      <c r="G390" s="39"/>
      <c r="H390" s="45"/>
    </row>
    <row r="391" s="2" customFormat="1">
      <c r="A391" s="39"/>
      <c r="B391" s="45"/>
      <c r="C391" s="326" t="s">
        <v>2608</v>
      </c>
      <c r="D391" s="326" t="s">
        <v>5105</v>
      </c>
      <c r="E391" s="18" t="s">
        <v>200</v>
      </c>
      <c r="F391" s="327">
        <v>1226.4000000000001</v>
      </c>
      <c r="G391" s="39"/>
      <c r="H391" s="45"/>
    </row>
    <row r="392" s="2" customFormat="1" ht="16.8" customHeight="1">
      <c r="A392" s="39"/>
      <c r="B392" s="45"/>
      <c r="C392" s="326" t="s">
        <v>2590</v>
      </c>
      <c r="D392" s="326" t="s">
        <v>5106</v>
      </c>
      <c r="E392" s="18" t="s">
        <v>200</v>
      </c>
      <c r="F392" s="327">
        <v>175.19999999999999</v>
      </c>
      <c r="G392" s="39"/>
      <c r="H392" s="45"/>
    </row>
    <row r="393" s="2" customFormat="1" ht="16.8" customHeight="1">
      <c r="A393" s="39"/>
      <c r="B393" s="45"/>
      <c r="C393" s="326" t="s">
        <v>2636</v>
      </c>
      <c r="D393" s="326" t="s">
        <v>2637</v>
      </c>
      <c r="E393" s="18" t="s">
        <v>200</v>
      </c>
      <c r="F393" s="327">
        <v>175.19999999999999</v>
      </c>
      <c r="G393" s="39"/>
      <c r="H393" s="45"/>
    </row>
    <row r="394" s="2" customFormat="1" ht="16.8" customHeight="1">
      <c r="A394" s="39"/>
      <c r="B394" s="45"/>
      <c r="C394" s="326" t="s">
        <v>2631</v>
      </c>
      <c r="D394" s="326" t="s">
        <v>2632</v>
      </c>
      <c r="E394" s="18" t="s">
        <v>200</v>
      </c>
      <c r="F394" s="327">
        <v>175.19999999999999</v>
      </c>
      <c r="G394" s="39"/>
      <c r="H394" s="45"/>
    </row>
    <row r="395" s="2" customFormat="1" ht="16.8" customHeight="1">
      <c r="A395" s="39"/>
      <c r="B395" s="45"/>
      <c r="C395" s="326" t="s">
        <v>1846</v>
      </c>
      <c r="D395" s="326" t="s">
        <v>1847</v>
      </c>
      <c r="E395" s="18" t="s">
        <v>200</v>
      </c>
      <c r="F395" s="327">
        <v>357.06</v>
      </c>
      <c r="G395" s="39"/>
      <c r="H395" s="45"/>
    </row>
    <row r="396" s="2" customFormat="1" ht="16.8" customHeight="1">
      <c r="A396" s="39"/>
      <c r="B396" s="45"/>
      <c r="C396" s="322" t="s">
        <v>2627</v>
      </c>
      <c r="D396" s="323" t="s">
        <v>1</v>
      </c>
      <c r="E396" s="324" t="s">
        <v>1</v>
      </c>
      <c r="F396" s="325">
        <v>11.880000000000001</v>
      </c>
      <c r="G396" s="39"/>
      <c r="H396" s="45"/>
    </row>
    <row r="397" s="2" customFormat="1" ht="16.8" customHeight="1">
      <c r="A397" s="39"/>
      <c r="B397" s="45"/>
      <c r="C397" s="326" t="s">
        <v>1</v>
      </c>
      <c r="D397" s="326" t="s">
        <v>2574</v>
      </c>
      <c r="E397" s="18" t="s">
        <v>1</v>
      </c>
      <c r="F397" s="327">
        <v>0</v>
      </c>
      <c r="G397" s="39"/>
      <c r="H397" s="45"/>
    </row>
    <row r="398" s="2" customFormat="1" ht="16.8" customHeight="1">
      <c r="A398" s="39"/>
      <c r="B398" s="45"/>
      <c r="C398" s="326" t="s">
        <v>1</v>
      </c>
      <c r="D398" s="326" t="s">
        <v>2269</v>
      </c>
      <c r="E398" s="18" t="s">
        <v>1</v>
      </c>
      <c r="F398" s="327">
        <v>0</v>
      </c>
      <c r="G398" s="39"/>
      <c r="H398" s="45"/>
    </row>
    <row r="399" s="2" customFormat="1" ht="16.8" customHeight="1">
      <c r="A399" s="39"/>
      <c r="B399" s="45"/>
      <c r="C399" s="326" t="s">
        <v>1</v>
      </c>
      <c r="D399" s="326" t="s">
        <v>2626</v>
      </c>
      <c r="E399" s="18" t="s">
        <v>1</v>
      </c>
      <c r="F399" s="327">
        <v>11.880000000000001</v>
      </c>
      <c r="G399" s="39"/>
      <c r="H399" s="45"/>
    </row>
    <row r="400" s="2" customFormat="1" ht="16.8" customHeight="1">
      <c r="A400" s="39"/>
      <c r="B400" s="45"/>
      <c r="C400" s="326" t="s">
        <v>2627</v>
      </c>
      <c r="D400" s="326" t="s">
        <v>492</v>
      </c>
      <c r="E400" s="18" t="s">
        <v>1</v>
      </c>
      <c r="F400" s="327">
        <v>11.880000000000001</v>
      </c>
      <c r="G400" s="39"/>
      <c r="H400" s="45"/>
    </row>
    <row r="401" s="2" customFormat="1" ht="16.8" customHeight="1">
      <c r="A401" s="39"/>
      <c r="B401" s="45"/>
      <c r="C401" s="322" t="s">
        <v>650</v>
      </c>
      <c r="D401" s="323" t="s">
        <v>1</v>
      </c>
      <c r="E401" s="324" t="s">
        <v>1</v>
      </c>
      <c r="F401" s="325">
        <v>7.2000000000000002</v>
      </c>
      <c r="G401" s="39"/>
      <c r="H401" s="45"/>
    </row>
    <row r="402" s="2" customFormat="1" ht="16.8" customHeight="1">
      <c r="A402" s="39"/>
      <c r="B402" s="45"/>
      <c r="C402" s="326" t="s">
        <v>1</v>
      </c>
      <c r="D402" s="326" t="s">
        <v>2574</v>
      </c>
      <c r="E402" s="18" t="s">
        <v>1</v>
      </c>
      <c r="F402" s="327">
        <v>0</v>
      </c>
      <c r="G402" s="39"/>
      <c r="H402" s="45"/>
    </row>
    <row r="403" s="2" customFormat="1" ht="16.8" customHeight="1">
      <c r="A403" s="39"/>
      <c r="B403" s="45"/>
      <c r="C403" s="326" t="s">
        <v>1</v>
      </c>
      <c r="D403" s="326" t="s">
        <v>2269</v>
      </c>
      <c r="E403" s="18" t="s">
        <v>1</v>
      </c>
      <c r="F403" s="327">
        <v>0</v>
      </c>
      <c r="G403" s="39"/>
      <c r="H403" s="45"/>
    </row>
    <row r="404" s="2" customFormat="1" ht="16.8" customHeight="1">
      <c r="A404" s="39"/>
      <c r="B404" s="45"/>
      <c r="C404" s="326" t="s">
        <v>1</v>
      </c>
      <c r="D404" s="326" t="s">
        <v>2605</v>
      </c>
      <c r="E404" s="18" t="s">
        <v>1</v>
      </c>
      <c r="F404" s="327">
        <v>7.2000000000000002</v>
      </c>
      <c r="G404" s="39"/>
      <c r="H404" s="45"/>
    </row>
    <row r="405" s="2" customFormat="1" ht="16.8" customHeight="1">
      <c r="A405" s="39"/>
      <c r="B405" s="45"/>
      <c r="C405" s="326" t="s">
        <v>650</v>
      </c>
      <c r="D405" s="326" t="s">
        <v>492</v>
      </c>
      <c r="E405" s="18" t="s">
        <v>1</v>
      </c>
      <c r="F405" s="327">
        <v>7.2000000000000002</v>
      </c>
      <c r="G405" s="39"/>
      <c r="H405" s="45"/>
    </row>
    <row r="406" s="2" customFormat="1" ht="16.8" customHeight="1">
      <c r="A406" s="39"/>
      <c r="B406" s="45"/>
      <c r="C406" s="328" t="s">
        <v>5069</v>
      </c>
      <c r="D406" s="39"/>
      <c r="E406" s="39"/>
      <c r="F406" s="39"/>
      <c r="G406" s="39"/>
      <c r="H406" s="45"/>
    </row>
    <row r="407" s="2" customFormat="1" ht="16.8" customHeight="1">
      <c r="A407" s="39"/>
      <c r="B407" s="45"/>
      <c r="C407" s="326" t="s">
        <v>2598</v>
      </c>
      <c r="D407" s="326" t="s">
        <v>5103</v>
      </c>
      <c r="E407" s="18" t="s">
        <v>200</v>
      </c>
      <c r="F407" s="327">
        <v>175.19999999999999</v>
      </c>
      <c r="G407" s="39"/>
      <c r="H407" s="45"/>
    </row>
    <row r="408" s="2" customFormat="1" ht="16.8" customHeight="1">
      <c r="A408" s="39"/>
      <c r="B408" s="45"/>
      <c r="C408" s="326" t="s">
        <v>2571</v>
      </c>
      <c r="D408" s="326" t="s">
        <v>5104</v>
      </c>
      <c r="E408" s="18" t="s">
        <v>200</v>
      </c>
      <c r="F408" s="327">
        <v>177.5</v>
      </c>
      <c r="G408" s="39"/>
      <c r="H408" s="45"/>
    </row>
    <row r="409" s="2" customFormat="1" ht="16.8" customHeight="1">
      <c r="A409" s="39"/>
      <c r="B409" s="45"/>
      <c r="C409" s="326" t="s">
        <v>2640</v>
      </c>
      <c r="D409" s="326" t="s">
        <v>2641</v>
      </c>
      <c r="E409" s="18" t="s">
        <v>200</v>
      </c>
      <c r="F409" s="327">
        <v>175.19999999999999</v>
      </c>
      <c r="G409" s="39"/>
      <c r="H409" s="45"/>
    </row>
    <row r="410" s="2" customFormat="1">
      <c r="A410" s="39"/>
      <c r="B410" s="45"/>
      <c r="C410" s="326" t="s">
        <v>2608</v>
      </c>
      <c r="D410" s="326" t="s">
        <v>5105</v>
      </c>
      <c r="E410" s="18" t="s">
        <v>200</v>
      </c>
      <c r="F410" s="327">
        <v>1226.4000000000001</v>
      </c>
      <c r="G410" s="39"/>
      <c r="H410" s="45"/>
    </row>
    <row r="411" s="2" customFormat="1" ht="16.8" customHeight="1">
      <c r="A411" s="39"/>
      <c r="B411" s="45"/>
      <c r="C411" s="326" t="s">
        <v>2590</v>
      </c>
      <c r="D411" s="326" t="s">
        <v>5106</v>
      </c>
      <c r="E411" s="18" t="s">
        <v>200</v>
      </c>
      <c r="F411" s="327">
        <v>175.19999999999999</v>
      </c>
      <c r="G411" s="39"/>
      <c r="H411" s="45"/>
    </row>
    <row r="412" s="2" customFormat="1" ht="16.8" customHeight="1">
      <c r="A412" s="39"/>
      <c r="B412" s="45"/>
      <c r="C412" s="326" t="s">
        <v>2636</v>
      </c>
      <c r="D412" s="326" t="s">
        <v>2637</v>
      </c>
      <c r="E412" s="18" t="s">
        <v>200</v>
      </c>
      <c r="F412" s="327">
        <v>175.19999999999999</v>
      </c>
      <c r="G412" s="39"/>
      <c r="H412" s="45"/>
    </row>
    <row r="413" s="2" customFormat="1" ht="16.8" customHeight="1">
      <c r="A413" s="39"/>
      <c r="B413" s="45"/>
      <c r="C413" s="326" t="s">
        <v>2631</v>
      </c>
      <c r="D413" s="326" t="s">
        <v>2632</v>
      </c>
      <c r="E413" s="18" t="s">
        <v>200</v>
      </c>
      <c r="F413" s="327">
        <v>175.19999999999999</v>
      </c>
      <c r="G413" s="39"/>
      <c r="H413" s="45"/>
    </row>
    <row r="414" s="2" customFormat="1" ht="16.8" customHeight="1">
      <c r="A414" s="39"/>
      <c r="B414" s="45"/>
      <c r="C414" s="322" t="s">
        <v>695</v>
      </c>
      <c r="D414" s="323" t="s">
        <v>1</v>
      </c>
      <c r="E414" s="324" t="s">
        <v>1</v>
      </c>
      <c r="F414" s="325">
        <v>18.126000000000001</v>
      </c>
      <c r="G414" s="39"/>
      <c r="H414" s="45"/>
    </row>
    <row r="415" s="2" customFormat="1" ht="16.8" customHeight="1">
      <c r="A415" s="39"/>
      <c r="B415" s="45"/>
      <c r="C415" s="326" t="s">
        <v>1</v>
      </c>
      <c r="D415" s="326" t="s">
        <v>1556</v>
      </c>
      <c r="E415" s="18" t="s">
        <v>1</v>
      </c>
      <c r="F415" s="327">
        <v>0</v>
      </c>
      <c r="G415" s="39"/>
      <c r="H415" s="45"/>
    </row>
    <row r="416" s="2" customFormat="1" ht="16.8" customHeight="1">
      <c r="A416" s="39"/>
      <c r="B416" s="45"/>
      <c r="C416" s="326" t="s">
        <v>1</v>
      </c>
      <c r="D416" s="326" t="s">
        <v>488</v>
      </c>
      <c r="E416" s="18" t="s">
        <v>1</v>
      </c>
      <c r="F416" s="327">
        <v>0</v>
      </c>
      <c r="G416" s="39"/>
      <c r="H416" s="45"/>
    </row>
    <row r="417" s="2" customFormat="1" ht="16.8" customHeight="1">
      <c r="A417" s="39"/>
      <c r="B417" s="45"/>
      <c r="C417" s="326" t="s">
        <v>1</v>
      </c>
      <c r="D417" s="326" t="s">
        <v>387</v>
      </c>
      <c r="E417" s="18" t="s">
        <v>1</v>
      </c>
      <c r="F417" s="327">
        <v>0</v>
      </c>
      <c r="G417" s="39"/>
      <c r="H417" s="45"/>
    </row>
    <row r="418" s="2" customFormat="1" ht="16.8" customHeight="1">
      <c r="A418" s="39"/>
      <c r="B418" s="45"/>
      <c r="C418" s="326" t="s">
        <v>1</v>
      </c>
      <c r="D418" s="326" t="s">
        <v>489</v>
      </c>
      <c r="E418" s="18" t="s">
        <v>1</v>
      </c>
      <c r="F418" s="327">
        <v>5.2859999999999996</v>
      </c>
      <c r="G418" s="39"/>
      <c r="H418" s="45"/>
    </row>
    <row r="419" s="2" customFormat="1" ht="16.8" customHeight="1">
      <c r="A419" s="39"/>
      <c r="B419" s="45"/>
      <c r="C419" s="326" t="s">
        <v>1</v>
      </c>
      <c r="D419" s="326" t="s">
        <v>490</v>
      </c>
      <c r="E419" s="18" t="s">
        <v>1</v>
      </c>
      <c r="F419" s="327">
        <v>0</v>
      </c>
      <c r="G419" s="39"/>
      <c r="H419" s="45"/>
    </row>
    <row r="420" s="2" customFormat="1" ht="16.8" customHeight="1">
      <c r="A420" s="39"/>
      <c r="B420" s="45"/>
      <c r="C420" s="326" t="s">
        <v>1</v>
      </c>
      <c r="D420" s="326" t="s">
        <v>491</v>
      </c>
      <c r="E420" s="18" t="s">
        <v>1</v>
      </c>
      <c r="F420" s="327">
        <v>12.84</v>
      </c>
      <c r="G420" s="39"/>
      <c r="H420" s="45"/>
    </row>
    <row r="421" s="2" customFormat="1" ht="16.8" customHeight="1">
      <c r="A421" s="39"/>
      <c r="B421" s="45"/>
      <c r="C421" s="326" t="s">
        <v>695</v>
      </c>
      <c r="D421" s="326" t="s">
        <v>492</v>
      </c>
      <c r="E421" s="18" t="s">
        <v>1</v>
      </c>
      <c r="F421" s="327">
        <v>18.126000000000001</v>
      </c>
      <c r="G421" s="39"/>
      <c r="H421" s="45"/>
    </row>
    <row r="422" s="2" customFormat="1" ht="16.8" customHeight="1">
      <c r="A422" s="39"/>
      <c r="B422" s="45"/>
      <c r="C422" s="328" t="s">
        <v>5069</v>
      </c>
      <c r="D422" s="39"/>
      <c r="E422" s="39"/>
      <c r="F422" s="39"/>
      <c r="G422" s="39"/>
      <c r="H422" s="45"/>
    </row>
    <row r="423" s="2" customFormat="1" ht="16.8" customHeight="1">
      <c r="A423" s="39"/>
      <c r="B423" s="45"/>
      <c r="C423" s="326" t="s">
        <v>1553</v>
      </c>
      <c r="D423" s="326" t="s">
        <v>5130</v>
      </c>
      <c r="E423" s="18" t="s">
        <v>200</v>
      </c>
      <c r="F423" s="327">
        <v>418.851</v>
      </c>
      <c r="G423" s="39"/>
      <c r="H423" s="45"/>
    </row>
    <row r="424" s="2" customFormat="1" ht="16.8" customHeight="1">
      <c r="A424" s="39"/>
      <c r="B424" s="45"/>
      <c r="C424" s="326" t="s">
        <v>1114</v>
      </c>
      <c r="D424" s="326" t="s">
        <v>5131</v>
      </c>
      <c r="E424" s="18" t="s">
        <v>200</v>
      </c>
      <c r="F424" s="327">
        <v>20.931000000000001</v>
      </c>
      <c r="G424" s="39"/>
      <c r="H424" s="45"/>
    </row>
    <row r="425" s="2" customFormat="1">
      <c r="A425" s="39"/>
      <c r="B425" s="45"/>
      <c r="C425" s="326" t="s">
        <v>1123</v>
      </c>
      <c r="D425" s="326" t="s">
        <v>1124</v>
      </c>
      <c r="E425" s="18" t="s">
        <v>200</v>
      </c>
      <c r="F425" s="327">
        <v>20.931000000000001</v>
      </c>
      <c r="G425" s="39"/>
      <c r="H425" s="45"/>
    </row>
    <row r="426" s="2" customFormat="1" ht="16.8" customHeight="1">
      <c r="A426" s="39"/>
      <c r="B426" s="45"/>
      <c r="C426" s="326" t="s">
        <v>1645</v>
      </c>
      <c r="D426" s="326" t="s">
        <v>5132</v>
      </c>
      <c r="E426" s="18" t="s">
        <v>200</v>
      </c>
      <c r="F426" s="327">
        <v>31.677</v>
      </c>
      <c r="G426" s="39"/>
      <c r="H426" s="45"/>
    </row>
    <row r="427" s="2" customFormat="1" ht="16.8" customHeight="1">
      <c r="A427" s="39"/>
      <c r="B427" s="45"/>
      <c r="C427" s="326" t="s">
        <v>1656</v>
      </c>
      <c r="D427" s="326" t="s">
        <v>1657</v>
      </c>
      <c r="E427" s="18" t="s">
        <v>200</v>
      </c>
      <c r="F427" s="327">
        <v>31.677</v>
      </c>
      <c r="G427" s="39"/>
      <c r="H427" s="45"/>
    </row>
    <row r="428" s="2" customFormat="1" ht="16.8" customHeight="1">
      <c r="A428" s="39"/>
      <c r="B428" s="45"/>
      <c r="C428" s="322" t="s">
        <v>697</v>
      </c>
      <c r="D428" s="323" t="s">
        <v>1</v>
      </c>
      <c r="E428" s="324" t="s">
        <v>1</v>
      </c>
      <c r="F428" s="325">
        <v>2.8050000000000002</v>
      </c>
      <c r="G428" s="39"/>
      <c r="H428" s="45"/>
    </row>
    <row r="429" s="2" customFormat="1" ht="16.8" customHeight="1">
      <c r="A429" s="39"/>
      <c r="B429" s="45"/>
      <c r="C429" s="326" t="s">
        <v>1</v>
      </c>
      <c r="D429" s="326" t="s">
        <v>493</v>
      </c>
      <c r="E429" s="18" t="s">
        <v>1</v>
      </c>
      <c r="F429" s="327">
        <v>0</v>
      </c>
      <c r="G429" s="39"/>
      <c r="H429" s="45"/>
    </row>
    <row r="430" s="2" customFormat="1" ht="16.8" customHeight="1">
      <c r="A430" s="39"/>
      <c r="B430" s="45"/>
      <c r="C430" s="326" t="s">
        <v>1</v>
      </c>
      <c r="D430" s="326" t="s">
        <v>388</v>
      </c>
      <c r="E430" s="18" t="s">
        <v>1</v>
      </c>
      <c r="F430" s="327">
        <v>0</v>
      </c>
      <c r="G430" s="39"/>
      <c r="H430" s="45"/>
    </row>
    <row r="431" s="2" customFormat="1" ht="16.8" customHeight="1">
      <c r="A431" s="39"/>
      <c r="B431" s="45"/>
      <c r="C431" s="326" t="s">
        <v>1</v>
      </c>
      <c r="D431" s="326" t="s">
        <v>494</v>
      </c>
      <c r="E431" s="18" t="s">
        <v>1</v>
      </c>
      <c r="F431" s="327">
        <v>2.8050000000000002</v>
      </c>
      <c r="G431" s="39"/>
      <c r="H431" s="45"/>
    </row>
    <row r="432" s="2" customFormat="1" ht="16.8" customHeight="1">
      <c r="A432" s="39"/>
      <c r="B432" s="45"/>
      <c r="C432" s="326" t="s">
        <v>697</v>
      </c>
      <c r="D432" s="326" t="s">
        <v>492</v>
      </c>
      <c r="E432" s="18" t="s">
        <v>1</v>
      </c>
      <c r="F432" s="327">
        <v>2.8050000000000002</v>
      </c>
      <c r="G432" s="39"/>
      <c r="H432" s="45"/>
    </row>
    <row r="433" s="2" customFormat="1" ht="16.8" customHeight="1">
      <c r="A433" s="39"/>
      <c r="B433" s="45"/>
      <c r="C433" s="328" t="s">
        <v>5069</v>
      </c>
      <c r="D433" s="39"/>
      <c r="E433" s="39"/>
      <c r="F433" s="39"/>
      <c r="G433" s="39"/>
      <c r="H433" s="45"/>
    </row>
    <row r="434" s="2" customFormat="1" ht="16.8" customHeight="1">
      <c r="A434" s="39"/>
      <c r="B434" s="45"/>
      <c r="C434" s="326" t="s">
        <v>1553</v>
      </c>
      <c r="D434" s="326" t="s">
        <v>5130</v>
      </c>
      <c r="E434" s="18" t="s">
        <v>200</v>
      </c>
      <c r="F434" s="327">
        <v>418.851</v>
      </c>
      <c r="G434" s="39"/>
      <c r="H434" s="45"/>
    </row>
    <row r="435" s="2" customFormat="1" ht="16.8" customHeight="1">
      <c r="A435" s="39"/>
      <c r="B435" s="45"/>
      <c r="C435" s="326" t="s">
        <v>1114</v>
      </c>
      <c r="D435" s="326" t="s">
        <v>5131</v>
      </c>
      <c r="E435" s="18" t="s">
        <v>200</v>
      </c>
      <c r="F435" s="327">
        <v>20.931000000000001</v>
      </c>
      <c r="G435" s="39"/>
      <c r="H435" s="45"/>
    </row>
    <row r="436" s="2" customFormat="1">
      <c r="A436" s="39"/>
      <c r="B436" s="45"/>
      <c r="C436" s="326" t="s">
        <v>1123</v>
      </c>
      <c r="D436" s="326" t="s">
        <v>1124</v>
      </c>
      <c r="E436" s="18" t="s">
        <v>200</v>
      </c>
      <c r="F436" s="327">
        <v>20.931000000000001</v>
      </c>
      <c r="G436" s="39"/>
      <c r="H436" s="45"/>
    </row>
    <row r="437" s="2" customFormat="1" ht="16.8" customHeight="1">
      <c r="A437" s="39"/>
      <c r="B437" s="45"/>
      <c r="C437" s="326" t="s">
        <v>1645</v>
      </c>
      <c r="D437" s="326" t="s">
        <v>5132</v>
      </c>
      <c r="E437" s="18" t="s">
        <v>200</v>
      </c>
      <c r="F437" s="327">
        <v>31.677</v>
      </c>
      <c r="G437" s="39"/>
      <c r="H437" s="45"/>
    </row>
    <row r="438" s="2" customFormat="1" ht="16.8" customHeight="1">
      <c r="A438" s="39"/>
      <c r="B438" s="45"/>
      <c r="C438" s="326" t="s">
        <v>1656</v>
      </c>
      <c r="D438" s="326" t="s">
        <v>1657</v>
      </c>
      <c r="E438" s="18" t="s">
        <v>200</v>
      </c>
      <c r="F438" s="327">
        <v>31.677</v>
      </c>
      <c r="G438" s="39"/>
      <c r="H438" s="45"/>
    </row>
    <row r="439" s="2" customFormat="1" ht="16.8" customHeight="1">
      <c r="A439" s="39"/>
      <c r="B439" s="45"/>
      <c r="C439" s="326" t="s">
        <v>1675</v>
      </c>
      <c r="D439" s="326" t="s">
        <v>5133</v>
      </c>
      <c r="E439" s="18" t="s">
        <v>200</v>
      </c>
      <c r="F439" s="327">
        <v>2.8050000000000002</v>
      </c>
      <c r="G439" s="39"/>
      <c r="H439" s="45"/>
    </row>
    <row r="440" s="2" customFormat="1" ht="16.8" customHeight="1">
      <c r="A440" s="39"/>
      <c r="B440" s="45"/>
      <c r="C440" s="322" t="s">
        <v>699</v>
      </c>
      <c r="D440" s="323" t="s">
        <v>1</v>
      </c>
      <c r="E440" s="324" t="s">
        <v>1</v>
      </c>
      <c r="F440" s="325">
        <v>10.746</v>
      </c>
      <c r="G440" s="39"/>
      <c r="H440" s="45"/>
    </row>
    <row r="441" s="2" customFormat="1" ht="16.8" customHeight="1">
      <c r="A441" s="39"/>
      <c r="B441" s="45"/>
      <c r="C441" s="326" t="s">
        <v>1</v>
      </c>
      <c r="D441" s="326" t="s">
        <v>495</v>
      </c>
      <c r="E441" s="18" t="s">
        <v>1</v>
      </c>
      <c r="F441" s="327">
        <v>0</v>
      </c>
      <c r="G441" s="39"/>
      <c r="H441" s="45"/>
    </row>
    <row r="442" s="2" customFormat="1" ht="16.8" customHeight="1">
      <c r="A442" s="39"/>
      <c r="B442" s="45"/>
      <c r="C442" s="326" t="s">
        <v>1</v>
      </c>
      <c r="D442" s="326" t="s">
        <v>387</v>
      </c>
      <c r="E442" s="18" t="s">
        <v>1</v>
      </c>
      <c r="F442" s="327">
        <v>0</v>
      </c>
      <c r="G442" s="39"/>
      <c r="H442" s="45"/>
    </row>
    <row r="443" s="2" customFormat="1" ht="16.8" customHeight="1">
      <c r="A443" s="39"/>
      <c r="B443" s="45"/>
      <c r="C443" s="326" t="s">
        <v>1</v>
      </c>
      <c r="D443" s="326" t="s">
        <v>496</v>
      </c>
      <c r="E443" s="18" t="s">
        <v>1</v>
      </c>
      <c r="F443" s="327">
        <v>2.6429999999999998</v>
      </c>
      <c r="G443" s="39"/>
      <c r="H443" s="45"/>
    </row>
    <row r="444" s="2" customFormat="1" ht="16.8" customHeight="1">
      <c r="A444" s="39"/>
      <c r="B444" s="45"/>
      <c r="C444" s="326" t="s">
        <v>1</v>
      </c>
      <c r="D444" s="326" t="s">
        <v>490</v>
      </c>
      <c r="E444" s="18" t="s">
        <v>1</v>
      </c>
      <c r="F444" s="327">
        <v>0</v>
      </c>
      <c r="G444" s="39"/>
      <c r="H444" s="45"/>
    </row>
    <row r="445" s="2" customFormat="1" ht="16.8" customHeight="1">
      <c r="A445" s="39"/>
      <c r="B445" s="45"/>
      <c r="C445" s="326" t="s">
        <v>1</v>
      </c>
      <c r="D445" s="326" t="s">
        <v>497</v>
      </c>
      <c r="E445" s="18" t="s">
        <v>1</v>
      </c>
      <c r="F445" s="327">
        <v>6.4199999999999999</v>
      </c>
      <c r="G445" s="39"/>
      <c r="H445" s="45"/>
    </row>
    <row r="446" s="2" customFormat="1" ht="16.8" customHeight="1">
      <c r="A446" s="39"/>
      <c r="B446" s="45"/>
      <c r="C446" s="326" t="s">
        <v>1</v>
      </c>
      <c r="D446" s="326" t="s">
        <v>388</v>
      </c>
      <c r="E446" s="18" t="s">
        <v>1</v>
      </c>
      <c r="F446" s="327">
        <v>0</v>
      </c>
      <c r="G446" s="39"/>
      <c r="H446" s="45"/>
    </row>
    <row r="447" s="2" customFormat="1" ht="16.8" customHeight="1">
      <c r="A447" s="39"/>
      <c r="B447" s="45"/>
      <c r="C447" s="326" t="s">
        <v>1</v>
      </c>
      <c r="D447" s="326" t="s">
        <v>498</v>
      </c>
      <c r="E447" s="18" t="s">
        <v>1</v>
      </c>
      <c r="F447" s="327">
        <v>1.6830000000000001</v>
      </c>
      <c r="G447" s="39"/>
      <c r="H447" s="45"/>
    </row>
    <row r="448" s="2" customFormat="1" ht="16.8" customHeight="1">
      <c r="A448" s="39"/>
      <c r="B448" s="45"/>
      <c r="C448" s="326" t="s">
        <v>699</v>
      </c>
      <c r="D448" s="326" t="s">
        <v>492</v>
      </c>
      <c r="E448" s="18" t="s">
        <v>1</v>
      </c>
      <c r="F448" s="327">
        <v>10.746</v>
      </c>
      <c r="G448" s="39"/>
      <c r="H448" s="45"/>
    </row>
    <row r="449" s="2" customFormat="1" ht="16.8" customHeight="1">
      <c r="A449" s="39"/>
      <c r="B449" s="45"/>
      <c r="C449" s="328" t="s">
        <v>5069</v>
      </c>
      <c r="D449" s="39"/>
      <c r="E449" s="39"/>
      <c r="F449" s="39"/>
      <c r="G449" s="39"/>
      <c r="H449" s="45"/>
    </row>
    <row r="450" s="2" customFormat="1" ht="16.8" customHeight="1">
      <c r="A450" s="39"/>
      <c r="B450" s="45"/>
      <c r="C450" s="326" t="s">
        <v>1553</v>
      </c>
      <c r="D450" s="326" t="s">
        <v>5130</v>
      </c>
      <c r="E450" s="18" t="s">
        <v>200</v>
      </c>
      <c r="F450" s="327">
        <v>418.851</v>
      </c>
      <c r="G450" s="39"/>
      <c r="H450" s="45"/>
    </row>
    <row r="451" s="2" customFormat="1" ht="16.8" customHeight="1">
      <c r="A451" s="39"/>
      <c r="B451" s="45"/>
      <c r="C451" s="326" t="s">
        <v>1301</v>
      </c>
      <c r="D451" s="326" t="s">
        <v>1302</v>
      </c>
      <c r="E451" s="18" t="s">
        <v>200</v>
      </c>
      <c r="F451" s="327">
        <v>397.92000000000002</v>
      </c>
      <c r="G451" s="39"/>
      <c r="H451" s="45"/>
    </row>
    <row r="452" s="2" customFormat="1" ht="16.8" customHeight="1">
      <c r="A452" s="39"/>
      <c r="B452" s="45"/>
      <c r="C452" s="326" t="s">
        <v>1338</v>
      </c>
      <c r="D452" s="326" t="s">
        <v>5134</v>
      </c>
      <c r="E452" s="18" t="s">
        <v>200</v>
      </c>
      <c r="F452" s="327">
        <v>84.635999999999996</v>
      </c>
      <c r="G452" s="39"/>
      <c r="H452" s="45"/>
    </row>
    <row r="453" s="2" customFormat="1" ht="16.8" customHeight="1">
      <c r="A453" s="39"/>
      <c r="B453" s="45"/>
      <c r="C453" s="326" t="s">
        <v>1344</v>
      </c>
      <c r="D453" s="326" t="s">
        <v>5135</v>
      </c>
      <c r="E453" s="18" t="s">
        <v>200</v>
      </c>
      <c r="F453" s="327">
        <v>73.890000000000001</v>
      </c>
      <c r="G453" s="39"/>
      <c r="H453" s="45"/>
    </row>
    <row r="454" s="2" customFormat="1">
      <c r="A454" s="39"/>
      <c r="B454" s="45"/>
      <c r="C454" s="326" t="s">
        <v>1348</v>
      </c>
      <c r="D454" s="326" t="s">
        <v>1349</v>
      </c>
      <c r="E454" s="18" t="s">
        <v>200</v>
      </c>
      <c r="F454" s="327">
        <v>73.890000000000001</v>
      </c>
      <c r="G454" s="39"/>
      <c r="H454" s="45"/>
    </row>
    <row r="455" s="2" customFormat="1" ht="16.8" customHeight="1">
      <c r="A455" s="39"/>
      <c r="B455" s="45"/>
      <c r="C455" s="326" t="s">
        <v>1356</v>
      </c>
      <c r="D455" s="326" t="s">
        <v>5136</v>
      </c>
      <c r="E455" s="18" t="s">
        <v>200</v>
      </c>
      <c r="F455" s="327">
        <v>73.890000000000001</v>
      </c>
      <c r="G455" s="39"/>
      <c r="H455" s="45"/>
    </row>
    <row r="456" s="2" customFormat="1" ht="16.8" customHeight="1">
      <c r="A456" s="39"/>
      <c r="B456" s="45"/>
      <c r="C456" s="326" t="s">
        <v>1645</v>
      </c>
      <c r="D456" s="326" t="s">
        <v>5132</v>
      </c>
      <c r="E456" s="18" t="s">
        <v>200</v>
      </c>
      <c r="F456" s="327">
        <v>31.677</v>
      </c>
      <c r="G456" s="39"/>
      <c r="H456" s="45"/>
    </row>
    <row r="457" s="2" customFormat="1" ht="16.8" customHeight="1">
      <c r="A457" s="39"/>
      <c r="B457" s="45"/>
      <c r="C457" s="326" t="s">
        <v>1656</v>
      </c>
      <c r="D457" s="326" t="s">
        <v>1657</v>
      </c>
      <c r="E457" s="18" t="s">
        <v>200</v>
      </c>
      <c r="F457" s="327">
        <v>31.677</v>
      </c>
      <c r="G457" s="39"/>
      <c r="H457" s="45"/>
    </row>
    <row r="458" s="2" customFormat="1" ht="16.8" customHeight="1">
      <c r="A458" s="39"/>
      <c r="B458" s="45"/>
      <c r="C458" s="322" t="s">
        <v>701</v>
      </c>
      <c r="D458" s="323" t="s">
        <v>1</v>
      </c>
      <c r="E458" s="324" t="s">
        <v>1</v>
      </c>
      <c r="F458" s="325">
        <v>63.143999999999998</v>
      </c>
      <c r="G458" s="39"/>
      <c r="H458" s="45"/>
    </row>
    <row r="459" s="2" customFormat="1" ht="16.8" customHeight="1">
      <c r="A459" s="39"/>
      <c r="B459" s="45"/>
      <c r="C459" s="326" t="s">
        <v>1</v>
      </c>
      <c r="D459" s="326" t="s">
        <v>499</v>
      </c>
      <c r="E459" s="18" t="s">
        <v>1</v>
      </c>
      <c r="F459" s="327">
        <v>0</v>
      </c>
      <c r="G459" s="39"/>
      <c r="H459" s="45"/>
    </row>
    <row r="460" s="2" customFormat="1" ht="16.8" customHeight="1">
      <c r="A460" s="39"/>
      <c r="B460" s="45"/>
      <c r="C460" s="326" t="s">
        <v>1</v>
      </c>
      <c r="D460" s="326" t="s">
        <v>387</v>
      </c>
      <c r="E460" s="18" t="s">
        <v>1</v>
      </c>
      <c r="F460" s="327">
        <v>0</v>
      </c>
      <c r="G460" s="39"/>
      <c r="H460" s="45"/>
    </row>
    <row r="461" s="2" customFormat="1" ht="16.8" customHeight="1">
      <c r="A461" s="39"/>
      <c r="B461" s="45"/>
      <c r="C461" s="326" t="s">
        <v>1</v>
      </c>
      <c r="D461" s="326" t="s">
        <v>500</v>
      </c>
      <c r="E461" s="18" t="s">
        <v>1</v>
      </c>
      <c r="F461" s="327">
        <v>14.977</v>
      </c>
      <c r="G461" s="39"/>
      <c r="H461" s="45"/>
    </row>
    <row r="462" s="2" customFormat="1" ht="16.8" customHeight="1">
      <c r="A462" s="39"/>
      <c r="B462" s="45"/>
      <c r="C462" s="326" t="s">
        <v>1</v>
      </c>
      <c r="D462" s="326" t="s">
        <v>490</v>
      </c>
      <c r="E462" s="18" t="s">
        <v>1</v>
      </c>
      <c r="F462" s="327">
        <v>0</v>
      </c>
      <c r="G462" s="39"/>
      <c r="H462" s="45"/>
    </row>
    <row r="463" s="2" customFormat="1" ht="16.8" customHeight="1">
      <c r="A463" s="39"/>
      <c r="B463" s="45"/>
      <c r="C463" s="326" t="s">
        <v>1</v>
      </c>
      <c r="D463" s="326" t="s">
        <v>501</v>
      </c>
      <c r="E463" s="18" t="s">
        <v>1</v>
      </c>
      <c r="F463" s="327">
        <v>19.193000000000001</v>
      </c>
      <c r="G463" s="39"/>
      <c r="H463" s="45"/>
    </row>
    <row r="464" s="2" customFormat="1" ht="16.8" customHeight="1">
      <c r="A464" s="39"/>
      <c r="B464" s="45"/>
      <c r="C464" s="326" t="s">
        <v>1</v>
      </c>
      <c r="D464" s="326" t="s">
        <v>502</v>
      </c>
      <c r="E464" s="18" t="s">
        <v>1</v>
      </c>
      <c r="F464" s="327">
        <v>22.242000000000001</v>
      </c>
      <c r="G464" s="39"/>
      <c r="H464" s="45"/>
    </row>
    <row r="465" s="2" customFormat="1" ht="16.8" customHeight="1">
      <c r="A465" s="39"/>
      <c r="B465" s="45"/>
      <c r="C465" s="326" t="s">
        <v>1</v>
      </c>
      <c r="D465" s="326" t="s">
        <v>388</v>
      </c>
      <c r="E465" s="18" t="s">
        <v>1</v>
      </c>
      <c r="F465" s="327">
        <v>0</v>
      </c>
      <c r="G465" s="39"/>
      <c r="H465" s="45"/>
    </row>
    <row r="466" s="2" customFormat="1" ht="16.8" customHeight="1">
      <c r="A466" s="39"/>
      <c r="B466" s="45"/>
      <c r="C466" s="326" t="s">
        <v>1</v>
      </c>
      <c r="D466" s="326" t="s">
        <v>503</v>
      </c>
      <c r="E466" s="18" t="s">
        <v>1</v>
      </c>
      <c r="F466" s="327">
        <v>6.7320000000000002</v>
      </c>
      <c r="G466" s="39"/>
      <c r="H466" s="45"/>
    </row>
    <row r="467" s="2" customFormat="1" ht="16.8" customHeight="1">
      <c r="A467" s="39"/>
      <c r="B467" s="45"/>
      <c r="C467" s="326" t="s">
        <v>701</v>
      </c>
      <c r="D467" s="326" t="s">
        <v>492</v>
      </c>
      <c r="E467" s="18" t="s">
        <v>1</v>
      </c>
      <c r="F467" s="327">
        <v>63.143999999999998</v>
      </c>
      <c r="G467" s="39"/>
      <c r="H467" s="45"/>
    </row>
    <row r="468" s="2" customFormat="1" ht="16.8" customHeight="1">
      <c r="A468" s="39"/>
      <c r="B468" s="45"/>
      <c r="C468" s="328" t="s">
        <v>5069</v>
      </c>
      <c r="D468" s="39"/>
      <c r="E468" s="39"/>
      <c r="F468" s="39"/>
      <c r="G468" s="39"/>
      <c r="H468" s="45"/>
    </row>
    <row r="469" s="2" customFormat="1" ht="16.8" customHeight="1">
      <c r="A469" s="39"/>
      <c r="B469" s="45"/>
      <c r="C469" s="326" t="s">
        <v>1553</v>
      </c>
      <c r="D469" s="326" t="s">
        <v>5130</v>
      </c>
      <c r="E469" s="18" t="s">
        <v>200</v>
      </c>
      <c r="F469" s="327">
        <v>418.851</v>
      </c>
      <c r="G469" s="39"/>
      <c r="H469" s="45"/>
    </row>
    <row r="470" s="2" customFormat="1" ht="16.8" customHeight="1">
      <c r="A470" s="39"/>
      <c r="B470" s="45"/>
      <c r="C470" s="326" t="s">
        <v>1301</v>
      </c>
      <c r="D470" s="326" t="s">
        <v>1302</v>
      </c>
      <c r="E470" s="18" t="s">
        <v>200</v>
      </c>
      <c r="F470" s="327">
        <v>397.92000000000002</v>
      </c>
      <c r="G470" s="39"/>
      <c r="H470" s="45"/>
    </row>
    <row r="471" s="2" customFormat="1" ht="16.8" customHeight="1">
      <c r="A471" s="39"/>
      <c r="B471" s="45"/>
      <c r="C471" s="326" t="s">
        <v>1338</v>
      </c>
      <c r="D471" s="326" t="s">
        <v>5134</v>
      </c>
      <c r="E471" s="18" t="s">
        <v>200</v>
      </c>
      <c r="F471" s="327">
        <v>84.635999999999996</v>
      </c>
      <c r="G471" s="39"/>
      <c r="H471" s="45"/>
    </row>
    <row r="472" s="2" customFormat="1" ht="16.8" customHeight="1">
      <c r="A472" s="39"/>
      <c r="B472" s="45"/>
      <c r="C472" s="326" t="s">
        <v>1344</v>
      </c>
      <c r="D472" s="326" t="s">
        <v>5135</v>
      </c>
      <c r="E472" s="18" t="s">
        <v>200</v>
      </c>
      <c r="F472" s="327">
        <v>73.890000000000001</v>
      </c>
      <c r="G472" s="39"/>
      <c r="H472" s="45"/>
    </row>
    <row r="473" s="2" customFormat="1">
      <c r="A473" s="39"/>
      <c r="B473" s="45"/>
      <c r="C473" s="326" t="s">
        <v>1348</v>
      </c>
      <c r="D473" s="326" t="s">
        <v>1349</v>
      </c>
      <c r="E473" s="18" t="s">
        <v>200</v>
      </c>
      <c r="F473" s="327">
        <v>73.890000000000001</v>
      </c>
      <c r="G473" s="39"/>
      <c r="H473" s="45"/>
    </row>
    <row r="474" s="2" customFormat="1" ht="16.8" customHeight="1">
      <c r="A474" s="39"/>
      <c r="B474" s="45"/>
      <c r="C474" s="326" t="s">
        <v>1356</v>
      </c>
      <c r="D474" s="326" t="s">
        <v>5136</v>
      </c>
      <c r="E474" s="18" t="s">
        <v>200</v>
      </c>
      <c r="F474" s="327">
        <v>73.890000000000001</v>
      </c>
      <c r="G474" s="39"/>
      <c r="H474" s="45"/>
    </row>
    <row r="475" s="2" customFormat="1" ht="16.8" customHeight="1">
      <c r="A475" s="39"/>
      <c r="B475" s="45"/>
      <c r="C475" s="322" t="s">
        <v>703</v>
      </c>
      <c r="D475" s="323" t="s">
        <v>1</v>
      </c>
      <c r="E475" s="324" t="s">
        <v>1</v>
      </c>
      <c r="F475" s="325">
        <v>324.02999999999997</v>
      </c>
      <c r="G475" s="39"/>
      <c r="H475" s="45"/>
    </row>
    <row r="476" s="2" customFormat="1" ht="16.8" customHeight="1">
      <c r="A476" s="39"/>
      <c r="B476" s="45"/>
      <c r="C476" s="326" t="s">
        <v>1</v>
      </c>
      <c r="D476" s="326" t="s">
        <v>478</v>
      </c>
      <c r="E476" s="18" t="s">
        <v>1</v>
      </c>
      <c r="F476" s="327">
        <v>0</v>
      </c>
      <c r="G476" s="39"/>
      <c r="H476" s="45"/>
    </row>
    <row r="477" s="2" customFormat="1" ht="16.8" customHeight="1">
      <c r="A477" s="39"/>
      <c r="B477" s="45"/>
      <c r="C477" s="326" t="s">
        <v>1</v>
      </c>
      <c r="D477" s="326" t="s">
        <v>479</v>
      </c>
      <c r="E477" s="18" t="s">
        <v>1</v>
      </c>
      <c r="F477" s="327">
        <v>0</v>
      </c>
      <c r="G477" s="39"/>
      <c r="H477" s="45"/>
    </row>
    <row r="478" s="2" customFormat="1" ht="16.8" customHeight="1">
      <c r="A478" s="39"/>
      <c r="B478" s="45"/>
      <c r="C478" s="326" t="s">
        <v>1</v>
      </c>
      <c r="D478" s="326" t="s">
        <v>480</v>
      </c>
      <c r="E478" s="18" t="s">
        <v>1</v>
      </c>
      <c r="F478" s="327">
        <v>143.03999999999999</v>
      </c>
      <c r="G478" s="39"/>
      <c r="H478" s="45"/>
    </row>
    <row r="479" s="2" customFormat="1" ht="16.8" customHeight="1">
      <c r="A479" s="39"/>
      <c r="B479" s="45"/>
      <c r="C479" s="326" t="s">
        <v>1</v>
      </c>
      <c r="D479" s="326" t="s">
        <v>481</v>
      </c>
      <c r="E479" s="18" t="s">
        <v>1</v>
      </c>
      <c r="F479" s="327">
        <v>0</v>
      </c>
      <c r="G479" s="39"/>
      <c r="H479" s="45"/>
    </row>
    <row r="480" s="2" customFormat="1" ht="16.8" customHeight="1">
      <c r="A480" s="39"/>
      <c r="B480" s="45"/>
      <c r="C480" s="326" t="s">
        <v>1</v>
      </c>
      <c r="D480" s="326" t="s">
        <v>482</v>
      </c>
      <c r="E480" s="18" t="s">
        <v>1</v>
      </c>
      <c r="F480" s="327">
        <v>180.99000000000001</v>
      </c>
      <c r="G480" s="39"/>
      <c r="H480" s="45"/>
    </row>
    <row r="481" s="2" customFormat="1" ht="16.8" customHeight="1">
      <c r="A481" s="39"/>
      <c r="B481" s="45"/>
      <c r="C481" s="326" t="s">
        <v>703</v>
      </c>
      <c r="D481" s="326" t="s">
        <v>492</v>
      </c>
      <c r="E481" s="18" t="s">
        <v>1</v>
      </c>
      <c r="F481" s="327">
        <v>324.02999999999997</v>
      </c>
      <c r="G481" s="39"/>
      <c r="H481" s="45"/>
    </row>
    <row r="482" s="2" customFormat="1" ht="16.8" customHeight="1">
      <c r="A482" s="39"/>
      <c r="B482" s="45"/>
      <c r="C482" s="328" t="s">
        <v>5069</v>
      </c>
      <c r="D482" s="39"/>
      <c r="E482" s="39"/>
      <c r="F482" s="39"/>
      <c r="G482" s="39"/>
      <c r="H482" s="45"/>
    </row>
    <row r="483" s="2" customFormat="1" ht="16.8" customHeight="1">
      <c r="A483" s="39"/>
      <c r="B483" s="45"/>
      <c r="C483" s="326" t="s">
        <v>1553</v>
      </c>
      <c r="D483" s="326" t="s">
        <v>5130</v>
      </c>
      <c r="E483" s="18" t="s">
        <v>200</v>
      </c>
      <c r="F483" s="327">
        <v>418.851</v>
      </c>
      <c r="G483" s="39"/>
      <c r="H483" s="45"/>
    </row>
    <row r="484" s="2" customFormat="1" ht="16.8" customHeight="1">
      <c r="A484" s="39"/>
      <c r="B484" s="45"/>
      <c r="C484" s="326" t="s">
        <v>1301</v>
      </c>
      <c r="D484" s="326" t="s">
        <v>1302</v>
      </c>
      <c r="E484" s="18" t="s">
        <v>200</v>
      </c>
      <c r="F484" s="327">
        <v>397.92000000000002</v>
      </c>
      <c r="G484" s="39"/>
      <c r="H484" s="45"/>
    </row>
    <row r="485" s="2" customFormat="1" ht="16.8" customHeight="1">
      <c r="A485" s="39"/>
      <c r="B485" s="45"/>
      <c r="C485" s="326" t="s">
        <v>1310</v>
      </c>
      <c r="D485" s="326" t="s">
        <v>5137</v>
      </c>
      <c r="E485" s="18" t="s">
        <v>200</v>
      </c>
      <c r="F485" s="327">
        <v>324.02999999999997</v>
      </c>
      <c r="G485" s="39"/>
      <c r="H485" s="45"/>
    </row>
    <row r="486" s="2" customFormat="1" ht="16.8" customHeight="1">
      <c r="A486" s="39"/>
      <c r="B486" s="45"/>
      <c r="C486" s="326" t="s">
        <v>1315</v>
      </c>
      <c r="D486" s="326" t="s">
        <v>5138</v>
      </c>
      <c r="E486" s="18" t="s">
        <v>200</v>
      </c>
      <c r="F486" s="327">
        <v>324.02999999999997</v>
      </c>
      <c r="G486" s="39"/>
      <c r="H486" s="45"/>
    </row>
    <row r="487" s="2" customFormat="1">
      <c r="A487" s="39"/>
      <c r="B487" s="45"/>
      <c r="C487" s="326" t="s">
        <v>1324</v>
      </c>
      <c r="D487" s="326" t="s">
        <v>1325</v>
      </c>
      <c r="E487" s="18" t="s">
        <v>200</v>
      </c>
      <c r="F487" s="327">
        <v>324.02999999999997</v>
      </c>
      <c r="G487" s="39"/>
      <c r="H487" s="45"/>
    </row>
    <row r="488" s="2" customFormat="1" ht="16.8" customHeight="1">
      <c r="A488" s="39"/>
      <c r="B488" s="45"/>
      <c r="C488" s="326" t="s">
        <v>1333</v>
      </c>
      <c r="D488" s="326" t="s">
        <v>5139</v>
      </c>
      <c r="E488" s="18" t="s">
        <v>200</v>
      </c>
      <c r="F488" s="327">
        <v>324.02999999999997</v>
      </c>
      <c r="G488" s="39"/>
      <c r="H488" s="45"/>
    </row>
    <row r="489" s="2" customFormat="1" ht="16.8" customHeight="1">
      <c r="A489" s="39"/>
      <c r="B489" s="45"/>
      <c r="C489" s="322" t="s">
        <v>5140</v>
      </c>
      <c r="D489" s="323" t="s">
        <v>1</v>
      </c>
      <c r="E489" s="324" t="s">
        <v>1</v>
      </c>
      <c r="F489" s="325">
        <v>137.37000000000001</v>
      </c>
      <c r="G489" s="39"/>
      <c r="H489" s="45"/>
    </row>
    <row r="490" s="2" customFormat="1" ht="16.8" customHeight="1">
      <c r="A490" s="39"/>
      <c r="B490" s="45"/>
      <c r="C490" s="322" t="s">
        <v>5141</v>
      </c>
      <c r="D490" s="323" t="s">
        <v>1</v>
      </c>
      <c r="E490" s="324" t="s">
        <v>1</v>
      </c>
      <c r="F490" s="325">
        <v>83.150000000000006</v>
      </c>
      <c r="G490" s="39"/>
      <c r="H490" s="45"/>
    </row>
    <row r="491" s="2" customFormat="1" ht="16.8" customHeight="1">
      <c r="A491" s="39"/>
      <c r="B491" s="45"/>
      <c r="C491" s="322" t="s">
        <v>5142</v>
      </c>
      <c r="D491" s="323" t="s">
        <v>1</v>
      </c>
      <c r="E491" s="324" t="s">
        <v>1</v>
      </c>
      <c r="F491" s="325">
        <v>82.459999999999994</v>
      </c>
      <c r="G491" s="39"/>
      <c r="H491" s="45"/>
    </row>
    <row r="492" s="2" customFormat="1" ht="16.8" customHeight="1">
      <c r="A492" s="39"/>
      <c r="B492" s="45"/>
      <c r="C492" s="322" t="s">
        <v>5143</v>
      </c>
      <c r="D492" s="323" t="s">
        <v>1</v>
      </c>
      <c r="E492" s="324" t="s">
        <v>1</v>
      </c>
      <c r="F492" s="325">
        <v>39.880000000000003</v>
      </c>
      <c r="G492" s="39"/>
      <c r="H492" s="45"/>
    </row>
    <row r="493" s="2" customFormat="1" ht="16.8" customHeight="1">
      <c r="A493" s="39"/>
      <c r="B493" s="45"/>
      <c r="C493" s="322" t="s">
        <v>5144</v>
      </c>
      <c r="D493" s="323" t="s">
        <v>1</v>
      </c>
      <c r="E493" s="324" t="s">
        <v>1</v>
      </c>
      <c r="F493" s="325">
        <v>101.81999999999999</v>
      </c>
      <c r="G493" s="39"/>
      <c r="H493" s="45"/>
    </row>
    <row r="494" s="2" customFormat="1" ht="16.8" customHeight="1">
      <c r="A494" s="39"/>
      <c r="B494" s="45"/>
      <c r="C494" s="322" t="s">
        <v>5145</v>
      </c>
      <c r="D494" s="323" t="s">
        <v>1</v>
      </c>
      <c r="E494" s="324" t="s">
        <v>1</v>
      </c>
      <c r="F494" s="325">
        <v>102.28</v>
      </c>
      <c r="G494" s="39"/>
      <c r="H494" s="45"/>
    </row>
    <row r="495" s="2" customFormat="1" ht="16.8" customHeight="1">
      <c r="A495" s="39"/>
      <c r="B495" s="45"/>
      <c r="C495" s="322" t="s">
        <v>5146</v>
      </c>
      <c r="D495" s="323" t="s">
        <v>1</v>
      </c>
      <c r="E495" s="324" t="s">
        <v>1</v>
      </c>
      <c r="F495" s="325">
        <v>11.6</v>
      </c>
      <c r="G495" s="39"/>
      <c r="H495" s="45"/>
    </row>
    <row r="496" s="2" customFormat="1" ht="16.8" customHeight="1">
      <c r="A496" s="39"/>
      <c r="B496" s="45"/>
      <c r="C496" s="322" t="s">
        <v>5147</v>
      </c>
      <c r="D496" s="323" t="s">
        <v>1</v>
      </c>
      <c r="E496" s="324" t="s">
        <v>1</v>
      </c>
      <c r="F496" s="325">
        <v>7.4100000000000001</v>
      </c>
      <c r="G496" s="39"/>
      <c r="H496" s="45"/>
    </row>
    <row r="497" s="2" customFormat="1" ht="16.8" customHeight="1">
      <c r="A497" s="39"/>
      <c r="B497" s="45"/>
      <c r="C497" s="322" t="s">
        <v>5148</v>
      </c>
      <c r="D497" s="323" t="s">
        <v>1</v>
      </c>
      <c r="E497" s="324" t="s">
        <v>1</v>
      </c>
      <c r="F497" s="325">
        <v>42.509999999999998</v>
      </c>
      <c r="G497" s="39"/>
      <c r="H497" s="45"/>
    </row>
    <row r="498" s="2" customFormat="1" ht="16.8" customHeight="1">
      <c r="A498" s="39"/>
      <c r="B498" s="45"/>
      <c r="C498" s="322" t="s">
        <v>5149</v>
      </c>
      <c r="D498" s="323" t="s">
        <v>1</v>
      </c>
      <c r="E498" s="324" t="s">
        <v>1</v>
      </c>
      <c r="F498" s="325">
        <v>44.82</v>
      </c>
      <c r="G498" s="39"/>
      <c r="H498" s="45"/>
    </row>
    <row r="499" s="2" customFormat="1" ht="16.8" customHeight="1">
      <c r="A499" s="39"/>
      <c r="B499" s="45"/>
      <c r="C499" s="322" t="s">
        <v>5150</v>
      </c>
      <c r="D499" s="323" t="s">
        <v>1</v>
      </c>
      <c r="E499" s="324" t="s">
        <v>1</v>
      </c>
      <c r="F499" s="325">
        <v>159.65000000000001</v>
      </c>
      <c r="G499" s="39"/>
      <c r="H499" s="45"/>
    </row>
    <row r="500" s="2" customFormat="1" ht="16.8" customHeight="1">
      <c r="A500" s="39"/>
      <c r="B500" s="45"/>
      <c r="C500" s="322" t="s">
        <v>5151</v>
      </c>
      <c r="D500" s="323" t="s">
        <v>1</v>
      </c>
      <c r="E500" s="324" t="s">
        <v>1</v>
      </c>
      <c r="F500" s="325">
        <v>78.349999999999994</v>
      </c>
      <c r="G500" s="39"/>
      <c r="H500" s="45"/>
    </row>
    <row r="501" s="2" customFormat="1" ht="16.8" customHeight="1">
      <c r="A501" s="39"/>
      <c r="B501" s="45"/>
      <c r="C501" s="322" t="s">
        <v>5152</v>
      </c>
      <c r="D501" s="323" t="s">
        <v>1</v>
      </c>
      <c r="E501" s="324" t="s">
        <v>1</v>
      </c>
      <c r="F501" s="325">
        <v>233.22</v>
      </c>
      <c r="G501" s="39"/>
      <c r="H501" s="45"/>
    </row>
    <row r="502" s="2" customFormat="1" ht="16.8" customHeight="1">
      <c r="A502" s="39"/>
      <c r="B502" s="45"/>
      <c r="C502" s="322" t="s">
        <v>5153</v>
      </c>
      <c r="D502" s="323" t="s">
        <v>1</v>
      </c>
      <c r="E502" s="324" t="s">
        <v>1</v>
      </c>
      <c r="F502" s="325">
        <v>241.41999999999999</v>
      </c>
      <c r="G502" s="39"/>
      <c r="H502" s="45"/>
    </row>
    <row r="503" s="2" customFormat="1" ht="16.8" customHeight="1">
      <c r="A503" s="39"/>
      <c r="B503" s="45"/>
      <c r="C503" s="322" t="s">
        <v>689</v>
      </c>
      <c r="D503" s="323" t="s">
        <v>1</v>
      </c>
      <c r="E503" s="324" t="s">
        <v>1</v>
      </c>
      <c r="F503" s="325">
        <v>191.56999999999999</v>
      </c>
      <c r="G503" s="39"/>
      <c r="H503" s="45"/>
    </row>
    <row r="504" s="2" customFormat="1" ht="16.8" customHeight="1">
      <c r="A504" s="39"/>
      <c r="B504" s="45"/>
      <c r="C504" s="326" t="s">
        <v>1</v>
      </c>
      <c r="D504" s="326" t="s">
        <v>2322</v>
      </c>
      <c r="E504" s="18" t="s">
        <v>1</v>
      </c>
      <c r="F504" s="327">
        <v>0</v>
      </c>
      <c r="G504" s="39"/>
      <c r="H504" s="45"/>
    </row>
    <row r="505" s="2" customFormat="1" ht="16.8" customHeight="1">
      <c r="A505" s="39"/>
      <c r="B505" s="45"/>
      <c r="C505" s="326" t="s">
        <v>1</v>
      </c>
      <c r="D505" s="326" t="s">
        <v>1744</v>
      </c>
      <c r="E505" s="18" t="s">
        <v>1</v>
      </c>
      <c r="F505" s="327">
        <v>0</v>
      </c>
      <c r="G505" s="39"/>
      <c r="H505" s="45"/>
    </row>
    <row r="506" s="2" customFormat="1" ht="16.8" customHeight="1">
      <c r="A506" s="39"/>
      <c r="B506" s="45"/>
      <c r="C506" s="326" t="s">
        <v>1</v>
      </c>
      <c r="D506" s="326" t="s">
        <v>2323</v>
      </c>
      <c r="E506" s="18" t="s">
        <v>1</v>
      </c>
      <c r="F506" s="327">
        <v>191.56999999999999</v>
      </c>
      <c r="G506" s="39"/>
      <c r="H506" s="45"/>
    </row>
    <row r="507" s="2" customFormat="1" ht="16.8" customHeight="1">
      <c r="A507" s="39"/>
      <c r="B507" s="45"/>
      <c r="C507" s="326" t="s">
        <v>689</v>
      </c>
      <c r="D507" s="326" t="s">
        <v>492</v>
      </c>
      <c r="E507" s="18" t="s">
        <v>1</v>
      </c>
      <c r="F507" s="327">
        <v>191.56999999999999</v>
      </c>
      <c r="G507" s="39"/>
      <c r="H507" s="45"/>
    </row>
    <row r="508" s="2" customFormat="1" ht="16.8" customHeight="1">
      <c r="A508" s="39"/>
      <c r="B508" s="45"/>
      <c r="C508" s="328" t="s">
        <v>5069</v>
      </c>
      <c r="D508" s="39"/>
      <c r="E508" s="39"/>
      <c r="F508" s="39"/>
      <c r="G508" s="39"/>
      <c r="H508" s="45"/>
    </row>
    <row r="509" s="2" customFormat="1">
      <c r="A509" s="39"/>
      <c r="B509" s="45"/>
      <c r="C509" s="326" t="s">
        <v>2319</v>
      </c>
      <c r="D509" s="326" t="s">
        <v>5154</v>
      </c>
      <c r="E509" s="18" t="s">
        <v>200</v>
      </c>
      <c r="F509" s="327">
        <v>366.98599999999999</v>
      </c>
      <c r="G509" s="39"/>
      <c r="H509" s="45"/>
    </row>
    <row r="510" s="2" customFormat="1">
      <c r="A510" s="39"/>
      <c r="B510" s="45"/>
      <c r="C510" s="326" t="s">
        <v>2059</v>
      </c>
      <c r="D510" s="326" t="s">
        <v>5155</v>
      </c>
      <c r="E510" s="18" t="s">
        <v>200</v>
      </c>
      <c r="F510" s="327">
        <v>228.386</v>
      </c>
      <c r="G510" s="39"/>
      <c r="H510" s="45"/>
    </row>
    <row r="511" s="2" customFormat="1" ht="16.8" customHeight="1">
      <c r="A511" s="39"/>
      <c r="B511" s="45"/>
      <c r="C511" s="326" t="s">
        <v>2043</v>
      </c>
      <c r="D511" s="326" t="s">
        <v>5156</v>
      </c>
      <c r="E511" s="18" t="s">
        <v>200</v>
      </c>
      <c r="F511" s="327">
        <v>330.17000000000002</v>
      </c>
      <c r="G511" s="39"/>
      <c r="H511" s="45"/>
    </row>
    <row r="512" s="2" customFormat="1" ht="16.8" customHeight="1">
      <c r="A512" s="39"/>
      <c r="B512" s="45"/>
      <c r="C512" s="326" t="s">
        <v>2035</v>
      </c>
      <c r="D512" s="326" t="s">
        <v>5157</v>
      </c>
      <c r="E512" s="18" t="s">
        <v>398</v>
      </c>
      <c r="F512" s="327">
        <v>579.60599999999999</v>
      </c>
      <c r="G512" s="39"/>
      <c r="H512" s="45"/>
    </row>
    <row r="513" s="2" customFormat="1" ht="16.8" customHeight="1">
      <c r="A513" s="39"/>
      <c r="B513" s="45"/>
      <c r="C513" s="326" t="s">
        <v>2111</v>
      </c>
      <c r="D513" s="326" t="s">
        <v>5120</v>
      </c>
      <c r="E513" s="18" t="s">
        <v>200</v>
      </c>
      <c r="F513" s="327">
        <v>231.066</v>
      </c>
      <c r="G513" s="39"/>
      <c r="H513" s="45"/>
    </row>
    <row r="514" s="2" customFormat="1" ht="16.8" customHeight="1">
      <c r="A514" s="39"/>
      <c r="B514" s="45"/>
      <c r="C514" s="326" t="s">
        <v>2234</v>
      </c>
      <c r="D514" s="326" t="s">
        <v>5158</v>
      </c>
      <c r="E514" s="18" t="s">
        <v>200</v>
      </c>
      <c r="F514" s="327">
        <v>335.06599999999997</v>
      </c>
      <c r="G514" s="39"/>
      <c r="H514" s="45"/>
    </row>
    <row r="515" s="2" customFormat="1" ht="16.8" customHeight="1">
      <c r="A515" s="39"/>
      <c r="B515" s="45"/>
      <c r="C515" s="326" t="s">
        <v>2065</v>
      </c>
      <c r="D515" s="326" t="s">
        <v>2066</v>
      </c>
      <c r="E515" s="18" t="s">
        <v>182</v>
      </c>
      <c r="F515" s="327">
        <v>6.2800000000000002</v>
      </c>
      <c r="G515" s="39"/>
      <c r="H515" s="45"/>
    </row>
    <row r="516" s="2" customFormat="1" ht="16.8" customHeight="1">
      <c r="A516" s="39"/>
      <c r="B516" s="45"/>
      <c r="C516" s="326" t="s">
        <v>2048</v>
      </c>
      <c r="D516" s="326" t="s">
        <v>2049</v>
      </c>
      <c r="E516" s="18" t="s">
        <v>182</v>
      </c>
      <c r="F516" s="327">
        <v>7.1260000000000003</v>
      </c>
      <c r="G516" s="39"/>
      <c r="H516" s="45"/>
    </row>
    <row r="517" s="2" customFormat="1" ht="16.8" customHeight="1">
      <c r="A517" s="39"/>
      <c r="B517" s="45"/>
      <c r="C517" s="326" t="s">
        <v>1740</v>
      </c>
      <c r="D517" s="326" t="s">
        <v>1741</v>
      </c>
      <c r="E517" s="18" t="s">
        <v>200</v>
      </c>
      <c r="F517" s="327">
        <v>210.727</v>
      </c>
      <c r="G517" s="39"/>
      <c r="H517" s="45"/>
    </row>
    <row r="518" s="2" customFormat="1" ht="16.8" customHeight="1">
      <c r="A518" s="39"/>
      <c r="B518" s="45"/>
      <c r="C518" s="326" t="s">
        <v>1748</v>
      </c>
      <c r="D518" s="326" t="s">
        <v>1749</v>
      </c>
      <c r="E518" s="18" t="s">
        <v>200</v>
      </c>
      <c r="F518" s="327">
        <v>286.33699999999999</v>
      </c>
      <c r="G518" s="39"/>
      <c r="H518" s="45"/>
    </row>
    <row r="519" s="2" customFormat="1" ht="16.8" customHeight="1">
      <c r="A519" s="39"/>
      <c r="B519" s="45"/>
      <c r="C519" s="326" t="s">
        <v>1763</v>
      </c>
      <c r="D519" s="326" t="s">
        <v>1764</v>
      </c>
      <c r="E519" s="18" t="s">
        <v>200</v>
      </c>
      <c r="F519" s="327">
        <v>216.113</v>
      </c>
      <c r="G519" s="39"/>
      <c r="H519" s="45"/>
    </row>
    <row r="520" s="2" customFormat="1" ht="16.8" customHeight="1">
      <c r="A520" s="39"/>
      <c r="B520" s="45"/>
      <c r="C520" s="322" t="s">
        <v>691</v>
      </c>
      <c r="D520" s="323" t="s">
        <v>1</v>
      </c>
      <c r="E520" s="324" t="s">
        <v>1</v>
      </c>
      <c r="F520" s="325">
        <v>4.8959999999999999</v>
      </c>
      <c r="G520" s="39"/>
      <c r="H520" s="45"/>
    </row>
    <row r="521" s="2" customFormat="1" ht="16.8" customHeight="1">
      <c r="A521" s="39"/>
      <c r="B521" s="45"/>
      <c r="C521" s="326" t="s">
        <v>1</v>
      </c>
      <c r="D521" s="326" t="s">
        <v>2328</v>
      </c>
      <c r="E521" s="18" t="s">
        <v>1</v>
      </c>
      <c r="F521" s="327">
        <v>0</v>
      </c>
      <c r="G521" s="39"/>
      <c r="H521" s="45"/>
    </row>
    <row r="522" s="2" customFormat="1" ht="16.8" customHeight="1">
      <c r="A522" s="39"/>
      <c r="B522" s="45"/>
      <c r="C522" s="326" t="s">
        <v>1</v>
      </c>
      <c r="D522" s="326" t="s">
        <v>1751</v>
      </c>
      <c r="E522" s="18" t="s">
        <v>1</v>
      </c>
      <c r="F522" s="327">
        <v>0</v>
      </c>
      <c r="G522" s="39"/>
      <c r="H522" s="45"/>
    </row>
    <row r="523" s="2" customFormat="1" ht="16.8" customHeight="1">
      <c r="A523" s="39"/>
      <c r="B523" s="45"/>
      <c r="C523" s="326" t="s">
        <v>1</v>
      </c>
      <c r="D523" s="326" t="s">
        <v>2329</v>
      </c>
      <c r="E523" s="18" t="s">
        <v>1</v>
      </c>
      <c r="F523" s="327">
        <v>4.8959999999999999</v>
      </c>
      <c r="G523" s="39"/>
      <c r="H523" s="45"/>
    </row>
    <row r="524" s="2" customFormat="1" ht="16.8" customHeight="1">
      <c r="A524" s="39"/>
      <c r="B524" s="45"/>
      <c r="C524" s="326" t="s">
        <v>691</v>
      </c>
      <c r="D524" s="326" t="s">
        <v>190</v>
      </c>
      <c r="E524" s="18" t="s">
        <v>1</v>
      </c>
      <c r="F524" s="327">
        <v>4.8959999999999999</v>
      </c>
      <c r="G524" s="39"/>
      <c r="H524" s="45"/>
    </row>
    <row r="525" s="2" customFormat="1" ht="16.8" customHeight="1">
      <c r="A525" s="39"/>
      <c r="B525" s="45"/>
      <c r="C525" s="328" t="s">
        <v>5069</v>
      </c>
      <c r="D525" s="39"/>
      <c r="E525" s="39"/>
      <c r="F525" s="39"/>
      <c r="G525" s="39"/>
      <c r="H525" s="45"/>
    </row>
    <row r="526" s="2" customFormat="1" ht="16.8" customHeight="1">
      <c r="A526" s="39"/>
      <c r="B526" s="45"/>
      <c r="C526" s="326" t="s">
        <v>2325</v>
      </c>
      <c r="D526" s="326" t="s">
        <v>5159</v>
      </c>
      <c r="E526" s="18" t="s">
        <v>200</v>
      </c>
      <c r="F526" s="327">
        <v>4.8959999999999999</v>
      </c>
      <c r="G526" s="39"/>
      <c r="H526" s="45"/>
    </row>
    <row r="527" s="2" customFormat="1">
      <c r="A527" s="39"/>
      <c r="B527" s="45"/>
      <c r="C527" s="326" t="s">
        <v>2059</v>
      </c>
      <c r="D527" s="326" t="s">
        <v>5155</v>
      </c>
      <c r="E527" s="18" t="s">
        <v>200</v>
      </c>
      <c r="F527" s="327">
        <v>228.386</v>
      </c>
      <c r="G527" s="39"/>
      <c r="H527" s="45"/>
    </row>
    <row r="528" s="2" customFormat="1" ht="16.8" customHeight="1">
      <c r="A528" s="39"/>
      <c r="B528" s="45"/>
      <c r="C528" s="326" t="s">
        <v>2035</v>
      </c>
      <c r="D528" s="326" t="s">
        <v>5157</v>
      </c>
      <c r="E528" s="18" t="s">
        <v>398</v>
      </c>
      <c r="F528" s="327">
        <v>579.60599999999999</v>
      </c>
      <c r="G528" s="39"/>
      <c r="H528" s="45"/>
    </row>
    <row r="529" s="2" customFormat="1" ht="16.8" customHeight="1">
      <c r="A529" s="39"/>
      <c r="B529" s="45"/>
      <c r="C529" s="326" t="s">
        <v>2111</v>
      </c>
      <c r="D529" s="326" t="s">
        <v>5120</v>
      </c>
      <c r="E529" s="18" t="s">
        <v>200</v>
      </c>
      <c r="F529" s="327">
        <v>231.066</v>
      </c>
      <c r="G529" s="39"/>
      <c r="H529" s="45"/>
    </row>
    <row r="530" s="2" customFormat="1" ht="16.8" customHeight="1">
      <c r="A530" s="39"/>
      <c r="B530" s="45"/>
      <c r="C530" s="326" t="s">
        <v>2234</v>
      </c>
      <c r="D530" s="326" t="s">
        <v>5158</v>
      </c>
      <c r="E530" s="18" t="s">
        <v>200</v>
      </c>
      <c r="F530" s="327">
        <v>335.06599999999997</v>
      </c>
      <c r="G530" s="39"/>
      <c r="H530" s="45"/>
    </row>
    <row r="531" s="2" customFormat="1">
      <c r="A531" s="39"/>
      <c r="B531" s="45"/>
      <c r="C531" s="326" t="s">
        <v>2319</v>
      </c>
      <c r="D531" s="326" t="s">
        <v>5154</v>
      </c>
      <c r="E531" s="18" t="s">
        <v>200</v>
      </c>
      <c r="F531" s="327">
        <v>366.98599999999999</v>
      </c>
      <c r="G531" s="39"/>
      <c r="H531" s="45"/>
    </row>
    <row r="532" s="2" customFormat="1" ht="16.8" customHeight="1">
      <c r="A532" s="39"/>
      <c r="B532" s="45"/>
      <c r="C532" s="326" t="s">
        <v>2065</v>
      </c>
      <c r="D532" s="326" t="s">
        <v>2066</v>
      </c>
      <c r="E532" s="18" t="s">
        <v>182</v>
      </c>
      <c r="F532" s="327">
        <v>6.2800000000000002</v>
      </c>
      <c r="G532" s="39"/>
      <c r="H532" s="45"/>
    </row>
    <row r="533" s="2" customFormat="1" ht="16.8" customHeight="1">
      <c r="A533" s="39"/>
      <c r="B533" s="45"/>
      <c r="C533" s="326" t="s">
        <v>2048</v>
      </c>
      <c r="D533" s="326" t="s">
        <v>2049</v>
      </c>
      <c r="E533" s="18" t="s">
        <v>182</v>
      </c>
      <c r="F533" s="327">
        <v>7.1260000000000003</v>
      </c>
      <c r="G533" s="39"/>
      <c r="H533" s="45"/>
    </row>
    <row r="534" s="2" customFormat="1" ht="16.8" customHeight="1">
      <c r="A534" s="39"/>
      <c r="B534" s="45"/>
      <c r="C534" s="326" t="s">
        <v>1748</v>
      </c>
      <c r="D534" s="326" t="s">
        <v>1749</v>
      </c>
      <c r="E534" s="18" t="s">
        <v>200</v>
      </c>
      <c r="F534" s="327">
        <v>286.33699999999999</v>
      </c>
      <c r="G534" s="39"/>
      <c r="H534" s="45"/>
    </row>
    <row r="535" s="2" customFormat="1" ht="16.8" customHeight="1">
      <c r="A535" s="39"/>
      <c r="B535" s="45"/>
      <c r="C535" s="326" t="s">
        <v>1763</v>
      </c>
      <c r="D535" s="326" t="s">
        <v>1764</v>
      </c>
      <c r="E535" s="18" t="s">
        <v>200</v>
      </c>
      <c r="F535" s="327">
        <v>216.113</v>
      </c>
      <c r="G535" s="39"/>
      <c r="H535" s="45"/>
    </row>
    <row r="536" s="2" customFormat="1" ht="16.8" customHeight="1">
      <c r="A536" s="39"/>
      <c r="B536" s="45"/>
      <c r="C536" s="322" t="s">
        <v>135</v>
      </c>
      <c r="D536" s="323" t="s">
        <v>1</v>
      </c>
      <c r="E536" s="324" t="s">
        <v>1</v>
      </c>
      <c r="F536" s="325">
        <v>138.59999999999999</v>
      </c>
      <c r="G536" s="39"/>
      <c r="H536" s="45"/>
    </row>
    <row r="537" s="2" customFormat="1" ht="16.8" customHeight="1">
      <c r="A537" s="39"/>
      <c r="B537" s="45"/>
      <c r="C537" s="326" t="s">
        <v>1</v>
      </c>
      <c r="D537" s="326" t="s">
        <v>2339</v>
      </c>
      <c r="E537" s="18" t="s">
        <v>1</v>
      </c>
      <c r="F537" s="327">
        <v>0</v>
      </c>
      <c r="G537" s="39"/>
      <c r="H537" s="45"/>
    </row>
    <row r="538" s="2" customFormat="1" ht="16.8" customHeight="1">
      <c r="A538" s="39"/>
      <c r="B538" s="45"/>
      <c r="C538" s="326" t="s">
        <v>1</v>
      </c>
      <c r="D538" s="326" t="s">
        <v>561</v>
      </c>
      <c r="E538" s="18" t="s">
        <v>1</v>
      </c>
      <c r="F538" s="327">
        <v>0</v>
      </c>
      <c r="G538" s="39"/>
      <c r="H538" s="45"/>
    </row>
    <row r="539" s="2" customFormat="1" ht="16.8" customHeight="1">
      <c r="A539" s="39"/>
      <c r="B539" s="45"/>
      <c r="C539" s="326" t="s">
        <v>1</v>
      </c>
      <c r="D539" s="326" t="s">
        <v>576</v>
      </c>
      <c r="E539" s="18" t="s">
        <v>1</v>
      </c>
      <c r="F539" s="327">
        <v>138.59999999999999</v>
      </c>
      <c r="G539" s="39"/>
      <c r="H539" s="45"/>
    </row>
    <row r="540" s="2" customFormat="1" ht="16.8" customHeight="1">
      <c r="A540" s="39"/>
      <c r="B540" s="45"/>
      <c r="C540" s="326" t="s">
        <v>135</v>
      </c>
      <c r="D540" s="326" t="s">
        <v>190</v>
      </c>
      <c r="E540" s="18" t="s">
        <v>1</v>
      </c>
      <c r="F540" s="327">
        <v>138.59999999999999</v>
      </c>
      <c r="G540" s="39"/>
      <c r="H540" s="45"/>
    </row>
    <row r="541" s="2" customFormat="1" ht="16.8" customHeight="1">
      <c r="A541" s="39"/>
      <c r="B541" s="45"/>
      <c r="C541" s="328" t="s">
        <v>5069</v>
      </c>
      <c r="D541" s="39"/>
      <c r="E541" s="39"/>
      <c r="F541" s="39"/>
      <c r="G541" s="39"/>
      <c r="H541" s="45"/>
    </row>
    <row r="542" s="2" customFormat="1" ht="16.8" customHeight="1">
      <c r="A542" s="39"/>
      <c r="B542" s="45"/>
      <c r="C542" s="326" t="s">
        <v>2336</v>
      </c>
      <c r="D542" s="326" t="s">
        <v>5160</v>
      </c>
      <c r="E542" s="18" t="s">
        <v>200</v>
      </c>
      <c r="F542" s="327">
        <v>138.59999999999999</v>
      </c>
      <c r="G542" s="39"/>
      <c r="H542" s="45"/>
    </row>
    <row r="543" s="2" customFormat="1" ht="16.8" customHeight="1">
      <c r="A543" s="39"/>
      <c r="B543" s="45"/>
      <c r="C543" s="326" t="s">
        <v>2043</v>
      </c>
      <c r="D543" s="326" t="s">
        <v>5156</v>
      </c>
      <c r="E543" s="18" t="s">
        <v>200</v>
      </c>
      <c r="F543" s="327">
        <v>330.17000000000002</v>
      </c>
      <c r="G543" s="39"/>
      <c r="H543" s="45"/>
    </row>
    <row r="544" s="2" customFormat="1" ht="16.8" customHeight="1">
      <c r="A544" s="39"/>
      <c r="B544" s="45"/>
      <c r="C544" s="326" t="s">
        <v>2234</v>
      </c>
      <c r="D544" s="326" t="s">
        <v>5158</v>
      </c>
      <c r="E544" s="18" t="s">
        <v>200</v>
      </c>
      <c r="F544" s="327">
        <v>335.06599999999997</v>
      </c>
      <c r="G544" s="39"/>
      <c r="H544" s="45"/>
    </row>
    <row r="545" s="2" customFormat="1">
      <c r="A545" s="39"/>
      <c r="B545" s="45"/>
      <c r="C545" s="326" t="s">
        <v>2319</v>
      </c>
      <c r="D545" s="326" t="s">
        <v>5154</v>
      </c>
      <c r="E545" s="18" t="s">
        <v>200</v>
      </c>
      <c r="F545" s="327">
        <v>366.98599999999999</v>
      </c>
      <c r="G545" s="39"/>
      <c r="H545" s="45"/>
    </row>
    <row r="546" s="2" customFormat="1" ht="16.8" customHeight="1">
      <c r="A546" s="39"/>
      <c r="B546" s="45"/>
      <c r="C546" s="326" t="s">
        <v>2048</v>
      </c>
      <c r="D546" s="326" t="s">
        <v>2049</v>
      </c>
      <c r="E546" s="18" t="s">
        <v>182</v>
      </c>
      <c r="F546" s="327">
        <v>7.1260000000000003</v>
      </c>
      <c r="G546" s="39"/>
      <c r="H546" s="45"/>
    </row>
    <row r="547" s="2" customFormat="1" ht="16.8" customHeight="1">
      <c r="A547" s="39"/>
      <c r="B547" s="45"/>
      <c r="C547" s="326" t="s">
        <v>1757</v>
      </c>
      <c r="D547" s="326" t="s">
        <v>1758</v>
      </c>
      <c r="E547" s="18" t="s">
        <v>200</v>
      </c>
      <c r="F547" s="327">
        <v>152.46000000000001</v>
      </c>
      <c r="G547" s="39"/>
      <c r="H547" s="45"/>
    </row>
    <row r="548" s="2" customFormat="1" ht="16.8" customHeight="1">
      <c r="A548" s="39"/>
      <c r="B548" s="45"/>
      <c r="C548" s="322" t="s">
        <v>693</v>
      </c>
      <c r="D548" s="323" t="s">
        <v>1</v>
      </c>
      <c r="E548" s="324" t="s">
        <v>1</v>
      </c>
      <c r="F548" s="325">
        <v>31.920000000000002</v>
      </c>
      <c r="G548" s="39"/>
      <c r="H548" s="45"/>
    </row>
    <row r="549" s="2" customFormat="1" ht="16.8" customHeight="1">
      <c r="A549" s="39"/>
      <c r="B549" s="45"/>
      <c r="C549" s="326" t="s">
        <v>1</v>
      </c>
      <c r="D549" s="326" t="s">
        <v>2360</v>
      </c>
      <c r="E549" s="18" t="s">
        <v>1</v>
      </c>
      <c r="F549" s="327">
        <v>0</v>
      </c>
      <c r="G549" s="39"/>
      <c r="H549" s="45"/>
    </row>
    <row r="550" s="2" customFormat="1" ht="16.8" customHeight="1">
      <c r="A550" s="39"/>
      <c r="B550" s="45"/>
      <c r="C550" s="326" t="s">
        <v>1</v>
      </c>
      <c r="D550" s="326" t="s">
        <v>1753</v>
      </c>
      <c r="E550" s="18" t="s">
        <v>1</v>
      </c>
      <c r="F550" s="327">
        <v>0</v>
      </c>
      <c r="G550" s="39"/>
      <c r="H550" s="45"/>
    </row>
    <row r="551" s="2" customFormat="1" ht="16.8" customHeight="1">
      <c r="A551" s="39"/>
      <c r="B551" s="45"/>
      <c r="C551" s="326" t="s">
        <v>1</v>
      </c>
      <c r="D551" s="326" t="s">
        <v>2361</v>
      </c>
      <c r="E551" s="18" t="s">
        <v>1</v>
      </c>
      <c r="F551" s="327">
        <v>31.920000000000002</v>
      </c>
      <c r="G551" s="39"/>
      <c r="H551" s="45"/>
    </row>
    <row r="552" s="2" customFormat="1" ht="16.8" customHeight="1">
      <c r="A552" s="39"/>
      <c r="B552" s="45"/>
      <c r="C552" s="326" t="s">
        <v>693</v>
      </c>
      <c r="D552" s="326" t="s">
        <v>190</v>
      </c>
      <c r="E552" s="18" t="s">
        <v>1</v>
      </c>
      <c r="F552" s="327">
        <v>31.920000000000002</v>
      </c>
      <c r="G552" s="39"/>
      <c r="H552" s="45"/>
    </row>
    <row r="553" s="2" customFormat="1" ht="16.8" customHeight="1">
      <c r="A553" s="39"/>
      <c r="B553" s="45"/>
      <c r="C553" s="328" t="s">
        <v>5069</v>
      </c>
      <c r="D553" s="39"/>
      <c r="E553" s="39"/>
      <c r="F553" s="39"/>
      <c r="G553" s="39"/>
      <c r="H553" s="45"/>
    </row>
    <row r="554" s="2" customFormat="1" ht="16.8" customHeight="1">
      <c r="A554" s="39"/>
      <c r="B554" s="45"/>
      <c r="C554" s="326" t="s">
        <v>2357</v>
      </c>
      <c r="D554" s="326" t="s">
        <v>5161</v>
      </c>
      <c r="E554" s="18" t="s">
        <v>200</v>
      </c>
      <c r="F554" s="327">
        <v>31.920000000000002</v>
      </c>
      <c r="G554" s="39"/>
      <c r="H554" s="45"/>
    </row>
    <row r="555" s="2" customFormat="1">
      <c r="A555" s="39"/>
      <c r="B555" s="45"/>
      <c r="C555" s="326" t="s">
        <v>2059</v>
      </c>
      <c r="D555" s="326" t="s">
        <v>5155</v>
      </c>
      <c r="E555" s="18" t="s">
        <v>200</v>
      </c>
      <c r="F555" s="327">
        <v>228.386</v>
      </c>
      <c r="G555" s="39"/>
      <c r="H555" s="45"/>
    </row>
    <row r="556" s="2" customFormat="1">
      <c r="A556" s="39"/>
      <c r="B556" s="45"/>
      <c r="C556" s="326" t="s">
        <v>2319</v>
      </c>
      <c r="D556" s="326" t="s">
        <v>5154</v>
      </c>
      <c r="E556" s="18" t="s">
        <v>200</v>
      </c>
      <c r="F556" s="327">
        <v>366.98599999999999</v>
      </c>
      <c r="G556" s="39"/>
      <c r="H556" s="45"/>
    </row>
    <row r="557" s="2" customFormat="1" ht="16.8" customHeight="1">
      <c r="A557" s="39"/>
      <c r="B557" s="45"/>
      <c r="C557" s="326" t="s">
        <v>2065</v>
      </c>
      <c r="D557" s="326" t="s">
        <v>2066</v>
      </c>
      <c r="E557" s="18" t="s">
        <v>182</v>
      </c>
      <c r="F557" s="327">
        <v>6.2800000000000002</v>
      </c>
      <c r="G557" s="39"/>
      <c r="H557" s="45"/>
    </row>
    <row r="558" s="2" customFormat="1" ht="16.8" customHeight="1">
      <c r="A558" s="39"/>
      <c r="B558" s="45"/>
      <c r="C558" s="326" t="s">
        <v>1748</v>
      </c>
      <c r="D558" s="326" t="s">
        <v>1749</v>
      </c>
      <c r="E558" s="18" t="s">
        <v>200</v>
      </c>
      <c r="F558" s="327">
        <v>286.33699999999999</v>
      </c>
      <c r="G558" s="39"/>
      <c r="H558" s="45"/>
    </row>
    <row r="559" s="2" customFormat="1" ht="16.8" customHeight="1">
      <c r="A559" s="39"/>
      <c r="B559" s="45"/>
      <c r="C559" s="322" t="s">
        <v>709</v>
      </c>
      <c r="D559" s="323" t="s">
        <v>1</v>
      </c>
      <c r="E559" s="324" t="s">
        <v>1</v>
      </c>
      <c r="F559" s="325">
        <v>131.30000000000001</v>
      </c>
      <c r="G559" s="39"/>
      <c r="H559" s="45"/>
    </row>
    <row r="560" s="2" customFormat="1" ht="16.8" customHeight="1">
      <c r="A560" s="39"/>
      <c r="B560" s="45"/>
      <c r="C560" s="326" t="s">
        <v>1</v>
      </c>
      <c r="D560" s="326" t="s">
        <v>1388</v>
      </c>
      <c r="E560" s="18" t="s">
        <v>1</v>
      </c>
      <c r="F560" s="327">
        <v>0</v>
      </c>
      <c r="G560" s="39"/>
      <c r="H560" s="45"/>
    </row>
    <row r="561" s="2" customFormat="1" ht="16.8" customHeight="1">
      <c r="A561" s="39"/>
      <c r="B561" s="45"/>
      <c r="C561" s="326" t="s">
        <v>1</v>
      </c>
      <c r="D561" s="326" t="s">
        <v>1389</v>
      </c>
      <c r="E561" s="18" t="s">
        <v>1</v>
      </c>
      <c r="F561" s="327">
        <v>0</v>
      </c>
      <c r="G561" s="39"/>
      <c r="H561" s="45"/>
    </row>
    <row r="562" s="2" customFormat="1" ht="16.8" customHeight="1">
      <c r="A562" s="39"/>
      <c r="B562" s="45"/>
      <c r="C562" s="326" t="s">
        <v>1</v>
      </c>
      <c r="D562" s="326" t="s">
        <v>387</v>
      </c>
      <c r="E562" s="18" t="s">
        <v>1</v>
      </c>
      <c r="F562" s="327">
        <v>0</v>
      </c>
      <c r="G562" s="39"/>
      <c r="H562" s="45"/>
    </row>
    <row r="563" s="2" customFormat="1" ht="16.8" customHeight="1">
      <c r="A563" s="39"/>
      <c r="B563" s="45"/>
      <c r="C563" s="326" t="s">
        <v>1</v>
      </c>
      <c r="D563" s="326" t="s">
        <v>1390</v>
      </c>
      <c r="E563" s="18" t="s">
        <v>1</v>
      </c>
      <c r="F563" s="327">
        <v>1.6000000000000001</v>
      </c>
      <c r="G563" s="39"/>
      <c r="H563" s="45"/>
    </row>
    <row r="564" s="2" customFormat="1" ht="16.8" customHeight="1">
      <c r="A564" s="39"/>
      <c r="B564" s="45"/>
      <c r="C564" s="326" t="s">
        <v>1</v>
      </c>
      <c r="D564" s="326" t="s">
        <v>490</v>
      </c>
      <c r="E564" s="18" t="s">
        <v>1</v>
      </c>
      <c r="F564" s="327">
        <v>0</v>
      </c>
      <c r="G564" s="39"/>
      <c r="H564" s="45"/>
    </row>
    <row r="565" s="2" customFormat="1" ht="16.8" customHeight="1">
      <c r="A565" s="39"/>
      <c r="B565" s="45"/>
      <c r="C565" s="326" t="s">
        <v>1</v>
      </c>
      <c r="D565" s="326" t="s">
        <v>1391</v>
      </c>
      <c r="E565" s="18" t="s">
        <v>1</v>
      </c>
      <c r="F565" s="327">
        <v>129.69999999999999</v>
      </c>
      <c r="G565" s="39"/>
      <c r="H565" s="45"/>
    </row>
    <row r="566" s="2" customFormat="1" ht="16.8" customHeight="1">
      <c r="A566" s="39"/>
      <c r="B566" s="45"/>
      <c r="C566" s="326" t="s">
        <v>709</v>
      </c>
      <c r="D566" s="326" t="s">
        <v>492</v>
      </c>
      <c r="E566" s="18" t="s">
        <v>1</v>
      </c>
      <c r="F566" s="327">
        <v>131.30000000000001</v>
      </c>
      <c r="G566" s="39"/>
      <c r="H566" s="45"/>
    </row>
    <row r="567" s="2" customFormat="1" ht="16.8" customHeight="1">
      <c r="A567" s="39"/>
      <c r="B567" s="45"/>
      <c r="C567" s="328" t="s">
        <v>5069</v>
      </c>
      <c r="D567" s="39"/>
      <c r="E567" s="39"/>
      <c r="F567" s="39"/>
      <c r="G567" s="39"/>
      <c r="H567" s="45"/>
    </row>
    <row r="568" s="2" customFormat="1" ht="16.8" customHeight="1">
      <c r="A568" s="39"/>
      <c r="B568" s="45"/>
      <c r="C568" s="326" t="s">
        <v>1385</v>
      </c>
      <c r="D568" s="326" t="s">
        <v>1386</v>
      </c>
      <c r="E568" s="18" t="s">
        <v>200</v>
      </c>
      <c r="F568" s="327">
        <v>161.19999999999999</v>
      </c>
      <c r="G568" s="39"/>
      <c r="H568" s="45"/>
    </row>
    <row r="569" s="2" customFormat="1" ht="16.8" customHeight="1">
      <c r="A569" s="39"/>
      <c r="B569" s="45"/>
      <c r="C569" s="326" t="s">
        <v>1395</v>
      </c>
      <c r="D569" s="326" t="s">
        <v>1396</v>
      </c>
      <c r="E569" s="18" t="s">
        <v>200</v>
      </c>
      <c r="F569" s="327">
        <v>161.19999999999999</v>
      </c>
      <c r="G569" s="39"/>
      <c r="H569" s="45"/>
    </row>
    <row r="570" s="2" customFormat="1">
      <c r="A570" s="39"/>
      <c r="B570" s="45"/>
      <c r="C570" s="326" t="s">
        <v>1404</v>
      </c>
      <c r="D570" s="326" t="s">
        <v>1405</v>
      </c>
      <c r="E570" s="18" t="s">
        <v>200</v>
      </c>
      <c r="F570" s="327">
        <v>161.19999999999999</v>
      </c>
      <c r="G570" s="39"/>
      <c r="H570" s="45"/>
    </row>
    <row r="571" s="2" customFormat="1" ht="16.8" customHeight="1">
      <c r="A571" s="39"/>
      <c r="B571" s="45"/>
      <c r="C571" s="326" t="s">
        <v>1409</v>
      </c>
      <c r="D571" s="326" t="s">
        <v>1410</v>
      </c>
      <c r="E571" s="18" t="s">
        <v>200</v>
      </c>
      <c r="F571" s="327">
        <v>161.19999999999999</v>
      </c>
      <c r="G571" s="39"/>
      <c r="H571" s="45"/>
    </row>
    <row r="572" s="2" customFormat="1" ht="16.8" customHeight="1">
      <c r="A572" s="39"/>
      <c r="B572" s="45"/>
      <c r="C572" s="322" t="s">
        <v>707</v>
      </c>
      <c r="D572" s="323" t="s">
        <v>1</v>
      </c>
      <c r="E572" s="324" t="s">
        <v>1</v>
      </c>
      <c r="F572" s="325">
        <v>29.899999999999999</v>
      </c>
      <c r="G572" s="39"/>
      <c r="H572" s="45"/>
    </row>
    <row r="573" s="2" customFormat="1" ht="16.8" customHeight="1">
      <c r="A573" s="39"/>
      <c r="B573" s="45"/>
      <c r="C573" s="326" t="s">
        <v>1</v>
      </c>
      <c r="D573" s="326" t="s">
        <v>1392</v>
      </c>
      <c r="E573" s="18" t="s">
        <v>1</v>
      </c>
      <c r="F573" s="327">
        <v>0</v>
      </c>
      <c r="G573" s="39"/>
      <c r="H573" s="45"/>
    </row>
    <row r="574" s="2" customFormat="1" ht="16.8" customHeight="1">
      <c r="A574" s="39"/>
      <c r="B574" s="45"/>
      <c r="C574" s="326" t="s">
        <v>1</v>
      </c>
      <c r="D574" s="326" t="s">
        <v>490</v>
      </c>
      <c r="E574" s="18" t="s">
        <v>1</v>
      </c>
      <c r="F574" s="327">
        <v>0</v>
      </c>
      <c r="G574" s="39"/>
      <c r="H574" s="45"/>
    </row>
    <row r="575" s="2" customFormat="1" ht="16.8" customHeight="1">
      <c r="A575" s="39"/>
      <c r="B575" s="45"/>
      <c r="C575" s="326" t="s">
        <v>1</v>
      </c>
      <c r="D575" s="326" t="s">
        <v>1393</v>
      </c>
      <c r="E575" s="18" t="s">
        <v>1</v>
      </c>
      <c r="F575" s="327">
        <v>29.899999999999999</v>
      </c>
      <c r="G575" s="39"/>
      <c r="H575" s="45"/>
    </row>
    <row r="576" s="2" customFormat="1" ht="16.8" customHeight="1">
      <c r="A576" s="39"/>
      <c r="B576" s="45"/>
      <c r="C576" s="326" t="s">
        <v>707</v>
      </c>
      <c r="D576" s="326" t="s">
        <v>492</v>
      </c>
      <c r="E576" s="18" t="s">
        <v>1</v>
      </c>
      <c r="F576" s="327">
        <v>29.899999999999999</v>
      </c>
      <c r="G576" s="39"/>
      <c r="H576" s="45"/>
    </row>
    <row r="577" s="2" customFormat="1" ht="16.8" customHeight="1">
      <c r="A577" s="39"/>
      <c r="B577" s="45"/>
      <c r="C577" s="328" t="s">
        <v>5069</v>
      </c>
      <c r="D577" s="39"/>
      <c r="E577" s="39"/>
      <c r="F577" s="39"/>
      <c r="G577" s="39"/>
      <c r="H577" s="45"/>
    </row>
    <row r="578" s="2" customFormat="1" ht="16.8" customHeight="1">
      <c r="A578" s="39"/>
      <c r="B578" s="45"/>
      <c r="C578" s="326" t="s">
        <v>1385</v>
      </c>
      <c r="D578" s="326" t="s">
        <v>1386</v>
      </c>
      <c r="E578" s="18" t="s">
        <v>200</v>
      </c>
      <c r="F578" s="327">
        <v>161.19999999999999</v>
      </c>
      <c r="G578" s="39"/>
      <c r="H578" s="45"/>
    </row>
    <row r="579" s="2" customFormat="1" ht="16.8" customHeight="1">
      <c r="A579" s="39"/>
      <c r="B579" s="45"/>
      <c r="C579" s="326" t="s">
        <v>1395</v>
      </c>
      <c r="D579" s="326" t="s">
        <v>1396</v>
      </c>
      <c r="E579" s="18" t="s">
        <v>200</v>
      </c>
      <c r="F579" s="327">
        <v>161.19999999999999</v>
      </c>
      <c r="G579" s="39"/>
      <c r="H579" s="45"/>
    </row>
    <row r="580" s="2" customFormat="1">
      <c r="A580" s="39"/>
      <c r="B580" s="45"/>
      <c r="C580" s="326" t="s">
        <v>1404</v>
      </c>
      <c r="D580" s="326" t="s">
        <v>1405</v>
      </c>
      <c r="E580" s="18" t="s">
        <v>200</v>
      </c>
      <c r="F580" s="327">
        <v>161.19999999999999</v>
      </c>
      <c r="G580" s="39"/>
      <c r="H580" s="45"/>
    </row>
    <row r="581" s="2" customFormat="1" ht="16.8" customHeight="1">
      <c r="A581" s="39"/>
      <c r="B581" s="45"/>
      <c r="C581" s="326" t="s">
        <v>1409</v>
      </c>
      <c r="D581" s="326" t="s">
        <v>1410</v>
      </c>
      <c r="E581" s="18" t="s">
        <v>200</v>
      </c>
      <c r="F581" s="327">
        <v>161.19999999999999</v>
      </c>
      <c r="G581" s="39"/>
      <c r="H581" s="45"/>
    </row>
    <row r="582" s="2" customFormat="1" ht="16.8" customHeight="1">
      <c r="A582" s="39"/>
      <c r="B582" s="45"/>
      <c r="C582" s="326" t="s">
        <v>1414</v>
      </c>
      <c r="D582" s="326" t="s">
        <v>1415</v>
      </c>
      <c r="E582" s="18" t="s">
        <v>200</v>
      </c>
      <c r="F582" s="327">
        <v>29.899999999999999</v>
      </c>
      <c r="G582" s="39"/>
      <c r="H582" s="45"/>
    </row>
    <row r="583" s="2" customFormat="1" ht="16.8" customHeight="1">
      <c r="A583" s="39"/>
      <c r="B583" s="45"/>
      <c r="C583" s="322" t="s">
        <v>675</v>
      </c>
      <c r="D583" s="323" t="s">
        <v>1</v>
      </c>
      <c r="E583" s="324" t="s">
        <v>1</v>
      </c>
      <c r="F583" s="325">
        <v>2.7290000000000001</v>
      </c>
      <c r="G583" s="39"/>
      <c r="H583" s="45"/>
    </row>
    <row r="584" s="2" customFormat="1" ht="16.8" customHeight="1">
      <c r="A584" s="39"/>
      <c r="B584" s="45"/>
      <c r="C584" s="326" t="s">
        <v>1</v>
      </c>
      <c r="D584" s="326" t="s">
        <v>740</v>
      </c>
      <c r="E584" s="18" t="s">
        <v>1</v>
      </c>
      <c r="F584" s="327">
        <v>0</v>
      </c>
      <c r="G584" s="39"/>
      <c r="H584" s="45"/>
    </row>
    <row r="585" s="2" customFormat="1" ht="16.8" customHeight="1">
      <c r="A585" s="39"/>
      <c r="B585" s="45"/>
      <c r="C585" s="326" t="s">
        <v>1</v>
      </c>
      <c r="D585" s="326" t="s">
        <v>741</v>
      </c>
      <c r="E585" s="18" t="s">
        <v>1</v>
      </c>
      <c r="F585" s="327">
        <v>0</v>
      </c>
      <c r="G585" s="39"/>
      <c r="H585" s="45"/>
    </row>
    <row r="586" s="2" customFormat="1" ht="16.8" customHeight="1">
      <c r="A586" s="39"/>
      <c r="B586" s="45"/>
      <c r="C586" s="326" t="s">
        <v>1</v>
      </c>
      <c r="D586" s="326" t="s">
        <v>742</v>
      </c>
      <c r="E586" s="18" t="s">
        <v>1</v>
      </c>
      <c r="F586" s="327">
        <v>2.7290000000000001</v>
      </c>
      <c r="G586" s="39"/>
      <c r="H586" s="45"/>
    </row>
    <row r="587" s="2" customFormat="1" ht="16.8" customHeight="1">
      <c r="A587" s="39"/>
      <c r="B587" s="45"/>
      <c r="C587" s="326" t="s">
        <v>675</v>
      </c>
      <c r="D587" s="326" t="s">
        <v>190</v>
      </c>
      <c r="E587" s="18" t="s">
        <v>1</v>
      </c>
      <c r="F587" s="327">
        <v>2.7290000000000001</v>
      </c>
      <c r="G587" s="39"/>
      <c r="H587" s="45"/>
    </row>
    <row r="588" s="2" customFormat="1" ht="16.8" customHeight="1">
      <c r="A588" s="39"/>
      <c r="B588" s="45"/>
      <c r="C588" s="328" t="s">
        <v>5069</v>
      </c>
      <c r="D588" s="39"/>
      <c r="E588" s="39"/>
      <c r="F588" s="39"/>
      <c r="G588" s="39"/>
      <c r="H588" s="45"/>
    </row>
    <row r="589" s="2" customFormat="1">
      <c r="A589" s="39"/>
      <c r="B589" s="45"/>
      <c r="C589" s="326" t="s">
        <v>737</v>
      </c>
      <c r="D589" s="326" t="s">
        <v>5162</v>
      </c>
      <c r="E589" s="18" t="s">
        <v>182</v>
      </c>
      <c r="F589" s="327">
        <v>2.7290000000000001</v>
      </c>
      <c r="G589" s="39"/>
      <c r="H589" s="45"/>
    </row>
    <row r="590" s="2" customFormat="1">
      <c r="A590" s="39"/>
      <c r="B590" s="45"/>
      <c r="C590" s="326" t="s">
        <v>743</v>
      </c>
      <c r="D590" s="326" t="s">
        <v>5078</v>
      </c>
      <c r="E590" s="18" t="s">
        <v>182</v>
      </c>
      <c r="F590" s="327">
        <v>9.968</v>
      </c>
      <c r="G590" s="39"/>
      <c r="H590" s="45"/>
    </row>
    <row r="591" s="2" customFormat="1">
      <c r="A591" s="39"/>
      <c r="B591" s="45"/>
      <c r="C591" s="326" t="s">
        <v>753</v>
      </c>
      <c r="D591" s="326" t="s">
        <v>5079</v>
      </c>
      <c r="E591" s="18" t="s">
        <v>182</v>
      </c>
      <c r="F591" s="327">
        <v>9.968</v>
      </c>
      <c r="G591" s="39"/>
      <c r="H591" s="45"/>
    </row>
    <row r="592" s="2" customFormat="1">
      <c r="A592" s="39"/>
      <c r="B592" s="45"/>
      <c r="C592" s="326" t="s">
        <v>761</v>
      </c>
      <c r="D592" s="326" t="s">
        <v>5080</v>
      </c>
      <c r="E592" s="18" t="s">
        <v>509</v>
      </c>
      <c r="F592" s="327">
        <v>17.942</v>
      </c>
      <c r="G592" s="39"/>
      <c r="H592" s="45"/>
    </row>
    <row r="593" s="2" customFormat="1" ht="16.8" customHeight="1">
      <c r="A593" s="39"/>
      <c r="B593" s="45"/>
      <c r="C593" s="322" t="s">
        <v>681</v>
      </c>
      <c r="D593" s="323" t="s">
        <v>1</v>
      </c>
      <c r="E593" s="324" t="s">
        <v>1</v>
      </c>
      <c r="F593" s="325">
        <v>1.704</v>
      </c>
      <c r="G593" s="39"/>
      <c r="H593" s="45"/>
    </row>
    <row r="594" s="2" customFormat="1" ht="16.8" customHeight="1">
      <c r="A594" s="39"/>
      <c r="B594" s="45"/>
      <c r="C594" s="326" t="s">
        <v>1</v>
      </c>
      <c r="D594" s="326" t="s">
        <v>846</v>
      </c>
      <c r="E594" s="18" t="s">
        <v>1</v>
      </c>
      <c r="F594" s="327">
        <v>0</v>
      </c>
      <c r="G594" s="39"/>
      <c r="H594" s="45"/>
    </row>
    <row r="595" s="2" customFormat="1" ht="16.8" customHeight="1">
      <c r="A595" s="39"/>
      <c r="B595" s="45"/>
      <c r="C595" s="326" t="s">
        <v>1</v>
      </c>
      <c r="D595" s="326" t="s">
        <v>741</v>
      </c>
      <c r="E595" s="18" t="s">
        <v>1</v>
      </c>
      <c r="F595" s="327">
        <v>0</v>
      </c>
      <c r="G595" s="39"/>
      <c r="H595" s="45"/>
    </row>
    <row r="596" s="2" customFormat="1" ht="16.8" customHeight="1">
      <c r="A596" s="39"/>
      <c r="B596" s="45"/>
      <c r="C596" s="326" t="s">
        <v>1</v>
      </c>
      <c r="D596" s="326" t="s">
        <v>847</v>
      </c>
      <c r="E596" s="18" t="s">
        <v>1</v>
      </c>
      <c r="F596" s="327">
        <v>1.704</v>
      </c>
      <c r="G596" s="39"/>
      <c r="H596" s="45"/>
    </row>
    <row r="597" s="2" customFormat="1" ht="16.8" customHeight="1">
      <c r="A597" s="39"/>
      <c r="B597" s="45"/>
      <c r="C597" s="326" t="s">
        <v>681</v>
      </c>
      <c r="D597" s="326" t="s">
        <v>190</v>
      </c>
      <c r="E597" s="18" t="s">
        <v>1</v>
      </c>
      <c r="F597" s="327">
        <v>1.704</v>
      </c>
      <c r="G597" s="39"/>
      <c r="H597" s="45"/>
    </row>
    <row r="598" s="2" customFormat="1" ht="16.8" customHeight="1">
      <c r="A598" s="39"/>
      <c r="B598" s="45"/>
      <c r="C598" s="328" t="s">
        <v>5069</v>
      </c>
      <c r="D598" s="39"/>
      <c r="E598" s="39"/>
      <c r="F598" s="39"/>
      <c r="G598" s="39"/>
      <c r="H598" s="45"/>
    </row>
    <row r="599" s="2" customFormat="1" ht="16.8" customHeight="1">
      <c r="A599" s="39"/>
      <c r="B599" s="45"/>
      <c r="C599" s="326" t="s">
        <v>843</v>
      </c>
      <c r="D599" s="326" t="s">
        <v>5163</v>
      </c>
      <c r="E599" s="18" t="s">
        <v>182</v>
      </c>
      <c r="F599" s="327">
        <v>1.704</v>
      </c>
      <c r="G599" s="39"/>
      <c r="H599" s="45"/>
    </row>
    <row r="600" s="2" customFormat="1" ht="16.8" customHeight="1">
      <c r="A600" s="39"/>
      <c r="B600" s="45"/>
      <c r="C600" s="326" t="s">
        <v>856</v>
      </c>
      <c r="D600" s="326" t="s">
        <v>5164</v>
      </c>
      <c r="E600" s="18" t="s">
        <v>509</v>
      </c>
      <c r="F600" s="327">
        <v>0.153</v>
      </c>
      <c r="G600" s="39"/>
      <c r="H600" s="45"/>
    </row>
    <row r="601" s="2" customFormat="1" ht="16.8" customHeight="1">
      <c r="A601" s="39"/>
      <c r="B601" s="45"/>
      <c r="C601" s="322" t="s">
        <v>685</v>
      </c>
      <c r="D601" s="323" t="s">
        <v>1</v>
      </c>
      <c r="E601" s="324" t="s">
        <v>1</v>
      </c>
      <c r="F601" s="325">
        <v>7.7539999999999996</v>
      </c>
      <c r="G601" s="39"/>
      <c r="H601" s="45"/>
    </row>
    <row r="602" s="2" customFormat="1" ht="16.8" customHeight="1">
      <c r="A602" s="39"/>
      <c r="B602" s="45"/>
      <c r="C602" s="326" t="s">
        <v>1</v>
      </c>
      <c r="D602" s="326" t="s">
        <v>1138</v>
      </c>
      <c r="E602" s="18" t="s">
        <v>1</v>
      </c>
      <c r="F602" s="327">
        <v>0</v>
      </c>
      <c r="G602" s="39"/>
      <c r="H602" s="45"/>
    </row>
    <row r="603" s="2" customFormat="1" ht="16.8" customHeight="1">
      <c r="A603" s="39"/>
      <c r="B603" s="45"/>
      <c r="C603" s="326" t="s">
        <v>1</v>
      </c>
      <c r="D603" s="326" t="s">
        <v>203</v>
      </c>
      <c r="E603" s="18" t="s">
        <v>1</v>
      </c>
      <c r="F603" s="327">
        <v>0</v>
      </c>
      <c r="G603" s="39"/>
      <c r="H603" s="45"/>
    </row>
    <row r="604" s="2" customFormat="1" ht="16.8" customHeight="1">
      <c r="A604" s="39"/>
      <c r="B604" s="45"/>
      <c r="C604" s="326" t="s">
        <v>1</v>
      </c>
      <c r="D604" s="326" t="s">
        <v>406</v>
      </c>
      <c r="E604" s="18" t="s">
        <v>1</v>
      </c>
      <c r="F604" s="327">
        <v>0</v>
      </c>
      <c r="G604" s="39"/>
      <c r="H604" s="45"/>
    </row>
    <row r="605" s="2" customFormat="1" ht="16.8" customHeight="1">
      <c r="A605" s="39"/>
      <c r="B605" s="45"/>
      <c r="C605" s="326" t="s">
        <v>1</v>
      </c>
      <c r="D605" s="326" t="s">
        <v>1139</v>
      </c>
      <c r="E605" s="18" t="s">
        <v>1</v>
      </c>
      <c r="F605" s="327">
        <v>1.349</v>
      </c>
      <c r="G605" s="39"/>
      <c r="H605" s="45"/>
    </row>
    <row r="606" s="2" customFormat="1" ht="16.8" customHeight="1">
      <c r="A606" s="39"/>
      <c r="B606" s="45"/>
      <c r="C606" s="326" t="s">
        <v>1</v>
      </c>
      <c r="D606" s="326" t="s">
        <v>1140</v>
      </c>
      <c r="E606" s="18" t="s">
        <v>1</v>
      </c>
      <c r="F606" s="327">
        <v>0</v>
      </c>
      <c r="G606" s="39"/>
      <c r="H606" s="45"/>
    </row>
    <row r="607" s="2" customFormat="1" ht="16.8" customHeight="1">
      <c r="A607" s="39"/>
      <c r="B607" s="45"/>
      <c r="C607" s="326" t="s">
        <v>1</v>
      </c>
      <c r="D607" s="326" t="s">
        <v>1141</v>
      </c>
      <c r="E607" s="18" t="s">
        <v>1</v>
      </c>
      <c r="F607" s="327">
        <v>0.32700000000000001</v>
      </c>
      <c r="G607" s="39"/>
      <c r="H607" s="45"/>
    </row>
    <row r="608" s="2" customFormat="1" ht="16.8" customHeight="1">
      <c r="A608" s="39"/>
      <c r="B608" s="45"/>
      <c r="C608" s="326" t="s">
        <v>1</v>
      </c>
      <c r="D608" s="326" t="s">
        <v>1142</v>
      </c>
      <c r="E608" s="18" t="s">
        <v>1</v>
      </c>
      <c r="F608" s="327">
        <v>1.024</v>
      </c>
      <c r="G608" s="39"/>
      <c r="H608" s="45"/>
    </row>
    <row r="609" s="2" customFormat="1" ht="16.8" customHeight="1">
      <c r="A609" s="39"/>
      <c r="B609" s="45"/>
      <c r="C609" s="326" t="s">
        <v>1</v>
      </c>
      <c r="D609" s="326" t="s">
        <v>381</v>
      </c>
      <c r="E609" s="18" t="s">
        <v>1</v>
      </c>
      <c r="F609" s="327">
        <v>0</v>
      </c>
      <c r="G609" s="39"/>
      <c r="H609" s="45"/>
    </row>
    <row r="610" s="2" customFormat="1" ht="16.8" customHeight="1">
      <c r="A610" s="39"/>
      <c r="B610" s="45"/>
      <c r="C610" s="326" t="s">
        <v>1</v>
      </c>
      <c r="D610" s="326" t="s">
        <v>1143</v>
      </c>
      <c r="E610" s="18" t="s">
        <v>1</v>
      </c>
      <c r="F610" s="327">
        <v>0.081000000000000003</v>
      </c>
      <c r="G610" s="39"/>
      <c r="H610" s="45"/>
    </row>
    <row r="611" s="2" customFormat="1" ht="16.8" customHeight="1">
      <c r="A611" s="39"/>
      <c r="B611" s="45"/>
      <c r="C611" s="326" t="s">
        <v>1</v>
      </c>
      <c r="D611" s="326" t="s">
        <v>1144</v>
      </c>
      <c r="E611" s="18" t="s">
        <v>1</v>
      </c>
      <c r="F611" s="327">
        <v>0</v>
      </c>
      <c r="G611" s="39"/>
      <c r="H611" s="45"/>
    </row>
    <row r="612" s="2" customFormat="1" ht="16.8" customHeight="1">
      <c r="A612" s="39"/>
      <c r="B612" s="45"/>
      <c r="C612" s="326" t="s">
        <v>1</v>
      </c>
      <c r="D612" s="326" t="s">
        <v>1145</v>
      </c>
      <c r="E612" s="18" t="s">
        <v>1</v>
      </c>
      <c r="F612" s="327">
        <v>1.0920000000000001</v>
      </c>
      <c r="G612" s="39"/>
      <c r="H612" s="45"/>
    </row>
    <row r="613" s="2" customFormat="1" ht="16.8" customHeight="1">
      <c r="A613" s="39"/>
      <c r="B613" s="45"/>
      <c r="C613" s="326" t="s">
        <v>1</v>
      </c>
      <c r="D613" s="326" t="s">
        <v>205</v>
      </c>
      <c r="E613" s="18" t="s">
        <v>1</v>
      </c>
      <c r="F613" s="327">
        <v>0</v>
      </c>
      <c r="G613" s="39"/>
      <c r="H613" s="45"/>
    </row>
    <row r="614" s="2" customFormat="1" ht="16.8" customHeight="1">
      <c r="A614" s="39"/>
      <c r="B614" s="45"/>
      <c r="C614" s="326" t="s">
        <v>1</v>
      </c>
      <c r="D614" s="326" t="s">
        <v>406</v>
      </c>
      <c r="E614" s="18" t="s">
        <v>1</v>
      </c>
      <c r="F614" s="327">
        <v>0</v>
      </c>
      <c r="G614" s="39"/>
      <c r="H614" s="45"/>
    </row>
    <row r="615" s="2" customFormat="1" ht="16.8" customHeight="1">
      <c r="A615" s="39"/>
      <c r="B615" s="45"/>
      <c r="C615" s="326" t="s">
        <v>1</v>
      </c>
      <c r="D615" s="326" t="s">
        <v>1146</v>
      </c>
      <c r="E615" s="18" t="s">
        <v>1</v>
      </c>
      <c r="F615" s="327">
        <v>0.94899999999999995</v>
      </c>
      <c r="G615" s="39"/>
      <c r="H615" s="45"/>
    </row>
    <row r="616" s="2" customFormat="1" ht="16.8" customHeight="1">
      <c r="A616" s="39"/>
      <c r="B616" s="45"/>
      <c r="C616" s="326" t="s">
        <v>1</v>
      </c>
      <c r="D616" s="326" t="s">
        <v>1140</v>
      </c>
      <c r="E616" s="18" t="s">
        <v>1</v>
      </c>
      <c r="F616" s="327">
        <v>0</v>
      </c>
      <c r="G616" s="39"/>
      <c r="H616" s="45"/>
    </row>
    <row r="617" s="2" customFormat="1" ht="16.8" customHeight="1">
      <c r="A617" s="39"/>
      <c r="B617" s="45"/>
      <c r="C617" s="326" t="s">
        <v>1</v>
      </c>
      <c r="D617" s="326" t="s">
        <v>1147</v>
      </c>
      <c r="E617" s="18" t="s">
        <v>1</v>
      </c>
      <c r="F617" s="327">
        <v>0.28100000000000003</v>
      </c>
      <c r="G617" s="39"/>
      <c r="H617" s="45"/>
    </row>
    <row r="618" s="2" customFormat="1" ht="16.8" customHeight="1">
      <c r="A618" s="39"/>
      <c r="B618" s="45"/>
      <c r="C618" s="326" t="s">
        <v>1</v>
      </c>
      <c r="D618" s="326" t="s">
        <v>1148</v>
      </c>
      <c r="E618" s="18" t="s">
        <v>1</v>
      </c>
      <c r="F618" s="327">
        <v>0.63400000000000001</v>
      </c>
      <c r="G618" s="39"/>
      <c r="H618" s="45"/>
    </row>
    <row r="619" s="2" customFormat="1" ht="16.8" customHeight="1">
      <c r="A619" s="39"/>
      <c r="B619" s="45"/>
      <c r="C619" s="326" t="s">
        <v>1</v>
      </c>
      <c r="D619" s="326" t="s">
        <v>381</v>
      </c>
      <c r="E619" s="18" t="s">
        <v>1</v>
      </c>
      <c r="F619" s="327">
        <v>0</v>
      </c>
      <c r="G619" s="39"/>
      <c r="H619" s="45"/>
    </row>
    <row r="620" s="2" customFormat="1" ht="16.8" customHeight="1">
      <c r="A620" s="39"/>
      <c r="B620" s="45"/>
      <c r="C620" s="326" t="s">
        <v>1</v>
      </c>
      <c r="D620" s="326" t="s">
        <v>1143</v>
      </c>
      <c r="E620" s="18" t="s">
        <v>1</v>
      </c>
      <c r="F620" s="327">
        <v>0.081000000000000003</v>
      </c>
      <c r="G620" s="39"/>
      <c r="H620" s="45"/>
    </row>
    <row r="621" s="2" customFormat="1" ht="16.8" customHeight="1">
      <c r="A621" s="39"/>
      <c r="B621" s="45"/>
      <c r="C621" s="326" t="s">
        <v>1</v>
      </c>
      <c r="D621" s="326" t="s">
        <v>1144</v>
      </c>
      <c r="E621" s="18" t="s">
        <v>1</v>
      </c>
      <c r="F621" s="327">
        <v>0</v>
      </c>
      <c r="G621" s="39"/>
      <c r="H621" s="45"/>
    </row>
    <row r="622" s="2" customFormat="1" ht="16.8" customHeight="1">
      <c r="A622" s="39"/>
      <c r="B622" s="45"/>
      <c r="C622" s="326" t="s">
        <v>1</v>
      </c>
      <c r="D622" s="326" t="s">
        <v>1149</v>
      </c>
      <c r="E622" s="18" t="s">
        <v>1</v>
      </c>
      <c r="F622" s="327">
        <v>0.52700000000000002</v>
      </c>
      <c r="G622" s="39"/>
      <c r="H622" s="45"/>
    </row>
    <row r="623" s="2" customFormat="1" ht="16.8" customHeight="1">
      <c r="A623" s="39"/>
      <c r="B623" s="45"/>
      <c r="C623" s="326" t="s">
        <v>1</v>
      </c>
      <c r="D623" s="326" t="s">
        <v>380</v>
      </c>
      <c r="E623" s="18" t="s">
        <v>1</v>
      </c>
      <c r="F623" s="327">
        <v>0</v>
      </c>
      <c r="G623" s="39"/>
      <c r="H623" s="45"/>
    </row>
    <row r="624" s="2" customFormat="1" ht="16.8" customHeight="1">
      <c r="A624" s="39"/>
      <c r="B624" s="45"/>
      <c r="C624" s="326" t="s">
        <v>1</v>
      </c>
      <c r="D624" s="326" t="s">
        <v>1150</v>
      </c>
      <c r="E624" s="18" t="s">
        <v>1</v>
      </c>
      <c r="F624" s="327">
        <v>0.81799999999999995</v>
      </c>
      <c r="G624" s="39"/>
      <c r="H624" s="45"/>
    </row>
    <row r="625" s="2" customFormat="1" ht="16.8" customHeight="1">
      <c r="A625" s="39"/>
      <c r="B625" s="45"/>
      <c r="C625" s="326" t="s">
        <v>1</v>
      </c>
      <c r="D625" s="326" t="s">
        <v>1151</v>
      </c>
      <c r="E625" s="18" t="s">
        <v>1</v>
      </c>
      <c r="F625" s="327">
        <v>0</v>
      </c>
      <c r="G625" s="39"/>
      <c r="H625" s="45"/>
    </row>
    <row r="626" s="2" customFormat="1" ht="16.8" customHeight="1">
      <c r="A626" s="39"/>
      <c r="B626" s="45"/>
      <c r="C626" s="326" t="s">
        <v>1</v>
      </c>
      <c r="D626" s="326" t="s">
        <v>1152</v>
      </c>
      <c r="E626" s="18" t="s">
        <v>1</v>
      </c>
      <c r="F626" s="327">
        <v>0.59099999999999997</v>
      </c>
      <c r="G626" s="39"/>
      <c r="H626" s="45"/>
    </row>
    <row r="627" s="2" customFormat="1" ht="16.8" customHeight="1">
      <c r="A627" s="39"/>
      <c r="B627" s="45"/>
      <c r="C627" s="326" t="s">
        <v>685</v>
      </c>
      <c r="D627" s="326" t="s">
        <v>190</v>
      </c>
      <c r="E627" s="18" t="s">
        <v>1</v>
      </c>
      <c r="F627" s="327">
        <v>7.7539999999999996</v>
      </c>
      <c r="G627" s="39"/>
      <c r="H627" s="45"/>
    </row>
    <row r="628" s="2" customFormat="1" ht="16.8" customHeight="1">
      <c r="A628" s="39"/>
      <c r="B628" s="45"/>
      <c r="C628" s="328" t="s">
        <v>5069</v>
      </c>
      <c r="D628" s="39"/>
      <c r="E628" s="39"/>
      <c r="F628" s="39"/>
      <c r="G628" s="39"/>
      <c r="H628" s="45"/>
    </row>
    <row r="629" s="2" customFormat="1" ht="16.8" customHeight="1">
      <c r="A629" s="39"/>
      <c r="B629" s="45"/>
      <c r="C629" s="326" t="s">
        <v>1135</v>
      </c>
      <c r="D629" s="326" t="s">
        <v>5165</v>
      </c>
      <c r="E629" s="18" t="s">
        <v>182</v>
      </c>
      <c r="F629" s="327">
        <v>7.7539999999999996</v>
      </c>
      <c r="G629" s="39"/>
      <c r="H629" s="45"/>
    </row>
    <row r="630" s="2" customFormat="1" ht="16.8" customHeight="1">
      <c r="A630" s="39"/>
      <c r="B630" s="45"/>
      <c r="C630" s="326" t="s">
        <v>1179</v>
      </c>
      <c r="D630" s="326" t="s">
        <v>5166</v>
      </c>
      <c r="E630" s="18" t="s">
        <v>509</v>
      </c>
      <c r="F630" s="327">
        <v>1.0469999999999999</v>
      </c>
      <c r="G630" s="39"/>
      <c r="H630" s="45"/>
    </row>
    <row r="631" s="2" customFormat="1" ht="16.8" customHeight="1">
      <c r="A631" s="39"/>
      <c r="B631" s="45"/>
      <c r="C631" s="322" t="s">
        <v>677</v>
      </c>
      <c r="D631" s="323" t="s">
        <v>1</v>
      </c>
      <c r="E631" s="324" t="s">
        <v>1</v>
      </c>
      <c r="F631" s="325">
        <v>0.88300000000000001</v>
      </c>
      <c r="G631" s="39"/>
      <c r="H631" s="45"/>
    </row>
    <row r="632" s="2" customFormat="1" ht="16.8" customHeight="1">
      <c r="A632" s="39"/>
      <c r="B632" s="45"/>
      <c r="C632" s="326" t="s">
        <v>1</v>
      </c>
      <c r="D632" s="326" t="s">
        <v>798</v>
      </c>
      <c r="E632" s="18" t="s">
        <v>1</v>
      </c>
      <c r="F632" s="327">
        <v>0</v>
      </c>
      <c r="G632" s="39"/>
      <c r="H632" s="45"/>
    </row>
    <row r="633" s="2" customFormat="1" ht="16.8" customHeight="1">
      <c r="A633" s="39"/>
      <c r="B633" s="45"/>
      <c r="C633" s="326" t="s">
        <v>1</v>
      </c>
      <c r="D633" s="326" t="s">
        <v>731</v>
      </c>
      <c r="E633" s="18" t="s">
        <v>1</v>
      </c>
      <c r="F633" s="327">
        <v>0</v>
      </c>
      <c r="G633" s="39"/>
      <c r="H633" s="45"/>
    </row>
    <row r="634" s="2" customFormat="1" ht="16.8" customHeight="1">
      <c r="A634" s="39"/>
      <c r="B634" s="45"/>
      <c r="C634" s="326" t="s">
        <v>1</v>
      </c>
      <c r="D634" s="326" t="s">
        <v>799</v>
      </c>
      <c r="E634" s="18" t="s">
        <v>1</v>
      </c>
      <c r="F634" s="327">
        <v>0.50800000000000001</v>
      </c>
      <c r="G634" s="39"/>
      <c r="H634" s="45"/>
    </row>
    <row r="635" s="2" customFormat="1" ht="16.8" customHeight="1">
      <c r="A635" s="39"/>
      <c r="B635" s="45"/>
      <c r="C635" s="326" t="s">
        <v>1</v>
      </c>
      <c r="D635" s="326" t="s">
        <v>733</v>
      </c>
      <c r="E635" s="18" t="s">
        <v>1</v>
      </c>
      <c r="F635" s="327">
        <v>0</v>
      </c>
      <c r="G635" s="39"/>
      <c r="H635" s="45"/>
    </row>
    <row r="636" s="2" customFormat="1" ht="16.8" customHeight="1">
      <c r="A636" s="39"/>
      <c r="B636" s="45"/>
      <c r="C636" s="326" t="s">
        <v>1</v>
      </c>
      <c r="D636" s="326" t="s">
        <v>800</v>
      </c>
      <c r="E636" s="18" t="s">
        <v>1</v>
      </c>
      <c r="F636" s="327">
        <v>0.375</v>
      </c>
      <c r="G636" s="39"/>
      <c r="H636" s="45"/>
    </row>
    <row r="637" s="2" customFormat="1" ht="16.8" customHeight="1">
      <c r="A637" s="39"/>
      <c r="B637" s="45"/>
      <c r="C637" s="326" t="s">
        <v>677</v>
      </c>
      <c r="D637" s="326" t="s">
        <v>190</v>
      </c>
      <c r="E637" s="18" t="s">
        <v>1</v>
      </c>
      <c r="F637" s="327">
        <v>0.88300000000000001</v>
      </c>
      <c r="G637" s="39"/>
      <c r="H637" s="45"/>
    </row>
    <row r="638" s="2" customFormat="1" ht="16.8" customHeight="1">
      <c r="A638" s="39"/>
      <c r="B638" s="45"/>
      <c r="C638" s="328" t="s">
        <v>5069</v>
      </c>
      <c r="D638" s="39"/>
      <c r="E638" s="39"/>
      <c r="F638" s="39"/>
      <c r="G638" s="39"/>
      <c r="H638" s="45"/>
    </row>
    <row r="639" s="2" customFormat="1" ht="16.8" customHeight="1">
      <c r="A639" s="39"/>
      <c r="B639" s="45"/>
      <c r="C639" s="326" t="s">
        <v>795</v>
      </c>
      <c r="D639" s="326" t="s">
        <v>5167</v>
      </c>
      <c r="E639" s="18" t="s">
        <v>182</v>
      </c>
      <c r="F639" s="327">
        <v>0.88300000000000001</v>
      </c>
      <c r="G639" s="39"/>
      <c r="H639" s="45"/>
    </row>
    <row r="640" s="2" customFormat="1" ht="16.8" customHeight="1">
      <c r="A640" s="39"/>
      <c r="B640" s="45"/>
      <c r="C640" s="326" t="s">
        <v>810</v>
      </c>
      <c r="D640" s="326" t="s">
        <v>5168</v>
      </c>
      <c r="E640" s="18" t="s">
        <v>509</v>
      </c>
      <c r="F640" s="327">
        <v>0.031</v>
      </c>
      <c r="G640" s="39"/>
      <c r="H640" s="45"/>
    </row>
    <row r="641" s="2" customFormat="1" ht="16.8" customHeight="1">
      <c r="A641" s="39"/>
      <c r="B641" s="45"/>
      <c r="C641" s="322" t="s">
        <v>679</v>
      </c>
      <c r="D641" s="323" t="s">
        <v>1</v>
      </c>
      <c r="E641" s="324" t="s">
        <v>1</v>
      </c>
      <c r="F641" s="325">
        <v>0.873</v>
      </c>
      <c r="G641" s="39"/>
      <c r="H641" s="45"/>
    </row>
    <row r="642" s="2" customFormat="1" ht="16.8" customHeight="1">
      <c r="A642" s="39"/>
      <c r="B642" s="45"/>
      <c r="C642" s="326" t="s">
        <v>1</v>
      </c>
      <c r="D642" s="326" t="s">
        <v>823</v>
      </c>
      <c r="E642" s="18" t="s">
        <v>1</v>
      </c>
      <c r="F642" s="327">
        <v>0</v>
      </c>
      <c r="G642" s="39"/>
      <c r="H642" s="45"/>
    </row>
    <row r="643" s="2" customFormat="1" ht="16.8" customHeight="1">
      <c r="A643" s="39"/>
      <c r="B643" s="45"/>
      <c r="C643" s="326" t="s">
        <v>1</v>
      </c>
      <c r="D643" s="326" t="s">
        <v>741</v>
      </c>
      <c r="E643" s="18" t="s">
        <v>1</v>
      </c>
      <c r="F643" s="327">
        <v>0</v>
      </c>
      <c r="G643" s="39"/>
      <c r="H643" s="45"/>
    </row>
    <row r="644" s="2" customFormat="1" ht="16.8" customHeight="1">
      <c r="A644" s="39"/>
      <c r="B644" s="45"/>
      <c r="C644" s="326" t="s">
        <v>1</v>
      </c>
      <c r="D644" s="326" t="s">
        <v>824</v>
      </c>
      <c r="E644" s="18" t="s">
        <v>1</v>
      </c>
      <c r="F644" s="327">
        <v>0.873</v>
      </c>
      <c r="G644" s="39"/>
      <c r="H644" s="45"/>
    </row>
    <row r="645" s="2" customFormat="1" ht="16.8" customHeight="1">
      <c r="A645" s="39"/>
      <c r="B645" s="45"/>
      <c r="C645" s="326" t="s">
        <v>679</v>
      </c>
      <c r="D645" s="326" t="s">
        <v>190</v>
      </c>
      <c r="E645" s="18" t="s">
        <v>1</v>
      </c>
      <c r="F645" s="327">
        <v>0.873</v>
      </c>
      <c r="G645" s="39"/>
      <c r="H645" s="45"/>
    </row>
    <row r="646" s="2" customFormat="1" ht="16.8" customHeight="1">
      <c r="A646" s="39"/>
      <c r="B646" s="45"/>
      <c r="C646" s="328" t="s">
        <v>5069</v>
      </c>
      <c r="D646" s="39"/>
      <c r="E646" s="39"/>
      <c r="F646" s="39"/>
      <c r="G646" s="39"/>
      <c r="H646" s="45"/>
    </row>
    <row r="647" s="2" customFormat="1" ht="16.8" customHeight="1">
      <c r="A647" s="39"/>
      <c r="B647" s="45"/>
      <c r="C647" s="326" t="s">
        <v>820</v>
      </c>
      <c r="D647" s="326" t="s">
        <v>5169</v>
      </c>
      <c r="E647" s="18" t="s">
        <v>182</v>
      </c>
      <c r="F647" s="327">
        <v>0.873</v>
      </c>
      <c r="G647" s="39"/>
      <c r="H647" s="45"/>
    </row>
    <row r="648" s="2" customFormat="1" ht="16.8" customHeight="1">
      <c r="A648" s="39"/>
      <c r="B648" s="45"/>
      <c r="C648" s="326" t="s">
        <v>833</v>
      </c>
      <c r="D648" s="326" t="s">
        <v>5170</v>
      </c>
      <c r="E648" s="18" t="s">
        <v>509</v>
      </c>
      <c r="F648" s="327">
        <v>0.079000000000000001</v>
      </c>
      <c r="G648" s="39"/>
      <c r="H648" s="45"/>
    </row>
    <row r="649" s="2" customFormat="1" ht="16.8" customHeight="1">
      <c r="A649" s="39"/>
      <c r="B649" s="45"/>
      <c r="C649" s="322" t="s">
        <v>687</v>
      </c>
      <c r="D649" s="323" t="s">
        <v>1</v>
      </c>
      <c r="E649" s="324" t="s">
        <v>1</v>
      </c>
      <c r="F649" s="325">
        <v>1.738</v>
      </c>
      <c r="G649" s="39"/>
      <c r="H649" s="45"/>
    </row>
    <row r="650" s="2" customFormat="1" ht="16.8" customHeight="1">
      <c r="A650" s="39"/>
      <c r="B650" s="45"/>
      <c r="C650" s="326" t="s">
        <v>1</v>
      </c>
      <c r="D650" s="326" t="s">
        <v>1036</v>
      </c>
      <c r="E650" s="18" t="s">
        <v>1</v>
      </c>
      <c r="F650" s="327">
        <v>0</v>
      </c>
      <c r="G650" s="39"/>
      <c r="H650" s="45"/>
    </row>
    <row r="651" s="2" customFormat="1" ht="16.8" customHeight="1">
      <c r="A651" s="39"/>
      <c r="B651" s="45"/>
      <c r="C651" s="326" t="s">
        <v>1</v>
      </c>
      <c r="D651" s="326" t="s">
        <v>205</v>
      </c>
      <c r="E651" s="18" t="s">
        <v>1</v>
      </c>
      <c r="F651" s="327">
        <v>0</v>
      </c>
      <c r="G651" s="39"/>
      <c r="H651" s="45"/>
    </row>
    <row r="652" s="2" customFormat="1" ht="16.8" customHeight="1">
      <c r="A652" s="39"/>
      <c r="B652" s="45"/>
      <c r="C652" s="326" t="s">
        <v>1</v>
      </c>
      <c r="D652" s="326" t="s">
        <v>387</v>
      </c>
      <c r="E652" s="18" t="s">
        <v>1</v>
      </c>
      <c r="F652" s="327">
        <v>0</v>
      </c>
      <c r="G652" s="39"/>
      <c r="H652" s="45"/>
    </row>
    <row r="653" s="2" customFormat="1" ht="16.8" customHeight="1">
      <c r="A653" s="39"/>
      <c r="B653" s="45"/>
      <c r="C653" s="326" t="s">
        <v>1</v>
      </c>
      <c r="D653" s="326" t="s">
        <v>1037</v>
      </c>
      <c r="E653" s="18" t="s">
        <v>1</v>
      </c>
      <c r="F653" s="327">
        <v>0.93600000000000005</v>
      </c>
      <c r="G653" s="39"/>
      <c r="H653" s="45"/>
    </row>
    <row r="654" s="2" customFormat="1" ht="16.8" customHeight="1">
      <c r="A654" s="39"/>
      <c r="B654" s="45"/>
      <c r="C654" s="326" t="s">
        <v>1</v>
      </c>
      <c r="D654" s="326" t="s">
        <v>490</v>
      </c>
      <c r="E654" s="18" t="s">
        <v>1</v>
      </c>
      <c r="F654" s="327">
        <v>0</v>
      </c>
      <c r="G654" s="39"/>
      <c r="H654" s="45"/>
    </row>
    <row r="655" s="2" customFormat="1" ht="16.8" customHeight="1">
      <c r="A655" s="39"/>
      <c r="B655" s="45"/>
      <c r="C655" s="326" t="s">
        <v>1</v>
      </c>
      <c r="D655" s="326" t="s">
        <v>1038</v>
      </c>
      <c r="E655" s="18" t="s">
        <v>1</v>
      </c>
      <c r="F655" s="327">
        <v>0.80200000000000005</v>
      </c>
      <c r="G655" s="39"/>
      <c r="H655" s="45"/>
    </row>
    <row r="656" s="2" customFormat="1" ht="16.8" customHeight="1">
      <c r="A656" s="39"/>
      <c r="B656" s="45"/>
      <c r="C656" s="326" t="s">
        <v>687</v>
      </c>
      <c r="D656" s="326" t="s">
        <v>190</v>
      </c>
      <c r="E656" s="18" t="s">
        <v>1</v>
      </c>
      <c r="F656" s="327">
        <v>1.738</v>
      </c>
      <c r="G656" s="39"/>
      <c r="H656" s="45"/>
    </row>
    <row r="657" s="2" customFormat="1" ht="16.8" customHeight="1">
      <c r="A657" s="39"/>
      <c r="B657" s="45"/>
      <c r="C657" s="328" t="s">
        <v>5069</v>
      </c>
      <c r="D657" s="39"/>
      <c r="E657" s="39"/>
      <c r="F657" s="39"/>
      <c r="G657" s="39"/>
      <c r="H657" s="45"/>
    </row>
    <row r="658" s="2" customFormat="1" ht="16.8" customHeight="1">
      <c r="A658" s="39"/>
      <c r="B658" s="45"/>
      <c r="C658" s="326" t="s">
        <v>1033</v>
      </c>
      <c r="D658" s="326" t="s">
        <v>5171</v>
      </c>
      <c r="E658" s="18" t="s">
        <v>182</v>
      </c>
      <c r="F658" s="327">
        <v>1.738</v>
      </c>
      <c r="G658" s="39"/>
      <c r="H658" s="45"/>
    </row>
    <row r="659" s="2" customFormat="1" ht="16.8" customHeight="1">
      <c r="A659" s="39"/>
      <c r="B659" s="45"/>
      <c r="C659" s="326" t="s">
        <v>1048</v>
      </c>
      <c r="D659" s="326" t="s">
        <v>5172</v>
      </c>
      <c r="E659" s="18" t="s">
        <v>509</v>
      </c>
      <c r="F659" s="327">
        <v>0.13900000000000001</v>
      </c>
      <c r="G659" s="39"/>
      <c r="H659" s="45"/>
    </row>
    <row r="660" s="2" customFormat="1" ht="16.8" customHeight="1">
      <c r="A660" s="39"/>
      <c r="B660" s="45"/>
      <c r="C660" s="322" t="s">
        <v>683</v>
      </c>
      <c r="D660" s="323" t="s">
        <v>1</v>
      </c>
      <c r="E660" s="324" t="s">
        <v>1</v>
      </c>
      <c r="F660" s="325">
        <v>0.876</v>
      </c>
      <c r="G660" s="39"/>
      <c r="H660" s="45"/>
    </row>
    <row r="661" s="2" customFormat="1" ht="16.8" customHeight="1">
      <c r="A661" s="39"/>
      <c r="B661" s="45"/>
      <c r="C661" s="326" t="s">
        <v>1</v>
      </c>
      <c r="D661" s="326" t="s">
        <v>1061</v>
      </c>
      <c r="E661" s="18" t="s">
        <v>1</v>
      </c>
      <c r="F661" s="327">
        <v>0</v>
      </c>
      <c r="G661" s="39"/>
      <c r="H661" s="45"/>
    </row>
    <row r="662" s="2" customFormat="1" ht="16.8" customHeight="1">
      <c r="A662" s="39"/>
      <c r="B662" s="45"/>
      <c r="C662" s="326" t="s">
        <v>1</v>
      </c>
      <c r="D662" s="326" t="s">
        <v>203</v>
      </c>
      <c r="E662" s="18" t="s">
        <v>1</v>
      </c>
      <c r="F662" s="327">
        <v>0</v>
      </c>
      <c r="G662" s="39"/>
      <c r="H662" s="45"/>
    </row>
    <row r="663" s="2" customFormat="1" ht="16.8" customHeight="1">
      <c r="A663" s="39"/>
      <c r="B663" s="45"/>
      <c r="C663" s="326" t="s">
        <v>1</v>
      </c>
      <c r="D663" s="326" t="s">
        <v>1062</v>
      </c>
      <c r="E663" s="18" t="s">
        <v>1</v>
      </c>
      <c r="F663" s="327">
        <v>0.876</v>
      </c>
      <c r="G663" s="39"/>
      <c r="H663" s="45"/>
    </row>
    <row r="664" s="2" customFormat="1" ht="16.8" customHeight="1">
      <c r="A664" s="39"/>
      <c r="B664" s="45"/>
      <c r="C664" s="326" t="s">
        <v>683</v>
      </c>
      <c r="D664" s="326" t="s">
        <v>190</v>
      </c>
      <c r="E664" s="18" t="s">
        <v>1</v>
      </c>
      <c r="F664" s="327">
        <v>0.876</v>
      </c>
      <c r="G664" s="39"/>
      <c r="H664" s="45"/>
    </row>
    <row r="665" s="2" customFormat="1" ht="16.8" customHeight="1">
      <c r="A665" s="39"/>
      <c r="B665" s="45"/>
      <c r="C665" s="328" t="s">
        <v>5069</v>
      </c>
      <c r="D665" s="39"/>
      <c r="E665" s="39"/>
      <c r="F665" s="39"/>
      <c r="G665" s="39"/>
      <c r="H665" s="45"/>
    </row>
    <row r="666" s="2" customFormat="1" ht="16.8" customHeight="1">
      <c r="A666" s="39"/>
      <c r="B666" s="45"/>
      <c r="C666" s="326" t="s">
        <v>1058</v>
      </c>
      <c r="D666" s="326" t="s">
        <v>5173</v>
      </c>
      <c r="E666" s="18" t="s">
        <v>182</v>
      </c>
      <c r="F666" s="327">
        <v>0.876</v>
      </c>
      <c r="G666" s="39"/>
      <c r="H666" s="45"/>
    </row>
    <row r="667" s="2" customFormat="1" ht="16.8" customHeight="1">
      <c r="A667" s="39"/>
      <c r="B667" s="45"/>
      <c r="C667" s="326" t="s">
        <v>1071</v>
      </c>
      <c r="D667" s="326" t="s">
        <v>5174</v>
      </c>
      <c r="E667" s="18" t="s">
        <v>509</v>
      </c>
      <c r="F667" s="327">
        <v>0.083000000000000004</v>
      </c>
      <c r="G667" s="39"/>
      <c r="H667" s="45"/>
    </row>
    <row r="668" s="2" customFormat="1" ht="7.44" customHeight="1">
      <c r="A668" s="39"/>
      <c r="B668" s="182"/>
      <c r="C668" s="183"/>
      <c r="D668" s="183"/>
      <c r="E668" s="183"/>
      <c r="F668" s="183"/>
      <c r="G668" s="183"/>
      <c r="H668" s="45"/>
    </row>
    <row r="669" s="2" customFormat="1">
      <c r="A669" s="39"/>
      <c r="B669" s="39"/>
      <c r="C669" s="39"/>
      <c r="D669" s="39"/>
      <c r="E669" s="39"/>
      <c r="F669" s="39"/>
      <c r="G669" s="39"/>
      <c r="H669" s="39"/>
    </row>
  </sheetData>
  <sheetProtection sheet="1" formatColumns="0" formatRows="0" objects="1" scenarios="1" spinCount="100000" saltValue="Ox8/pVIehPpTuIfmbd8NtCgNHVcW1HA02WdATd1NA/mpi/kgqY+HoI0eMLOuINnAZt7NWsXe0bK+3mkFFv9Uhg==" hashValue="BqUTyEt1hupV2MxXh9mGxPUQtOHuhgHJZEUq78G76K4mjZ3HrjZ2Saqe9xo0U0TJMaEn0XrThroa5cP3ngnqs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2024-11-04T10:52:57Z</dcterms:created>
  <dcterms:modified xsi:type="dcterms:W3CDTF">2024-11-04T10:53:32Z</dcterms:modified>
</cp:coreProperties>
</file>