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bor místního a silničního hospodářství\2024_04 Nedošín a Prokop\2024_03 Nedošín alej\k výběrku\"/>
    </mc:Choice>
  </mc:AlternateContent>
  <xr:revisionPtr revIDLastSave="0" documentId="13_ncr:1_{6843C326-692C-4F8A-AB8B-492A814D7B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šetření a výsadba stromů" sheetId="1" r:id="rId1"/>
    <sheet name="Následná péče o výsadby" sheetId="2" r:id="rId2"/>
  </sheets>
  <definedNames>
    <definedName name="_xlnm._FilterDatabase" localSheetId="0" hidden="1">'Ošetření a výsadba stromů'!$A$1:$T$82</definedName>
    <definedName name="_xlnm.Print_Titles" localSheetId="0">'Ošetření a výsadba stromů'!$1:$1</definedName>
    <definedName name="_xlnm.Print_Area" localSheetId="0">'Ošetření a výsadba stromů'!$A$1:$T$87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83" i="1"/>
  <c r="S82" i="1"/>
  <c r="S76" i="1"/>
  <c r="S77" i="1"/>
  <c r="S78" i="1"/>
  <c r="S79" i="1"/>
  <c r="S80" i="1"/>
  <c r="S81" i="1"/>
  <c r="S36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7" i="1"/>
  <c r="S38" i="1"/>
  <c r="S39" i="1"/>
  <c r="S40" i="1"/>
  <c r="S41" i="1"/>
  <c r="S42" i="1"/>
  <c r="S4" i="1"/>
  <c r="S5" i="1"/>
  <c r="S6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3" i="1"/>
  <c r="T85" i="1" l="1"/>
  <c r="F18" i="2"/>
  <c r="F17" i="2"/>
  <c r="F16" i="2"/>
  <c r="F15" i="2"/>
  <c r="F13" i="2"/>
  <c r="F12" i="2"/>
  <c r="F11" i="2"/>
  <c r="F10" i="2"/>
  <c r="F9" i="2"/>
  <c r="F7" i="2"/>
  <c r="F6" i="2"/>
  <c r="F5" i="2"/>
  <c r="T86" i="1" l="1"/>
  <c r="T87" i="1" s="1"/>
  <c r="F19" i="2"/>
  <c r="F20" i="2" s="1"/>
  <c r="F21" i="2" s="1"/>
  <c r="D4" i="1"/>
  <c r="D5" i="1"/>
  <c r="D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36" i="1"/>
  <c r="D82" i="1"/>
  <c r="D3" i="1"/>
</calcChain>
</file>

<file path=xl/sharedStrings.xml><?xml version="1.0" encoding="utf-8"?>
<sst xmlns="http://schemas.openxmlformats.org/spreadsheetml/2006/main" count="417" uniqueCount="192">
  <si>
    <t>Taxon</t>
  </si>
  <si>
    <t>Vitalita</t>
  </si>
  <si>
    <t>Stabilita</t>
  </si>
  <si>
    <t>Tilia cordata</t>
  </si>
  <si>
    <t>S-RZ - Řez zdravotní|S-RLLR - Lokální redukce z důvodu stabilizace</t>
  </si>
  <si>
    <t>Odlehčit silně zatížené větve</t>
  </si>
  <si>
    <t>S-RZ - Řez zdravotní|S-RO - Redukce obvodová</t>
  </si>
  <si>
    <t>S-RZ - Řez zdravotní</t>
  </si>
  <si>
    <t>S-RO - Redukce obvodová</t>
  </si>
  <si>
    <t>PB-ST - Sesazení stromu na torzo</t>
  </si>
  <si>
    <t>Jednostranně zavětvená koruna</t>
  </si>
  <si>
    <t>S-RV - Řez výchovný</t>
  </si>
  <si>
    <t>ID</t>
  </si>
  <si>
    <t>Obvod kmene (cm)</t>
  </si>
  <si>
    <t>Průměr kmene (cm)</t>
  </si>
  <si>
    <t>Výška (m)</t>
  </si>
  <si>
    <t>Šířka koruny (m)</t>
  </si>
  <si>
    <t>Fyziologické stáří</t>
  </si>
  <si>
    <t>Zdravotní stav</t>
  </si>
  <si>
    <t>Perspektiva</t>
  </si>
  <si>
    <t>Sadovnická hodnota</t>
  </si>
  <si>
    <t>V. nasazení koruny (m)</t>
  </si>
  <si>
    <t>a</t>
  </si>
  <si>
    <t>b</t>
  </si>
  <si>
    <t>Naléhavost</t>
  </si>
  <si>
    <t>Opakování (rok)</t>
  </si>
  <si>
    <t>Poznámka ke stavu stromu</t>
  </si>
  <si>
    <t>Poznámka k navrhovanému zásahu</t>
  </si>
  <si>
    <t>Plocha koruny</t>
  </si>
  <si>
    <t>Návrh pěstebního zásahu</t>
  </si>
  <si>
    <t>Kavitace po zásahu bleskem, zarůstající instalována obruč, výskyt jmelí</t>
  </si>
  <si>
    <t>S-RZ - Řez zdravotní|S-RLLR - Lokální redukce z důvodu stabilizace|S-VDH - Instalace dynamické vazby v horní úrovni</t>
  </si>
  <si>
    <t>Juglans regia</t>
  </si>
  <si>
    <t>Trojkmen, poškození prostředí kmene</t>
  </si>
  <si>
    <t>Odlehčit větev nad cestou</t>
  </si>
  <si>
    <t>Zbytnělá báze, výskyt mravenců, prosychání koruny</t>
  </si>
  <si>
    <t>S-RZ - Řez zdravotní|S-VDH - Instalace dynamické vazby v horní úrovni</t>
  </si>
  <si>
    <t>Vyměnit vazbu, 1 lano 4 t</t>
  </si>
  <si>
    <t>Trojkmen U a V větvení,  instalovány 3 ks dynamických vazeb - 2 napnuté</t>
  </si>
  <si>
    <t>Odlehčit kmen rostoucí nad VN, Reinstalace 2 lana - 4 t,</t>
  </si>
  <si>
    <t>Pařezový výmladek, budoucí kolize s VN</t>
  </si>
  <si>
    <t>Bez ošetření</t>
  </si>
  <si>
    <t>Úzké V větvení,  instalována dynamická vazba- napnutá, zarůstající</t>
  </si>
  <si>
    <t>Čtyřkmen U větvení, instalovány 2 vazby - napnuté, zarůstající</t>
  </si>
  <si>
    <t>Odlehčit kosterní větev nad louku</t>
  </si>
  <si>
    <t>S-RZ - Řez zdravotní|S-RLSP - Lokální redukce směrem k překážce</t>
  </si>
  <si>
    <t>S-RLLR - Lokální redukce z důvodu stabilizace|S-VK - Detailní revize již instalované vazby s využitím lezecké techniky</t>
  </si>
  <si>
    <t>Odlehčit kmen ve směru náklonu stromu, Reinstalace dynamické vazby 1 lano 4 t.</t>
  </si>
  <si>
    <t>Redukce 20%, Statická vazba podkladnicová 3 lana, Dynamická vazba 4t 3 lana</t>
  </si>
  <si>
    <t>Trojkmen V větvení</t>
  </si>
  <si>
    <t>20 %. Reinstalace vazby 1 lano 4 t</t>
  </si>
  <si>
    <t>Poškozené kořenové náběhy, Rozsáhlá otevřená dutina ve kmeni, Bujná sekundární koruna</t>
  </si>
  <si>
    <t>Redukce 20 %, Rozvolnit korunu nad sousedním mladým jedincem</t>
  </si>
  <si>
    <t>Velmi utlačený jedinec</t>
  </si>
  <si>
    <t>Dvojkmen U větvení,  Velmi široké rozevření koruny</t>
  </si>
  <si>
    <t>Symetricky odlehčit obě kosterní větve, uvolnit prostor nad protějším mladším jedincem</t>
  </si>
  <si>
    <t>Čtyřkmen defektní V větvení a U větvení, Dutina v nasazení kosterní větve, Instalována dynamická vazba - napnutá</t>
  </si>
  <si>
    <t>Odlehčit kosterní větev nad cestou, symetricky odlehčit kosterní větev nad potokem, Reinstalace vazby 1 lano 4 t</t>
  </si>
  <si>
    <t>Trojkmen V větvení, Instalována dynamická vazba - napnutá</t>
  </si>
  <si>
    <t>Odlehčit kosterní větev rostoucí nad strom 27, Reinstalace vazby 1 lano 4 t</t>
  </si>
  <si>
    <t>Vysoké těžiště koruny,  Silně zatížené větve 2. řádu</t>
  </si>
  <si>
    <t>Dvojkmen U větvení, Výletové otvory</t>
  </si>
  <si>
    <t>Odlehčit kosterní větev nad cestou</t>
  </si>
  <si>
    <t>Dvojkmen U větvení,  Výletové otvory,  Instalována dynamická vazba - napnutá</t>
  </si>
  <si>
    <t>Odlehčit větve rostoucí k protějšímu stromu</t>
  </si>
  <si>
    <t>Dvojkmen V větvení</t>
  </si>
  <si>
    <t>Odlehčit kosterní větev nad cestou a silně zatížené větve směrem nad louku.</t>
  </si>
  <si>
    <t>Dvojkmen U větvení,  Bujný růst sekundární koruny</t>
  </si>
  <si>
    <t>Dvojkmen V větvení, Podélná praskliny na kmeni, Dutina ve kmeni</t>
  </si>
  <si>
    <t>S-RLLR - Lokální redukce z důvodu stabilizace</t>
  </si>
  <si>
    <t>Odlehčit korunu směrem nad louku.</t>
  </si>
  <si>
    <t>Utlačovaný mladý jedinec</t>
  </si>
  <si>
    <t>Ustupující vitalita na periferii koruny</t>
  </si>
  <si>
    <t>Redukce 20%, Rozvolnit korunu nad mladým sousedním stromem</t>
  </si>
  <si>
    <t>S-RO - Redukce obvodová|S-VK - Detailní revize již instalované vazby s využitím lezecké techniky</t>
  </si>
  <si>
    <t>Redukce 20%, Odstranění nevhodné vazby</t>
  </si>
  <si>
    <t>Dvojkmen, Rozsáhlé poškození báze a kmene, přítomné tlení, Ustupující vitalita na periferii koruny</t>
  </si>
  <si>
    <t>Redukce 20 %</t>
  </si>
  <si>
    <t>Odlehčit korunu ve směru náklonu</t>
  </si>
  <si>
    <t>Rozsáhlá dutina v bázi a kmeni, původně dvojkmen, Výletové otvory</t>
  </si>
  <si>
    <t>Utlačovaný mladý jedinec, Poškození kmene</t>
  </si>
  <si>
    <t>Tlení v oblati báze a kmene, Dvojkmen U větvení,  Silné suché větve uvnitř koruny,</t>
  </si>
  <si>
    <t>Odlehčit kosterní větev směrem ke stromu 40</t>
  </si>
  <si>
    <t>Zbytnělá báze, Asymetrická koruna, Bujný rúst sekundární koruny</t>
  </si>
  <si>
    <t>Odlehčit silně zatíženou větev směrem k potoku</t>
  </si>
  <si>
    <t>Dutina ve kmeni, Dvojkmen U větvení,  Výletové,  Bujný růst sekundární koruny, Ústup vitality na periferii koruny</t>
  </si>
  <si>
    <t>S-RZ - Řez zdravotní|PB-RO - Řízená obvodová redukce za účelem zvýšení stability</t>
  </si>
  <si>
    <t>Redukce 20%, Odlehčit primárně větve nejdále od středu koruny</t>
  </si>
  <si>
    <t>Utlačený mladý jedinec, Poškození kmene</t>
  </si>
  <si>
    <t>Dvojkmen V větvení,  Bujný růst sekundární koruny, Ústup vitality na periferii koruny.</t>
  </si>
  <si>
    <t>Dutina ve kmeni</t>
  </si>
  <si>
    <t>Poškození báze, Hniloba ve kmeni, Trojkmen V větvení, jednostranně zavětvená koruna</t>
  </si>
  <si>
    <t>Odlehčit kosterní větev směrem k stromu 46</t>
  </si>
  <si>
    <t>Výtok ze kmene, Silné suché větve uvnitř koruny,  Ústup vitality na periferii koruny</t>
  </si>
  <si>
    <t>Dutina ve kmeni, Dvojkmen, V větvení</t>
  </si>
  <si>
    <t>Dvojkmen úzké V větvení, Výletové otvory</t>
  </si>
  <si>
    <t>Nová výsadba</t>
  </si>
  <si>
    <t>Zbytnělá báze,  Dvojkmen  U větvení, Jednostranně zavětvená koruna</t>
  </si>
  <si>
    <t>Odlehčit silně zatížené větve, Rozvolnit korunu nad sousedním mladým stromem</t>
  </si>
  <si>
    <t>Příliš hluboko vysazený jedinec, Velmi nízká vitalita, Konkurence sousedních stromů</t>
  </si>
  <si>
    <t>Zbytnělá báze,  Vysoké těžiště koruny,  Jednostranně zavětvená koruna</t>
  </si>
  <si>
    <t>Torzo, Dvojkmen Velmi úzké V větvení</t>
  </si>
  <si>
    <t>Torzo, Silně poškozený kmen, Prosychání koruny</t>
  </si>
  <si>
    <t>Poškozená báze, Čtyřkmen V a U větvení, Jednostranně zavětvená koruna, Bujný růst sekundární koruny</t>
  </si>
  <si>
    <t>Odlehčit krajní kosterní větve, Rozvolnit korunu nad stromem 59</t>
  </si>
  <si>
    <t>Jednostranně zavětvená koruna,  Poškozené větve uvnitř koruny</t>
  </si>
  <si>
    <t>Odlehčit větve nad polem</t>
  </si>
  <si>
    <t>Odstranit nevyhovující vazbu, Odlehčit jištěnou kosterní větev nad cestou</t>
  </si>
  <si>
    <t>Zbytnělábáze,  Jednostranně zavětvená koruna, Bujný růst sekundární koruny</t>
  </si>
  <si>
    <t>Odlehčit silně zatížené větve v horní části koruny</t>
  </si>
  <si>
    <t>Dutina ve kmeni,  Jednostranně zavětvená koruna</t>
  </si>
  <si>
    <t>Odlehčit jištění větev nad polem</t>
  </si>
  <si>
    <t>Zbytnělá báze,  Dvojkmen U větvení,  Silné suché větve uvnitř koruny,  Jednostranně zavětvená koruna</t>
  </si>
  <si>
    <t>Rozvolnit korunu směrem k sousednímu mladému stromu</t>
  </si>
  <si>
    <t>Prosychání celé koruny , Jednostranně zavětvená koruna</t>
  </si>
  <si>
    <t>Redukce 20 %, Reinstalace dynamické vazby 4 lana čtverec 4t</t>
  </si>
  <si>
    <t>Výletové otvory,  Jednostranně zavětvená koruna,  Poškození kmene po vyložené větví 2 řádu</t>
  </si>
  <si>
    <t>S-RZ - Řez zdravotní|S-RLLR - Lokální redukce z důvodu stabilizace|S-VSD - Instalace statické vazby v dolní úrovni</t>
  </si>
  <si>
    <t>Odstranit jmelí, po odlehčení nahradit podkladnicovou vazbou</t>
  </si>
  <si>
    <t>Reinstalace vazby 1 lano 4 t</t>
  </si>
  <si>
    <t>Reinstalace vazby 2 lana 4t , odlehčit dvě nejvyšší kosterní větve</t>
  </si>
  <si>
    <t>Uvolnit prostor mladému stromu na protější straně</t>
  </si>
  <si>
    <t>S-RLLR - Lokální redukce z důvodu stabilizace|S-VDH - Instalace dynamické vazby v horní úrovni</t>
  </si>
  <si>
    <t>Odlehčit kosterní větev s vazbou nad loukou, Reinstalace dynamické vazby 1 lano, 4 tuny</t>
  </si>
  <si>
    <t>Dvojknen U větvení, Vysoké těžiště koruny</t>
  </si>
  <si>
    <t>Symetrizovat korunu, rozvolnit prostor nad plánovanou výsadbou</t>
  </si>
  <si>
    <t>Napadení dřevní houbou, Rozsáhlá dutina v bázi a kmeni, Čtyřkmen úzké V větvení s trhlinou, Prasklina mezi větvemi 2.</t>
  </si>
  <si>
    <t>Zalomená větev v koruně - poškození kmene</t>
  </si>
  <si>
    <t>Poškození kořenových náběhů, Dutina ve kmeni a nasazení kosterních větví, Dvojkmen U větvení, Jednostranně zavětven</t>
  </si>
  <si>
    <t>Dvojkmen úzké V větvení,  Prosychání celé koruny,  Instalována dynamická vazba - napnutá,</t>
  </si>
  <si>
    <t>Dvojkmen V větvení, Instalována dynamická vazba  - napnutá, Jednostranně zavětvená koruna,  Ústup vitality na periferii k</t>
  </si>
  <si>
    <t>Poškození báze,  Trhlina ve kmeni,  Dutina ve kmeni,  Trojkmen úzké V větvení,  Instalována dynamická vazba - napnuté, z</t>
  </si>
  <si>
    <t>S-RZ - Řez zdravotní|S-VDH - Instalace dynamické vazby v horní úrovni|S-RO - Redukce obvodová</t>
  </si>
  <si>
    <t>Dutina ve kmeni,  Trojkmen U větvení, Výletové otvory,  Instalována 3 dynamické vazby - napnuté, Ústup vitality na periferii koruny, Nevhodné plátování dutiny</t>
  </si>
  <si>
    <t>S-RZ - Řez zdravotní|S-VDH - Instalace dynamické vazby v horní úrovni|PB-RO - Řízená obvodová redukce za účelem zvýšení stability|Zastřešení dutiny</t>
  </si>
  <si>
    <t>Redukce 20 % Dbát na symetrii koruny!, Reinstalace dynamické vazby  3 lana 4 tuny, Rozvolnit korunu nad sousedními mladšími stromy</t>
  </si>
  <si>
    <t>Výrazný náklon kmene, Rozsáhlá otevřená dutina ve kmeni, Dvojkmen U větvení, Výletové otvory,  Silné suché větve uvnitř koruny, Nevhodné zastřešení dutiny</t>
  </si>
  <si>
    <t>S-RZ - Řez zdravotní|S-RLLR - Lokální redukce z důvodu stabilizace|Zastřešení dutiny</t>
  </si>
  <si>
    <t>S-RZ - Řez zdravotní|S-RLLR - Lokální redukce z důvodu stabilizace |Zastřešení dutiny</t>
  </si>
  <si>
    <t>S-RZ - Řez zdravotní|S-RLLR - Lokální redukce z důvodu stabilizace|S-VDH - Instalace dynamické vazby v horní úrovni|Zastřešit dutinu</t>
  </si>
  <si>
    <t>S-RZ - Řez zdravotní|S-RLLR - Lokální redukce z důvodu stabilizace|Zastřešit dutinu</t>
  </si>
  <si>
    <t>číslo</t>
  </si>
  <si>
    <t>položka</t>
  </si>
  <si>
    <t>jednotka</t>
  </si>
  <si>
    <t>počet kusů</t>
  </si>
  <si>
    <t>jednotková cena</t>
  </si>
  <si>
    <t xml:space="preserve">celková cena </t>
  </si>
  <si>
    <t>CENA CELKEM BEZ DPH</t>
  </si>
  <si>
    <t>DPH 21 %</t>
  </si>
  <si>
    <t>CENA CELKEM VČ. DPH</t>
  </si>
  <si>
    <t>Cenová kalkulace následné péče o vysazené dřeviny</t>
  </si>
  <si>
    <t>l</t>
  </si>
  <si>
    <t>Odplevelení a úprava výsadbové mísy nakopáním</t>
  </si>
  <si>
    <t>ks</t>
  </si>
  <si>
    <t>Úprava korun stromů dle potřeby a vývoje rostlin</t>
  </si>
  <si>
    <t>1. rok po výsadbě</t>
  </si>
  <si>
    <t>2. rok po výsadbě</t>
  </si>
  <si>
    <t>Úprava kotvení dřevin a chráničky kmenů dle potřeby</t>
  </si>
  <si>
    <t>Doplnění mulče</t>
  </si>
  <si>
    <t>Zálivka 10 cyklů</t>
  </si>
  <si>
    <t>Zálivka 8 cyklů</t>
  </si>
  <si>
    <t>Zálivka 4 cykly</t>
  </si>
  <si>
    <t>Dle potřeby odstranění kůlů, pokud je strom stabilizován</t>
  </si>
  <si>
    <t xml:space="preserve">  </t>
  </si>
  <si>
    <t>S-RLLR - Lokální redukce z důvodu stabilizace|S-RZ - Řez zdravotní</t>
  </si>
  <si>
    <t>INTRAVILÁN</t>
  </si>
  <si>
    <t>EXTRAVILÁN</t>
  </si>
  <si>
    <t xml:space="preserve">Nová výsadba </t>
  </si>
  <si>
    <t xml:space="preserve">Zahrnuje všechny nezbytné činnosti a materiály (vytyčení výsadeb, vykopání jamky, přesun hmot pro účely výsadby, výsadba, sazenice, mulčování výsadby, povýsadbový řez, kotvení, ochrana kmene, ochrana proti okusu, mulč,  zálivka, hnojení). Kotvení a výsadba stromů dle STANDART AOPK! </t>
  </si>
  <si>
    <t>Výměna za nového jedince - Tilia cordata /OK 10-14 cm/; rozvětvený, s balem; zřízení ochrany proti poškození zvěří (pletivo o minimální výšce 1,5 m kolem 3 kůlů); ochrana kmene - nátěr Arboflex nebo rákos, kotvení stromů (kůl se špicí, průměr min. 60 mm, délka min. 2 m), mulčování kůrou nebo štěpkou tl. 8 cm</t>
  </si>
  <si>
    <t>Jednotková cena</t>
  </si>
  <si>
    <t>výsadba Tilia cordata /OK 10-14 cm/; rozvětvený, s balem; zřízení ochrany proti poškození zvěří (pletivo o minimální výšce 1,5 m kolem 3 kůlů); ochrana kmene - nátěr Arboflex nebo rákos, kotvení stromů (kůl se špicí, průměr min. 60 mm, délka min. 2 m), mulčování kůrou nebo štěpkou tl. 8 cm</t>
  </si>
  <si>
    <t xml:space="preserve">Zahrnuje všechny nezbytné činnosti a materiály (odstranění původní sazenice, vytyčení výsadeb, vykopání jamky, přesun hmot pro účely výsadby, výsadba, sazenice, mulčování výsadby, povýsadbový řez, kotvení, ochrana kmene, ochrana proti okusu, mulč,  zálivka, hnojení). Kotvení a výsadba stromů dle STANDART AOPK! </t>
  </si>
  <si>
    <t>Dvojkmen, U větvení, Instalována dynamická vazba - napnutá</t>
  </si>
  <si>
    <t>Rozsáhlá dutina ve kmeni, dvojkmen U větvení, silné suché větve uvnitř koruny, do dutiny zatéká</t>
  </si>
  <si>
    <t>Dvojkmen U větvení, silné suché větve uvnitř koruny</t>
  </si>
  <si>
    <t>Dvojkmen U větvení, vysoko zavětvená koruna, dutina v bázi kmene</t>
  </si>
  <si>
    <t>Otevřená dutina ve kmeni, trojkmen U větvení,  instalována dynamická vazba - zarůstá</t>
  </si>
  <si>
    <t>Trojkmen V větvení, výletové otvory,  instalována dynamická vazba - napnutá, do dutiny zatéká</t>
  </si>
  <si>
    <t>Otevřená dutina ve kmeni, podélné praskliny v místě nasazení kosterní větví, instalovány 3 vazby - napnuté, zarůstají</t>
  </si>
  <si>
    <t>Rozsáhlá dutina ve kmeni, dvojkmen V větvení, velký rozvoj sekundární koruny, do dutiny zatéká</t>
  </si>
  <si>
    <t xml:space="preserve">Rozsáhlá dutina ve kmeni, dvojkmen U větvení, výletové otvory,  vysoké těžiště koruny, instalována dynamická vazba </t>
  </si>
  <si>
    <t>S-RZ - Řez zdravotní|S-RLLR - Lokální redukce z důvodu stabilizace|S-RO - Redukce obvodová|S-VDH - Instalace dynamické vazby</t>
  </si>
  <si>
    <t>Dutina ve kmeni, Výletové otvory</t>
  </si>
  <si>
    <t>Čtyřkmen U větvení, Rozsáhlá otevřená dutina ve kmeni,  Ústup vitality na horní periferii koruny, Instalována dynamická vazba</t>
  </si>
  <si>
    <t>CELKEM EXTRAVILÁN</t>
  </si>
  <si>
    <t>CELKEM BEZ DPH</t>
  </si>
  <si>
    <t>DPH 21%</t>
  </si>
  <si>
    <t>CELKEM VČ. DPH</t>
  </si>
  <si>
    <t>S-RZ - Řez zdravotní|S-RO - Redukce obvodová|S-VDH - Instalace dynamické vazby v horní úrovni|S-VSD - Instalace statické vazby</t>
  </si>
  <si>
    <t>S-RLLR - Lokální redukce z důvodu stabilizace|S-VDH - Instalace dynamické vazby v horní úrovni|S-VK - Detailní revize již instalované vazby</t>
  </si>
  <si>
    <r>
      <t>3</t>
    </r>
    <r>
      <rPr>
        <b/>
        <sz val="10"/>
        <rFont val="Arial Unicode MS"/>
        <charset val="238"/>
      </rPr>
      <t xml:space="preserve">. </t>
    </r>
    <r>
      <rPr>
        <b/>
        <sz val="10"/>
        <rFont val="Arial Unicode MS"/>
        <family val="2"/>
        <charset val="238"/>
      </rPr>
      <t>rok po výsadbě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</si>
</sst>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sz val="10"/>
      <name val="Arial Unicode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name val="Arial Unicode MS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/>
    <xf numFmtId="164" fontId="0" fillId="0" borderId="0" xfId="0" applyNumberFormat="1"/>
    <xf numFmtId="2" fontId="0" fillId="0" borderId="0" xfId="0" applyNumberFormat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6" xfId="0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textRotation="180" wrapText="1"/>
    </xf>
    <xf numFmtId="0" fontId="19" fillId="0" borderId="12" xfId="0" applyFont="1" applyBorder="1"/>
    <xf numFmtId="1" fontId="19" fillId="0" borderId="12" xfId="0" applyNumberFormat="1" applyFont="1" applyBorder="1"/>
    <xf numFmtId="0" fontId="19" fillId="0" borderId="12" xfId="0" applyFont="1" applyBorder="1" applyAlignment="1">
      <alignment wrapText="1"/>
    </xf>
    <xf numFmtId="9" fontId="19" fillId="0" borderId="12" xfId="0" applyNumberFormat="1" applyFont="1" applyBorder="1" applyAlignment="1">
      <alignment wrapText="1"/>
    </xf>
    <xf numFmtId="0" fontId="20" fillId="0" borderId="0" xfId="0" applyFont="1"/>
    <xf numFmtId="0" fontId="21" fillId="0" borderId="12" xfId="0" applyFont="1" applyBorder="1" applyAlignment="1">
      <alignment wrapText="1"/>
    </xf>
    <xf numFmtId="0" fontId="22" fillId="34" borderId="12" xfId="0" applyFont="1" applyFill="1" applyBorder="1" applyAlignment="1">
      <alignment wrapText="1"/>
    </xf>
    <xf numFmtId="2" fontId="22" fillId="34" borderId="12" xfId="0" applyNumberFormat="1" applyFont="1" applyFill="1" applyBorder="1" applyAlignment="1">
      <alignment wrapText="1"/>
    </xf>
    <xf numFmtId="164" fontId="22" fillId="34" borderId="12" xfId="0" applyNumberFormat="1" applyFont="1" applyFill="1" applyBorder="1" applyAlignment="1">
      <alignment wrapText="1"/>
    </xf>
    <xf numFmtId="0" fontId="21" fillId="0" borderId="12" xfId="0" applyFont="1" applyBorder="1" applyAlignment="1">
      <alignment horizontal="center" wrapText="1"/>
    </xf>
    <xf numFmtId="2" fontId="21" fillId="0" borderId="12" xfId="0" applyNumberFormat="1" applyFont="1" applyBorder="1" applyAlignment="1">
      <alignment horizontal="center" wrapText="1"/>
    </xf>
    <xf numFmtId="164" fontId="21" fillId="0" borderId="12" xfId="0" applyNumberFormat="1" applyFont="1" applyBorder="1" applyAlignment="1">
      <alignment horizontal="center" wrapText="1"/>
    </xf>
    <xf numFmtId="164" fontId="23" fillId="0" borderId="12" xfId="0" applyNumberFormat="1" applyFont="1" applyBorder="1"/>
    <xf numFmtId="164" fontId="23" fillId="0" borderId="12" xfId="0" applyNumberFormat="1" applyFont="1" applyBorder="1" applyAlignment="1">
      <alignment wrapText="1"/>
    </xf>
    <xf numFmtId="0" fontId="23" fillId="0" borderId="12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1" fillId="35" borderId="12" xfId="0" applyFont="1" applyFill="1" applyBorder="1" applyAlignment="1">
      <alignment wrapText="1"/>
    </xf>
    <xf numFmtId="2" fontId="21" fillId="35" borderId="12" xfId="0" applyNumberFormat="1" applyFont="1" applyFill="1" applyBorder="1" applyAlignment="1">
      <alignment wrapText="1"/>
    </xf>
    <xf numFmtId="164" fontId="21" fillId="35" borderId="12" xfId="0" applyNumberFormat="1" applyFont="1" applyFill="1" applyBorder="1" applyAlignment="1">
      <alignment wrapText="1"/>
    </xf>
    <xf numFmtId="0" fontId="0" fillId="35" borderId="12" xfId="0" applyFill="1" applyBorder="1"/>
    <xf numFmtId="0" fontId="16" fillId="35" borderId="12" xfId="0" applyFont="1" applyFill="1" applyBorder="1"/>
    <xf numFmtId="164" fontId="16" fillId="35" borderId="12" xfId="0" applyNumberFormat="1" applyFont="1" applyFill="1" applyBorder="1"/>
    <xf numFmtId="164" fontId="0" fillId="35" borderId="12" xfId="0" applyNumberFormat="1" applyFill="1" applyBorder="1"/>
    <xf numFmtId="0" fontId="24" fillId="0" borderId="12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2" xfId="0" applyFont="1" applyBorder="1" applyAlignment="1">
      <alignment horizontal="left" wrapText="1"/>
    </xf>
    <xf numFmtId="0" fontId="23" fillId="0" borderId="12" xfId="43" applyNumberFormat="1" applyFont="1" applyFill="1" applyBorder="1" applyAlignment="1" applyProtection="1">
      <alignment horizontal="left" vertical="center" wrapText="1"/>
    </xf>
    <xf numFmtId="0" fontId="23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64" fontId="0" fillId="0" borderId="12" xfId="0" applyNumberFormat="1" applyBorder="1"/>
    <xf numFmtId="0" fontId="19" fillId="0" borderId="12" xfId="0" applyFont="1" applyBorder="1" applyAlignment="1">
      <alignment horizontal="center" vertical="center" textRotation="180" wrapText="1"/>
    </xf>
    <xf numFmtId="0" fontId="19" fillId="0" borderId="19" xfId="0" applyFont="1" applyBorder="1"/>
    <xf numFmtId="1" fontId="19" fillId="0" borderId="19" xfId="0" applyNumberFormat="1" applyFont="1" applyBorder="1"/>
    <xf numFmtId="0" fontId="19" fillId="0" borderId="19" xfId="0" applyFont="1" applyBorder="1" applyAlignment="1">
      <alignment wrapText="1"/>
    </xf>
    <xf numFmtId="0" fontId="0" fillId="0" borderId="19" xfId="0" applyBorder="1"/>
    <xf numFmtId="164" fontId="0" fillId="0" borderId="19" xfId="0" applyNumberFormat="1" applyBorder="1"/>
    <xf numFmtId="0" fontId="19" fillId="0" borderId="16" xfId="0" applyFont="1" applyBorder="1"/>
    <xf numFmtId="1" fontId="19" fillId="0" borderId="16" xfId="0" applyNumberFormat="1" applyFont="1" applyBorder="1"/>
    <xf numFmtId="0" fontId="19" fillId="0" borderId="16" xfId="0" applyFont="1" applyBorder="1" applyAlignment="1">
      <alignment wrapText="1"/>
    </xf>
    <xf numFmtId="0" fontId="16" fillId="36" borderId="12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0" fillId="0" borderId="20" xfId="0" applyBorder="1"/>
    <xf numFmtId="164" fontId="0" fillId="0" borderId="20" xfId="0" applyNumberFormat="1" applyBorder="1"/>
    <xf numFmtId="0" fontId="16" fillId="36" borderId="12" xfId="0" applyFont="1" applyFill="1" applyBorder="1"/>
    <xf numFmtId="164" fontId="16" fillId="34" borderId="22" xfId="0" applyNumberFormat="1" applyFont="1" applyFill="1" applyBorder="1"/>
    <xf numFmtId="164" fontId="31" fillId="34" borderId="29" xfId="0" applyNumberFormat="1" applyFont="1" applyFill="1" applyBorder="1"/>
    <xf numFmtId="164" fontId="31" fillId="34" borderId="31" xfId="0" applyNumberFormat="1" applyFont="1" applyFill="1" applyBorder="1"/>
    <xf numFmtId="0" fontId="19" fillId="0" borderId="0" xfId="0" applyFont="1"/>
    <xf numFmtId="0" fontId="29" fillId="0" borderId="0" xfId="0" applyFont="1"/>
    <xf numFmtId="1" fontId="19" fillId="0" borderId="0" xfId="0" applyNumberFormat="1" applyFont="1"/>
    <xf numFmtId="0" fontId="19" fillId="0" borderId="11" xfId="0" applyFont="1" applyBorder="1" applyAlignment="1">
      <alignment wrapText="1"/>
    </xf>
    <xf numFmtId="164" fontId="30" fillId="34" borderId="30" xfId="0" applyNumberFormat="1" applyFont="1" applyFill="1" applyBorder="1"/>
    <xf numFmtId="164" fontId="19" fillId="33" borderId="12" xfId="0" applyNumberFormat="1" applyFont="1" applyFill="1" applyBorder="1" applyAlignment="1">
      <alignment horizontal="center" vertical="center" textRotation="180" wrapText="1"/>
    </xf>
    <xf numFmtId="0" fontId="31" fillId="34" borderId="26" xfId="0" applyFont="1" applyFill="1" applyBorder="1" applyAlignment="1">
      <alignment horizontal="center" wrapText="1"/>
    </xf>
    <xf numFmtId="0" fontId="31" fillId="34" borderId="20" xfId="0" applyFont="1" applyFill="1" applyBorder="1" applyAlignment="1">
      <alignment horizontal="center" wrapText="1"/>
    </xf>
    <xf numFmtId="0" fontId="31" fillId="34" borderId="28" xfId="0" applyFont="1" applyFill="1" applyBorder="1" applyAlignment="1">
      <alignment horizontal="center" wrapText="1"/>
    </xf>
    <xf numFmtId="0" fontId="29" fillId="34" borderId="23" xfId="0" applyFont="1" applyFill="1" applyBorder="1" applyAlignment="1">
      <alignment horizontal="left"/>
    </xf>
    <xf numFmtId="0" fontId="29" fillId="34" borderId="21" xfId="0" applyFont="1" applyFill="1" applyBorder="1" applyAlignment="1">
      <alignment horizontal="left"/>
    </xf>
    <xf numFmtId="0" fontId="29" fillId="34" borderId="24" xfId="0" applyFont="1" applyFill="1" applyBorder="1" applyAlignment="1">
      <alignment horizontal="left"/>
    </xf>
    <xf numFmtId="0" fontId="31" fillId="34" borderId="25" xfId="0" applyFont="1" applyFill="1" applyBorder="1" applyAlignment="1">
      <alignment horizontal="center" wrapText="1"/>
    </xf>
    <xf numFmtId="0" fontId="31" fillId="34" borderId="13" xfId="0" applyFont="1" applyFill="1" applyBorder="1" applyAlignment="1">
      <alignment horizontal="center" wrapText="1"/>
    </xf>
    <xf numFmtId="0" fontId="31" fillId="34" borderId="27" xfId="0" applyFont="1" applyFill="1" applyBorder="1" applyAlignment="1">
      <alignment horizontal="center" wrapText="1"/>
    </xf>
    <xf numFmtId="0" fontId="30" fillId="34" borderId="14" xfId="0" applyFont="1" applyFill="1" applyBorder="1" applyAlignment="1">
      <alignment horizontal="center" wrapText="1"/>
    </xf>
    <xf numFmtId="0" fontId="30" fillId="34" borderId="12" xfId="0" applyFont="1" applyFill="1" applyBorder="1" applyAlignment="1">
      <alignment horizontal="center" wrapText="1"/>
    </xf>
    <xf numFmtId="0" fontId="30" fillId="34" borderId="17" xfId="0" applyFont="1" applyFill="1" applyBorder="1" applyAlignment="1">
      <alignment horizontal="center" wrapText="1"/>
    </xf>
    <xf numFmtId="0" fontId="21" fillId="34" borderId="17" xfId="0" applyFont="1" applyFill="1" applyBorder="1" applyAlignment="1">
      <alignment horizontal="center" wrapText="1"/>
    </xf>
    <xf numFmtId="0" fontId="21" fillId="34" borderId="18" xfId="0" applyFont="1" applyFill="1" applyBorder="1" applyAlignment="1">
      <alignment horizontal="center" wrapText="1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rozpocet_vzor 2" xfId="43" xr:uid="{F809EC4B-FF55-4713-9D29-1EBCB4835545}"/>
    <cellStyle name="normální_Rozpočet-finalni" xfId="42" xr:uid="{AFCB0BFE-9619-4BF8-8239-2336C4A64296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A3FFA7"/>
      <color rgb="FF65F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668543</xdr:colOff>
      <xdr:row>3</xdr:row>
      <xdr:rowOff>93458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037F72B-DC5A-8D8C-84A0-71AA3ED9EFF5}"/>
            </a:ext>
          </a:extLst>
        </xdr:cNvPr>
        <xdr:cNvSpPr txBox="1"/>
      </xdr:nvSpPr>
      <xdr:spPr>
        <a:xfrm>
          <a:off x="13757014" y="1382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0"/>
  <sheetViews>
    <sheetView zoomScaleNormal="100" zoomScaleSheetLayoutView="98" workbookViewId="0">
      <pane ySplit="1" topLeftCell="A74" activePane="bottomLeft" state="frozen"/>
      <selection pane="bottomLeft" activeCell="N87" sqref="N87"/>
    </sheetView>
  </sheetViews>
  <sheetFormatPr defaultRowHeight="15" x14ac:dyDescent="0.25"/>
  <cols>
    <col min="1" max="1" width="3.42578125" style="2" bestFit="1" customWidth="1"/>
    <col min="2" max="2" width="17" style="6" customWidth="1"/>
    <col min="3" max="4" width="4.140625" style="3" bestFit="1" customWidth="1"/>
    <col min="5" max="5" width="3" style="3" bestFit="1" customWidth="1"/>
    <col min="6" max="6" width="3.7109375" style="3" bestFit="1" customWidth="1"/>
    <col min="7" max="7" width="3" style="4" bestFit="1" customWidth="1"/>
    <col min="8" max="8" width="3" style="7" bestFit="1" customWidth="1"/>
    <col min="9" max="9" width="2.5703125" style="1" customWidth="1"/>
    <col min="10" max="12" width="3" style="1" bestFit="1" customWidth="1"/>
    <col min="13" max="13" width="3" style="5" bestFit="1" customWidth="1"/>
    <col min="14" max="14" width="35.7109375" style="8" customWidth="1"/>
    <col min="15" max="15" width="40.85546875" style="13" customWidth="1"/>
    <col min="16" max="17" width="3" style="1" bestFit="1" customWidth="1"/>
    <col min="18" max="18" width="42.5703125" style="9" customWidth="1"/>
    <col min="19" max="19" width="10.5703125" style="48" customWidth="1"/>
    <col min="20" max="20" width="13.42578125" style="11" customWidth="1"/>
  </cols>
  <sheetData>
    <row r="1" spans="1:20" ht="84" x14ac:dyDescent="0.25">
      <c r="A1" s="16" t="s">
        <v>12</v>
      </c>
      <c r="B1" s="16" t="s">
        <v>0</v>
      </c>
      <c r="C1" s="17" t="s">
        <v>13</v>
      </c>
      <c r="D1" s="17" t="s">
        <v>14</v>
      </c>
      <c r="E1" s="17" t="s">
        <v>15</v>
      </c>
      <c r="F1" s="17" t="s">
        <v>21</v>
      </c>
      <c r="G1" s="17" t="s">
        <v>16</v>
      </c>
      <c r="H1" s="17" t="s">
        <v>17</v>
      </c>
      <c r="I1" s="17" t="s">
        <v>1</v>
      </c>
      <c r="J1" s="17" t="s">
        <v>18</v>
      </c>
      <c r="K1" s="17" t="s">
        <v>2</v>
      </c>
      <c r="L1" s="17" t="s">
        <v>19</v>
      </c>
      <c r="M1" s="17" t="s">
        <v>20</v>
      </c>
      <c r="N1" s="16" t="s">
        <v>26</v>
      </c>
      <c r="O1" s="16" t="s">
        <v>29</v>
      </c>
      <c r="P1" s="17" t="s">
        <v>24</v>
      </c>
      <c r="Q1" s="17" t="s">
        <v>25</v>
      </c>
      <c r="R1" s="16" t="s">
        <v>27</v>
      </c>
      <c r="S1" s="17" t="s">
        <v>28</v>
      </c>
      <c r="T1" s="72" t="s">
        <v>170</v>
      </c>
    </row>
    <row r="2" spans="1:20" x14ac:dyDescent="0.25">
      <c r="A2" s="5"/>
      <c r="B2" s="59" t="s">
        <v>165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0"/>
      <c r="Q2" s="50"/>
      <c r="R2" s="5"/>
      <c r="S2" s="10"/>
      <c r="T2" s="10"/>
    </row>
    <row r="3" spans="1:20" ht="23.25" x14ac:dyDescent="0.25">
      <c r="A3" s="18">
        <v>1</v>
      </c>
      <c r="B3" s="18" t="s">
        <v>3</v>
      </c>
      <c r="C3" s="18">
        <v>238</v>
      </c>
      <c r="D3" s="19">
        <f>C3/3.14</f>
        <v>75.796178343949038</v>
      </c>
      <c r="E3" s="18">
        <v>26</v>
      </c>
      <c r="F3" s="18">
        <v>4</v>
      </c>
      <c r="G3" s="18">
        <v>11</v>
      </c>
      <c r="H3" s="18">
        <v>4</v>
      </c>
      <c r="I3" s="18">
        <v>2</v>
      </c>
      <c r="J3" s="18">
        <v>2</v>
      </c>
      <c r="K3" s="18">
        <v>2</v>
      </c>
      <c r="L3" s="18" t="s">
        <v>22</v>
      </c>
      <c r="M3" s="18">
        <v>3</v>
      </c>
      <c r="N3" s="20" t="s">
        <v>30</v>
      </c>
      <c r="O3" s="20" t="s">
        <v>117</v>
      </c>
      <c r="P3" s="18">
        <v>1</v>
      </c>
      <c r="Q3" s="18">
        <v>5</v>
      </c>
      <c r="R3" s="20" t="s">
        <v>118</v>
      </c>
      <c r="S3" s="10">
        <f>E3*G3</f>
        <v>286</v>
      </c>
      <c r="T3" s="49"/>
    </row>
    <row r="4" spans="1:20" ht="23.25" x14ac:dyDescent="0.25">
      <c r="A4" s="18">
        <v>2</v>
      </c>
      <c r="B4" s="18" t="s">
        <v>32</v>
      </c>
      <c r="C4" s="18">
        <v>191</v>
      </c>
      <c r="D4" s="19">
        <f t="shared" ref="D4:D70" si="0">C4/3.14</f>
        <v>60.828025477707001</v>
      </c>
      <c r="E4" s="18">
        <v>19</v>
      </c>
      <c r="F4" s="18">
        <v>2</v>
      </c>
      <c r="G4" s="18">
        <v>15</v>
      </c>
      <c r="H4" s="18">
        <v>4</v>
      </c>
      <c r="I4" s="18">
        <v>1</v>
      </c>
      <c r="J4" s="18">
        <v>2</v>
      </c>
      <c r="K4" s="18">
        <v>2</v>
      </c>
      <c r="L4" s="18" t="s">
        <v>22</v>
      </c>
      <c r="M4" s="18">
        <v>3</v>
      </c>
      <c r="N4" s="20" t="s">
        <v>33</v>
      </c>
      <c r="O4" s="20" t="s">
        <v>164</v>
      </c>
      <c r="P4" s="18">
        <v>1</v>
      </c>
      <c r="Q4" s="18">
        <v>5</v>
      </c>
      <c r="R4" s="20" t="s">
        <v>34</v>
      </c>
      <c r="S4" s="10">
        <f t="shared" ref="S4:S70" si="1">E4*G4</f>
        <v>285</v>
      </c>
      <c r="T4" s="49"/>
    </row>
    <row r="5" spans="1:20" ht="23.25" x14ac:dyDescent="0.25">
      <c r="A5" s="18">
        <v>3</v>
      </c>
      <c r="B5" s="18" t="s">
        <v>3</v>
      </c>
      <c r="C5" s="18">
        <v>257</v>
      </c>
      <c r="D5" s="19">
        <f t="shared" si="0"/>
        <v>81.847133757961785</v>
      </c>
      <c r="E5" s="18">
        <v>22</v>
      </c>
      <c r="F5" s="18">
        <v>4</v>
      </c>
      <c r="G5" s="18">
        <v>14</v>
      </c>
      <c r="H5" s="18">
        <v>4</v>
      </c>
      <c r="I5" s="18">
        <v>1</v>
      </c>
      <c r="J5" s="18">
        <v>2</v>
      </c>
      <c r="K5" s="18">
        <v>2</v>
      </c>
      <c r="L5" s="18" t="s">
        <v>22</v>
      </c>
      <c r="M5" s="18">
        <v>3</v>
      </c>
      <c r="N5" s="20" t="s">
        <v>35</v>
      </c>
      <c r="O5" s="20" t="s">
        <v>7</v>
      </c>
      <c r="P5" s="18">
        <v>1</v>
      </c>
      <c r="Q5" s="18">
        <v>5</v>
      </c>
      <c r="R5" s="21"/>
      <c r="S5" s="10">
        <f t="shared" si="1"/>
        <v>308</v>
      </c>
      <c r="T5" s="49"/>
    </row>
    <row r="6" spans="1:20" ht="24" thickBot="1" x14ac:dyDescent="0.3">
      <c r="A6" s="51">
        <v>4</v>
      </c>
      <c r="B6" s="51" t="s">
        <v>3</v>
      </c>
      <c r="C6" s="51">
        <v>285</v>
      </c>
      <c r="D6" s="52">
        <f t="shared" si="0"/>
        <v>90.764331210191074</v>
      </c>
      <c r="E6" s="51">
        <v>28</v>
      </c>
      <c r="F6" s="51">
        <v>4</v>
      </c>
      <c r="G6" s="51">
        <v>16</v>
      </c>
      <c r="H6" s="51">
        <v>4</v>
      </c>
      <c r="I6" s="51">
        <v>1</v>
      </c>
      <c r="J6" s="51">
        <v>2</v>
      </c>
      <c r="K6" s="51">
        <v>2</v>
      </c>
      <c r="L6" s="51" t="s">
        <v>22</v>
      </c>
      <c r="M6" s="51">
        <v>3</v>
      </c>
      <c r="N6" s="53" t="s">
        <v>173</v>
      </c>
      <c r="O6" s="53" t="s">
        <v>36</v>
      </c>
      <c r="P6" s="51">
        <v>1</v>
      </c>
      <c r="Q6" s="51">
        <v>5</v>
      </c>
      <c r="R6" s="53" t="s">
        <v>37</v>
      </c>
      <c r="S6" s="54">
        <f t="shared" si="1"/>
        <v>448</v>
      </c>
      <c r="T6" s="55"/>
    </row>
    <row r="7" spans="1:20" ht="15.75" thickBot="1" x14ac:dyDescent="0.3">
      <c r="A7" s="76" t="s">
        <v>185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64">
        <f>SUM(T3:T6)</f>
        <v>0</v>
      </c>
    </row>
    <row r="8" spans="1:20" x14ac:dyDescent="0.25">
      <c r="A8" s="18"/>
      <c r="B8" s="63" t="s">
        <v>166</v>
      </c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20"/>
      <c r="O8" s="20"/>
      <c r="P8" s="18"/>
      <c r="Q8" s="18"/>
      <c r="R8" s="20"/>
      <c r="S8" s="10"/>
      <c r="T8" s="49"/>
    </row>
    <row r="9" spans="1:20" ht="34.15" customHeight="1" x14ac:dyDescent="0.25">
      <c r="A9" s="18">
        <v>5</v>
      </c>
      <c r="B9" s="18" t="s">
        <v>3</v>
      </c>
      <c r="C9" s="18">
        <v>399</v>
      </c>
      <c r="D9" s="19">
        <f t="shared" si="0"/>
        <v>127.07006369426752</v>
      </c>
      <c r="E9" s="18">
        <v>33</v>
      </c>
      <c r="F9" s="18">
        <v>3</v>
      </c>
      <c r="G9" s="18">
        <v>20</v>
      </c>
      <c r="H9" s="18">
        <v>4</v>
      </c>
      <c r="I9" s="18">
        <v>1</v>
      </c>
      <c r="J9" s="18">
        <v>2</v>
      </c>
      <c r="K9" s="18">
        <v>2</v>
      </c>
      <c r="L9" s="18" t="s">
        <v>22</v>
      </c>
      <c r="M9" s="18">
        <v>3</v>
      </c>
      <c r="N9" s="20" t="s">
        <v>38</v>
      </c>
      <c r="O9" s="20" t="s">
        <v>190</v>
      </c>
      <c r="P9" s="18">
        <v>1</v>
      </c>
      <c r="Q9" s="18">
        <v>8</v>
      </c>
      <c r="R9" s="20" t="s">
        <v>39</v>
      </c>
      <c r="S9" s="10">
        <f t="shared" si="1"/>
        <v>660</v>
      </c>
      <c r="T9" s="49"/>
    </row>
    <row r="10" spans="1:20" x14ac:dyDescent="0.25">
      <c r="A10" s="18">
        <v>6</v>
      </c>
      <c r="B10" s="18" t="s">
        <v>3</v>
      </c>
      <c r="C10" s="18">
        <v>15</v>
      </c>
      <c r="D10" s="19">
        <f t="shared" si="0"/>
        <v>4.7770700636942669</v>
      </c>
      <c r="E10" s="18">
        <v>3</v>
      </c>
      <c r="F10" s="18">
        <v>1</v>
      </c>
      <c r="G10" s="18">
        <v>2</v>
      </c>
      <c r="H10" s="18">
        <v>3</v>
      </c>
      <c r="I10" s="18">
        <v>1</v>
      </c>
      <c r="J10" s="18">
        <v>3</v>
      </c>
      <c r="K10" s="18">
        <v>3</v>
      </c>
      <c r="L10" s="18" t="s">
        <v>23</v>
      </c>
      <c r="M10" s="18">
        <v>2</v>
      </c>
      <c r="N10" s="20" t="s">
        <v>40</v>
      </c>
      <c r="O10" s="20" t="s">
        <v>41</v>
      </c>
      <c r="P10" s="18"/>
      <c r="Q10" s="18">
        <v>5</v>
      </c>
      <c r="R10" s="20"/>
      <c r="S10" s="10">
        <f t="shared" si="1"/>
        <v>6</v>
      </c>
      <c r="T10" s="49"/>
    </row>
    <row r="11" spans="1:20" ht="23.25" x14ac:dyDescent="0.25">
      <c r="A11" s="18">
        <v>7</v>
      </c>
      <c r="B11" s="18" t="s">
        <v>3</v>
      </c>
      <c r="C11" s="18">
        <v>283</v>
      </c>
      <c r="D11" s="19">
        <f t="shared" si="0"/>
        <v>90.127388535031841</v>
      </c>
      <c r="E11" s="18">
        <v>28</v>
      </c>
      <c r="F11" s="18">
        <v>2</v>
      </c>
      <c r="G11" s="18">
        <v>14</v>
      </c>
      <c r="H11" s="18">
        <v>4</v>
      </c>
      <c r="I11" s="18">
        <v>1</v>
      </c>
      <c r="J11" s="18">
        <v>2</v>
      </c>
      <c r="K11" s="18">
        <v>2</v>
      </c>
      <c r="L11" s="18" t="s">
        <v>22</v>
      </c>
      <c r="M11" s="18">
        <v>3</v>
      </c>
      <c r="N11" s="20" t="s">
        <v>42</v>
      </c>
      <c r="O11" s="20" t="s">
        <v>36</v>
      </c>
      <c r="P11" s="18">
        <v>1</v>
      </c>
      <c r="Q11" s="18">
        <v>5</v>
      </c>
      <c r="R11" s="20" t="s">
        <v>119</v>
      </c>
      <c r="S11" s="10">
        <f t="shared" si="1"/>
        <v>392</v>
      </c>
      <c r="T11" s="49"/>
    </row>
    <row r="12" spans="1:20" x14ac:dyDescent="0.25">
      <c r="A12" s="18">
        <v>8</v>
      </c>
      <c r="B12" s="18" t="s">
        <v>3</v>
      </c>
      <c r="C12" s="18">
        <v>193</v>
      </c>
      <c r="D12" s="19">
        <f t="shared" si="0"/>
        <v>61.464968152866241</v>
      </c>
      <c r="E12" s="18">
        <v>28</v>
      </c>
      <c r="F12" s="18">
        <v>3</v>
      </c>
      <c r="G12" s="18">
        <v>14</v>
      </c>
      <c r="H12" s="18">
        <v>4</v>
      </c>
      <c r="I12" s="18">
        <v>1</v>
      </c>
      <c r="J12" s="18">
        <v>2</v>
      </c>
      <c r="K12" s="18">
        <v>1</v>
      </c>
      <c r="L12" s="18" t="s">
        <v>22</v>
      </c>
      <c r="M12" s="18">
        <v>2</v>
      </c>
      <c r="N12" s="20"/>
      <c r="O12" s="20" t="s">
        <v>7</v>
      </c>
      <c r="P12" s="18">
        <v>2</v>
      </c>
      <c r="Q12" s="18">
        <v>10</v>
      </c>
      <c r="R12" s="20"/>
      <c r="S12" s="10">
        <f t="shared" si="1"/>
        <v>392</v>
      </c>
      <c r="T12" s="49"/>
    </row>
    <row r="13" spans="1:20" x14ac:dyDescent="0.25">
      <c r="A13" s="18">
        <v>9</v>
      </c>
      <c r="B13" s="18" t="s">
        <v>3</v>
      </c>
      <c r="C13" s="18">
        <v>239</v>
      </c>
      <c r="D13" s="19">
        <f t="shared" si="0"/>
        <v>76.114649681528661</v>
      </c>
      <c r="E13" s="18">
        <v>24</v>
      </c>
      <c r="F13" s="18">
        <v>6</v>
      </c>
      <c r="G13" s="18">
        <v>16</v>
      </c>
      <c r="H13" s="18">
        <v>4</v>
      </c>
      <c r="I13" s="18">
        <v>1</v>
      </c>
      <c r="J13" s="18">
        <v>1</v>
      </c>
      <c r="K13" s="18">
        <v>1</v>
      </c>
      <c r="L13" s="18" t="s">
        <v>22</v>
      </c>
      <c r="M13" s="18">
        <v>2</v>
      </c>
      <c r="N13" s="20"/>
      <c r="O13" s="20" t="s">
        <v>7</v>
      </c>
      <c r="P13" s="18">
        <v>2</v>
      </c>
      <c r="Q13" s="18">
        <v>10</v>
      </c>
      <c r="R13" s="20"/>
      <c r="S13" s="10">
        <f t="shared" si="1"/>
        <v>384</v>
      </c>
      <c r="T13" s="49"/>
    </row>
    <row r="14" spans="1:20" ht="34.5" x14ac:dyDescent="0.25">
      <c r="A14" s="18">
        <v>10</v>
      </c>
      <c r="B14" s="18" t="s">
        <v>3</v>
      </c>
      <c r="C14" s="18">
        <v>283</v>
      </c>
      <c r="D14" s="19">
        <f t="shared" si="0"/>
        <v>90.127388535031841</v>
      </c>
      <c r="E14" s="18">
        <v>27</v>
      </c>
      <c r="F14" s="18">
        <v>5</v>
      </c>
      <c r="G14" s="18">
        <v>15</v>
      </c>
      <c r="H14" s="18">
        <v>4</v>
      </c>
      <c r="I14" s="18">
        <v>2</v>
      </c>
      <c r="J14" s="18">
        <v>2</v>
      </c>
      <c r="K14" s="18">
        <v>1</v>
      </c>
      <c r="L14" s="18" t="s">
        <v>22</v>
      </c>
      <c r="M14" s="18">
        <v>3</v>
      </c>
      <c r="N14" s="20" t="s">
        <v>43</v>
      </c>
      <c r="O14" s="20" t="s">
        <v>31</v>
      </c>
      <c r="P14" s="18">
        <v>1</v>
      </c>
      <c r="Q14" s="18">
        <v>5</v>
      </c>
      <c r="R14" s="20" t="s">
        <v>120</v>
      </c>
      <c r="S14" s="10">
        <f t="shared" si="1"/>
        <v>405</v>
      </c>
      <c r="T14" s="49"/>
    </row>
    <row r="15" spans="1:20" ht="23.25" x14ac:dyDescent="0.25">
      <c r="A15" s="18">
        <v>11</v>
      </c>
      <c r="B15" s="18" t="s">
        <v>3</v>
      </c>
      <c r="C15" s="18">
        <v>270</v>
      </c>
      <c r="D15" s="19">
        <f t="shared" si="0"/>
        <v>85.987261146496806</v>
      </c>
      <c r="E15" s="18">
        <v>21</v>
      </c>
      <c r="F15" s="18">
        <v>3</v>
      </c>
      <c r="G15" s="18">
        <v>17</v>
      </c>
      <c r="H15" s="18">
        <v>4</v>
      </c>
      <c r="I15" s="18">
        <v>2</v>
      </c>
      <c r="J15" s="18">
        <v>3</v>
      </c>
      <c r="K15" s="18">
        <v>3</v>
      </c>
      <c r="L15" s="18" t="s">
        <v>22</v>
      </c>
      <c r="M15" s="18">
        <v>3</v>
      </c>
      <c r="N15" s="20" t="s">
        <v>174</v>
      </c>
      <c r="O15" s="20" t="s">
        <v>140</v>
      </c>
      <c r="P15" s="18">
        <v>1</v>
      </c>
      <c r="Q15" s="18">
        <v>5</v>
      </c>
      <c r="R15" s="20" t="s">
        <v>44</v>
      </c>
      <c r="S15" s="10">
        <f t="shared" si="1"/>
        <v>357</v>
      </c>
      <c r="T15" s="49"/>
    </row>
    <row r="16" spans="1:20" ht="23.25" x14ac:dyDescent="0.25">
      <c r="A16" s="18">
        <v>12</v>
      </c>
      <c r="B16" s="18" t="s">
        <v>3</v>
      </c>
      <c r="C16" s="18">
        <v>300</v>
      </c>
      <c r="D16" s="19">
        <f t="shared" si="0"/>
        <v>95.541401273885342</v>
      </c>
      <c r="E16" s="18">
        <v>24</v>
      </c>
      <c r="F16" s="18">
        <v>3</v>
      </c>
      <c r="G16" s="18">
        <v>20</v>
      </c>
      <c r="H16" s="18">
        <v>4</v>
      </c>
      <c r="I16" s="18">
        <v>1</v>
      </c>
      <c r="J16" s="18">
        <v>2</v>
      </c>
      <c r="K16" s="18">
        <v>1</v>
      </c>
      <c r="L16" s="18" t="s">
        <v>22</v>
      </c>
      <c r="M16" s="18">
        <v>3</v>
      </c>
      <c r="N16" s="20" t="s">
        <v>175</v>
      </c>
      <c r="O16" s="20" t="s">
        <v>45</v>
      </c>
      <c r="P16" s="18">
        <v>1</v>
      </c>
      <c r="Q16" s="18">
        <v>5</v>
      </c>
      <c r="R16" s="20" t="s">
        <v>121</v>
      </c>
      <c r="S16" s="10">
        <f t="shared" si="1"/>
        <v>480</v>
      </c>
      <c r="T16" s="49"/>
    </row>
    <row r="17" spans="1:20" ht="23.25" x14ac:dyDescent="0.25">
      <c r="A17" s="18">
        <v>13</v>
      </c>
      <c r="B17" s="18" t="s">
        <v>3</v>
      </c>
      <c r="C17" s="18">
        <v>240</v>
      </c>
      <c r="D17" s="19">
        <f t="shared" si="0"/>
        <v>76.43312101910827</v>
      </c>
      <c r="E17" s="18">
        <v>24</v>
      </c>
      <c r="F17" s="18">
        <v>4</v>
      </c>
      <c r="G17" s="18">
        <v>13</v>
      </c>
      <c r="H17" s="18">
        <v>4</v>
      </c>
      <c r="I17" s="18">
        <v>2</v>
      </c>
      <c r="J17" s="18">
        <v>2</v>
      </c>
      <c r="K17" s="18">
        <v>1</v>
      </c>
      <c r="L17" s="18" t="s">
        <v>22</v>
      </c>
      <c r="M17" s="18">
        <v>3</v>
      </c>
      <c r="N17" s="20" t="s">
        <v>176</v>
      </c>
      <c r="O17" s="20" t="s">
        <v>7</v>
      </c>
      <c r="P17" s="18">
        <v>1</v>
      </c>
      <c r="Q17" s="18">
        <v>5</v>
      </c>
      <c r="R17" s="20"/>
      <c r="S17" s="10">
        <f t="shared" si="1"/>
        <v>312</v>
      </c>
      <c r="T17" s="49"/>
    </row>
    <row r="18" spans="1:20" ht="23.25" x14ac:dyDescent="0.25">
      <c r="A18" s="18">
        <v>14</v>
      </c>
      <c r="B18" s="18" t="s">
        <v>3</v>
      </c>
      <c r="C18" s="18">
        <v>208</v>
      </c>
      <c r="D18" s="19">
        <f t="shared" si="0"/>
        <v>66.242038216560502</v>
      </c>
      <c r="E18" s="18">
        <v>21</v>
      </c>
      <c r="F18" s="18">
        <v>4</v>
      </c>
      <c r="G18" s="18">
        <v>12</v>
      </c>
      <c r="H18" s="18">
        <v>4</v>
      </c>
      <c r="I18" s="18">
        <v>1</v>
      </c>
      <c r="J18" s="18">
        <v>3</v>
      </c>
      <c r="K18" s="18">
        <v>3</v>
      </c>
      <c r="L18" s="18" t="s">
        <v>22</v>
      </c>
      <c r="M18" s="18">
        <v>3</v>
      </c>
      <c r="N18" s="20" t="s">
        <v>177</v>
      </c>
      <c r="O18" s="20" t="s">
        <v>122</v>
      </c>
      <c r="P18" s="18">
        <v>1</v>
      </c>
      <c r="Q18" s="18">
        <v>5</v>
      </c>
      <c r="R18" s="20" t="s">
        <v>123</v>
      </c>
      <c r="S18" s="10">
        <f t="shared" si="1"/>
        <v>252</v>
      </c>
      <c r="T18" s="49"/>
    </row>
    <row r="19" spans="1:20" ht="34.5" x14ac:dyDescent="0.25">
      <c r="A19" s="18">
        <v>15</v>
      </c>
      <c r="B19" s="18" t="s">
        <v>3</v>
      </c>
      <c r="C19" s="18">
        <v>297</v>
      </c>
      <c r="D19" s="19">
        <f t="shared" si="0"/>
        <v>94.585987261146499</v>
      </c>
      <c r="E19" s="18">
        <v>26</v>
      </c>
      <c r="F19" s="18">
        <v>6</v>
      </c>
      <c r="G19" s="18">
        <v>16</v>
      </c>
      <c r="H19" s="18">
        <v>4</v>
      </c>
      <c r="I19" s="18">
        <v>1</v>
      </c>
      <c r="J19" s="18">
        <v>3</v>
      </c>
      <c r="K19" s="18">
        <v>2</v>
      </c>
      <c r="L19" s="18" t="s">
        <v>22</v>
      </c>
      <c r="M19" s="18">
        <v>3</v>
      </c>
      <c r="N19" s="20" t="s">
        <v>178</v>
      </c>
      <c r="O19" s="20" t="s">
        <v>139</v>
      </c>
      <c r="P19" s="18">
        <v>1</v>
      </c>
      <c r="Q19" s="18">
        <v>5</v>
      </c>
      <c r="R19" s="20" t="s">
        <v>47</v>
      </c>
      <c r="S19" s="10">
        <f t="shared" si="1"/>
        <v>416</v>
      </c>
      <c r="T19" s="49"/>
    </row>
    <row r="20" spans="1:20" ht="53.45" customHeight="1" x14ac:dyDescent="0.25">
      <c r="A20" s="18">
        <v>16</v>
      </c>
      <c r="B20" s="18" t="s">
        <v>3</v>
      </c>
      <c r="C20" s="18">
        <v>384</v>
      </c>
      <c r="D20" s="19">
        <f t="shared" si="0"/>
        <v>122.29299363057325</v>
      </c>
      <c r="E20" s="18">
        <v>25</v>
      </c>
      <c r="F20" s="18">
        <v>8</v>
      </c>
      <c r="G20" s="18">
        <v>16</v>
      </c>
      <c r="H20" s="18">
        <v>4</v>
      </c>
      <c r="I20" s="18">
        <v>2</v>
      </c>
      <c r="J20" s="18">
        <v>3</v>
      </c>
      <c r="K20" s="18">
        <v>3</v>
      </c>
      <c r="L20" s="18" t="s">
        <v>22</v>
      </c>
      <c r="M20" s="18">
        <v>4</v>
      </c>
      <c r="N20" s="20" t="s">
        <v>179</v>
      </c>
      <c r="O20" s="20" t="s">
        <v>189</v>
      </c>
      <c r="P20" s="18">
        <v>1</v>
      </c>
      <c r="Q20" s="18">
        <v>5</v>
      </c>
      <c r="R20" s="20" t="s">
        <v>48</v>
      </c>
      <c r="S20" s="10">
        <f t="shared" si="1"/>
        <v>400</v>
      </c>
      <c r="T20" s="49"/>
    </row>
    <row r="21" spans="1:20" x14ac:dyDescent="0.25">
      <c r="A21" s="18">
        <v>17</v>
      </c>
      <c r="B21" s="18" t="s">
        <v>3</v>
      </c>
      <c r="C21" s="18">
        <v>242</v>
      </c>
      <c r="D21" s="19">
        <f t="shared" si="0"/>
        <v>77.070063694267517</v>
      </c>
      <c r="E21" s="18">
        <v>25</v>
      </c>
      <c r="F21" s="18">
        <v>3</v>
      </c>
      <c r="G21" s="18">
        <v>17</v>
      </c>
      <c r="H21" s="18">
        <v>4</v>
      </c>
      <c r="I21" s="18">
        <v>1</v>
      </c>
      <c r="J21" s="18">
        <v>1</v>
      </c>
      <c r="K21" s="18">
        <v>1</v>
      </c>
      <c r="L21" s="18" t="s">
        <v>22</v>
      </c>
      <c r="M21" s="18">
        <v>2</v>
      </c>
      <c r="N21" s="20"/>
      <c r="O21" s="20" t="s">
        <v>7</v>
      </c>
      <c r="P21" s="18">
        <v>2</v>
      </c>
      <c r="Q21" s="18">
        <v>5</v>
      </c>
      <c r="R21" s="20"/>
      <c r="S21" s="10">
        <f t="shared" si="1"/>
        <v>425</v>
      </c>
      <c r="T21" s="49"/>
    </row>
    <row r="22" spans="1:20" x14ac:dyDescent="0.25">
      <c r="A22" s="18">
        <v>18</v>
      </c>
      <c r="B22" s="18" t="s">
        <v>3</v>
      </c>
      <c r="C22" s="18">
        <v>215</v>
      </c>
      <c r="D22" s="19">
        <f t="shared" si="0"/>
        <v>68.471337579617838</v>
      </c>
      <c r="E22" s="18">
        <v>24</v>
      </c>
      <c r="F22" s="18">
        <v>15</v>
      </c>
      <c r="G22" s="18">
        <v>13</v>
      </c>
      <c r="H22" s="18">
        <v>4</v>
      </c>
      <c r="I22" s="18">
        <v>2</v>
      </c>
      <c r="J22" s="18">
        <v>2</v>
      </c>
      <c r="K22" s="18">
        <v>1</v>
      </c>
      <c r="L22" s="18" t="s">
        <v>22</v>
      </c>
      <c r="M22" s="18">
        <v>3</v>
      </c>
      <c r="N22" s="20" t="s">
        <v>49</v>
      </c>
      <c r="O22" s="22" t="s">
        <v>7</v>
      </c>
      <c r="P22" s="18"/>
      <c r="Q22" s="18">
        <v>0</v>
      </c>
      <c r="R22" s="20"/>
      <c r="S22" s="10">
        <f t="shared" si="1"/>
        <v>312</v>
      </c>
      <c r="T22" s="49"/>
    </row>
    <row r="23" spans="1:20" ht="23.25" x14ac:dyDescent="0.25">
      <c r="A23" s="18">
        <v>19</v>
      </c>
      <c r="B23" s="18" t="s">
        <v>3</v>
      </c>
      <c r="C23" s="18">
        <v>201</v>
      </c>
      <c r="D23" s="19">
        <v>64</v>
      </c>
      <c r="E23" s="18">
        <v>18</v>
      </c>
      <c r="F23" s="18">
        <v>6</v>
      </c>
      <c r="G23" s="18">
        <v>16</v>
      </c>
      <c r="H23" s="18">
        <v>4</v>
      </c>
      <c r="I23" s="18">
        <v>1</v>
      </c>
      <c r="J23" s="18">
        <v>3</v>
      </c>
      <c r="K23" s="18">
        <v>3</v>
      </c>
      <c r="L23" s="18" t="s">
        <v>22</v>
      </c>
      <c r="M23" s="18">
        <v>4</v>
      </c>
      <c r="N23" s="20" t="s">
        <v>180</v>
      </c>
      <c r="O23" s="20" t="s">
        <v>138</v>
      </c>
      <c r="P23" s="18">
        <v>1</v>
      </c>
      <c r="Q23" s="18">
        <v>5</v>
      </c>
      <c r="R23" s="20" t="s">
        <v>5</v>
      </c>
      <c r="S23" s="10">
        <f t="shared" si="1"/>
        <v>288</v>
      </c>
      <c r="T23" s="49"/>
    </row>
    <row r="24" spans="1:20" ht="34.5" x14ac:dyDescent="0.25">
      <c r="A24" s="18">
        <v>20</v>
      </c>
      <c r="B24" s="18" t="s">
        <v>3</v>
      </c>
      <c r="C24" s="18">
        <v>367</v>
      </c>
      <c r="D24" s="19">
        <f t="shared" si="0"/>
        <v>116.87898089171973</v>
      </c>
      <c r="E24" s="18">
        <v>28</v>
      </c>
      <c r="F24" s="18">
        <v>15</v>
      </c>
      <c r="G24" s="18">
        <v>19</v>
      </c>
      <c r="H24" s="18">
        <v>4</v>
      </c>
      <c r="I24" s="18">
        <v>2</v>
      </c>
      <c r="J24" s="18">
        <v>2</v>
      </c>
      <c r="K24" s="18">
        <v>2</v>
      </c>
      <c r="L24" s="18" t="s">
        <v>22</v>
      </c>
      <c r="M24" s="18">
        <v>3</v>
      </c>
      <c r="N24" s="20" t="s">
        <v>181</v>
      </c>
      <c r="O24" s="20" t="s">
        <v>182</v>
      </c>
      <c r="P24" s="18">
        <v>1</v>
      </c>
      <c r="Q24" s="18">
        <v>5</v>
      </c>
      <c r="R24" s="20" t="s">
        <v>50</v>
      </c>
      <c r="S24" s="10">
        <f t="shared" si="1"/>
        <v>532</v>
      </c>
      <c r="T24" s="49"/>
    </row>
    <row r="25" spans="1:20" x14ac:dyDescent="0.25">
      <c r="A25" s="18">
        <v>21</v>
      </c>
      <c r="B25" s="18" t="s">
        <v>3</v>
      </c>
      <c r="C25" s="18">
        <v>259</v>
      </c>
      <c r="D25" s="19">
        <f t="shared" si="0"/>
        <v>82.484076433121018</v>
      </c>
      <c r="E25" s="18">
        <v>26</v>
      </c>
      <c r="F25" s="18">
        <v>0</v>
      </c>
      <c r="G25" s="18">
        <v>17</v>
      </c>
      <c r="H25" s="18">
        <v>4</v>
      </c>
      <c r="I25" s="18">
        <v>2</v>
      </c>
      <c r="J25" s="18">
        <v>3</v>
      </c>
      <c r="K25" s="18">
        <v>2</v>
      </c>
      <c r="L25" s="18" t="s">
        <v>22</v>
      </c>
      <c r="M25" s="18">
        <v>3</v>
      </c>
      <c r="N25" s="20" t="s">
        <v>183</v>
      </c>
      <c r="O25" s="20" t="s">
        <v>7</v>
      </c>
      <c r="P25" s="18">
        <v>1</v>
      </c>
      <c r="Q25" s="18">
        <v>5</v>
      </c>
      <c r="R25" s="20"/>
      <c r="S25" s="10">
        <f t="shared" si="1"/>
        <v>442</v>
      </c>
      <c r="T25" s="49"/>
    </row>
    <row r="26" spans="1:20" ht="23.25" x14ac:dyDescent="0.25">
      <c r="A26" s="18">
        <v>22</v>
      </c>
      <c r="B26" s="18" t="s">
        <v>3</v>
      </c>
      <c r="C26" s="18">
        <v>268</v>
      </c>
      <c r="D26" s="19">
        <f t="shared" si="0"/>
        <v>85.350318471337573</v>
      </c>
      <c r="E26" s="18">
        <v>19</v>
      </c>
      <c r="F26" s="18">
        <v>4</v>
      </c>
      <c r="G26" s="18">
        <v>13</v>
      </c>
      <c r="H26" s="18">
        <v>4</v>
      </c>
      <c r="I26" s="18">
        <v>1</v>
      </c>
      <c r="J26" s="18">
        <v>3</v>
      </c>
      <c r="K26" s="18">
        <v>3</v>
      </c>
      <c r="L26" s="18" t="s">
        <v>22</v>
      </c>
      <c r="M26" s="18">
        <v>4</v>
      </c>
      <c r="N26" s="20" t="s">
        <v>51</v>
      </c>
      <c r="O26" s="20" t="s">
        <v>6</v>
      </c>
      <c r="P26" s="18">
        <v>1</v>
      </c>
      <c r="Q26" s="18">
        <v>5</v>
      </c>
      <c r="R26" s="20" t="s">
        <v>52</v>
      </c>
      <c r="S26" s="10">
        <f t="shared" si="1"/>
        <v>247</v>
      </c>
      <c r="T26" s="49"/>
    </row>
    <row r="27" spans="1:20" x14ac:dyDescent="0.25">
      <c r="A27" s="18">
        <v>23</v>
      </c>
      <c r="B27" s="18" t="s">
        <v>3</v>
      </c>
      <c r="C27" s="18">
        <v>16</v>
      </c>
      <c r="D27" s="19">
        <f t="shared" si="0"/>
        <v>5.0955414012738851</v>
      </c>
      <c r="E27" s="18">
        <v>3</v>
      </c>
      <c r="F27" s="18">
        <v>2</v>
      </c>
      <c r="G27" s="18">
        <v>2</v>
      </c>
      <c r="H27" s="18">
        <v>2</v>
      </c>
      <c r="I27" s="18">
        <v>3</v>
      </c>
      <c r="J27" s="18">
        <v>1</v>
      </c>
      <c r="K27" s="18">
        <v>1</v>
      </c>
      <c r="L27" s="18" t="s">
        <v>22</v>
      </c>
      <c r="M27" s="18">
        <v>3</v>
      </c>
      <c r="N27" s="20" t="s">
        <v>53</v>
      </c>
      <c r="O27" s="20" t="s">
        <v>41</v>
      </c>
      <c r="P27" s="18"/>
      <c r="Q27" s="18">
        <v>0</v>
      </c>
      <c r="R27" s="20"/>
      <c r="S27" s="10">
        <f t="shared" si="1"/>
        <v>6</v>
      </c>
      <c r="T27" s="49"/>
    </row>
    <row r="28" spans="1:20" ht="23.25" x14ac:dyDescent="0.25">
      <c r="A28" s="18">
        <v>24</v>
      </c>
      <c r="B28" s="18" t="s">
        <v>3</v>
      </c>
      <c r="C28" s="18">
        <v>241</v>
      </c>
      <c r="D28" s="19">
        <f t="shared" si="0"/>
        <v>76.751592356687894</v>
      </c>
      <c r="E28" s="18">
        <v>23</v>
      </c>
      <c r="F28" s="18">
        <v>5</v>
      </c>
      <c r="G28" s="18">
        <v>19</v>
      </c>
      <c r="H28" s="18">
        <v>4</v>
      </c>
      <c r="I28" s="18">
        <v>1</v>
      </c>
      <c r="J28" s="18">
        <v>2</v>
      </c>
      <c r="K28" s="18">
        <v>2</v>
      </c>
      <c r="L28" s="18" t="s">
        <v>22</v>
      </c>
      <c r="M28" s="18">
        <v>3</v>
      </c>
      <c r="N28" s="20" t="s">
        <v>54</v>
      </c>
      <c r="O28" s="20" t="s">
        <v>6</v>
      </c>
      <c r="P28" s="18">
        <v>1</v>
      </c>
      <c r="Q28" s="18">
        <v>5</v>
      </c>
      <c r="R28" s="20" t="s">
        <v>55</v>
      </c>
      <c r="S28" s="10">
        <f t="shared" si="1"/>
        <v>437</v>
      </c>
      <c r="T28" s="49"/>
    </row>
    <row r="29" spans="1:20" ht="34.5" x14ac:dyDescent="0.25">
      <c r="A29" s="18">
        <v>25</v>
      </c>
      <c r="B29" s="18" t="s">
        <v>3</v>
      </c>
      <c r="C29" s="18">
        <v>255</v>
      </c>
      <c r="D29" s="19">
        <f t="shared" si="0"/>
        <v>81.210191082802538</v>
      </c>
      <c r="E29" s="18">
        <v>27</v>
      </c>
      <c r="F29" s="18">
        <v>10</v>
      </c>
      <c r="G29" s="18">
        <v>17</v>
      </c>
      <c r="H29" s="18">
        <v>4</v>
      </c>
      <c r="I29" s="18">
        <v>1</v>
      </c>
      <c r="J29" s="18">
        <v>3</v>
      </c>
      <c r="K29" s="18">
        <v>3</v>
      </c>
      <c r="L29" s="18" t="s">
        <v>22</v>
      </c>
      <c r="M29" s="18">
        <v>3</v>
      </c>
      <c r="N29" s="20" t="s">
        <v>56</v>
      </c>
      <c r="O29" s="20" t="s">
        <v>31</v>
      </c>
      <c r="P29" s="18">
        <v>1</v>
      </c>
      <c r="Q29" s="18">
        <v>5</v>
      </c>
      <c r="R29" s="20" t="s">
        <v>57</v>
      </c>
      <c r="S29" s="10">
        <f t="shared" si="1"/>
        <v>459</v>
      </c>
      <c r="T29" s="49"/>
    </row>
    <row r="30" spans="1:20" ht="34.5" x14ac:dyDescent="0.25">
      <c r="A30" s="18">
        <v>26</v>
      </c>
      <c r="B30" s="18" t="s">
        <v>3</v>
      </c>
      <c r="C30" s="18">
        <v>328</v>
      </c>
      <c r="D30" s="19">
        <f t="shared" si="0"/>
        <v>104.45859872611464</v>
      </c>
      <c r="E30" s="18">
        <v>25</v>
      </c>
      <c r="F30" s="18">
        <v>7</v>
      </c>
      <c r="G30" s="18">
        <v>19</v>
      </c>
      <c r="H30" s="18">
        <v>4</v>
      </c>
      <c r="I30" s="18">
        <v>1</v>
      </c>
      <c r="J30" s="18">
        <v>3</v>
      </c>
      <c r="K30" s="18">
        <v>2</v>
      </c>
      <c r="L30" s="18" t="s">
        <v>22</v>
      </c>
      <c r="M30" s="18">
        <v>3</v>
      </c>
      <c r="N30" s="20" t="s">
        <v>58</v>
      </c>
      <c r="O30" s="20" t="s">
        <v>31</v>
      </c>
      <c r="P30" s="18">
        <v>1</v>
      </c>
      <c r="Q30" s="18">
        <v>5</v>
      </c>
      <c r="R30" s="20" t="s">
        <v>59</v>
      </c>
      <c r="S30" s="10">
        <f t="shared" si="1"/>
        <v>475</v>
      </c>
      <c r="T30" s="49"/>
    </row>
    <row r="31" spans="1:20" ht="23.25" x14ac:dyDescent="0.25">
      <c r="A31" s="18">
        <v>27</v>
      </c>
      <c r="B31" s="18" t="s">
        <v>3</v>
      </c>
      <c r="C31" s="18">
        <v>219</v>
      </c>
      <c r="D31" s="19">
        <f t="shared" si="0"/>
        <v>69.745222929936304</v>
      </c>
      <c r="E31" s="18">
        <v>28</v>
      </c>
      <c r="F31" s="18">
        <v>12</v>
      </c>
      <c r="G31" s="18">
        <v>20</v>
      </c>
      <c r="H31" s="18">
        <v>4</v>
      </c>
      <c r="I31" s="18">
        <v>1</v>
      </c>
      <c r="J31" s="18">
        <v>2</v>
      </c>
      <c r="K31" s="18">
        <v>1</v>
      </c>
      <c r="L31" s="18" t="s">
        <v>22</v>
      </c>
      <c r="M31" s="18">
        <v>2</v>
      </c>
      <c r="N31" s="20" t="s">
        <v>60</v>
      </c>
      <c r="O31" s="20" t="s">
        <v>4</v>
      </c>
      <c r="P31" s="18">
        <v>1</v>
      </c>
      <c r="Q31" s="18">
        <v>5</v>
      </c>
      <c r="R31" s="20" t="s">
        <v>5</v>
      </c>
      <c r="S31" s="10">
        <f t="shared" si="1"/>
        <v>560</v>
      </c>
      <c r="T31" s="49"/>
    </row>
    <row r="32" spans="1:20" ht="23.25" x14ac:dyDescent="0.25">
      <c r="A32" s="18">
        <v>28</v>
      </c>
      <c r="B32" s="18" t="s">
        <v>3</v>
      </c>
      <c r="C32" s="18">
        <v>200</v>
      </c>
      <c r="D32" s="19">
        <f t="shared" si="0"/>
        <v>63.694267515923563</v>
      </c>
      <c r="E32" s="18">
        <v>26</v>
      </c>
      <c r="F32" s="18">
        <v>4</v>
      </c>
      <c r="G32" s="18">
        <v>15</v>
      </c>
      <c r="H32" s="18">
        <v>4</v>
      </c>
      <c r="I32" s="18">
        <v>1</v>
      </c>
      <c r="J32" s="18">
        <v>2</v>
      </c>
      <c r="K32" s="18">
        <v>2</v>
      </c>
      <c r="L32" s="18" t="s">
        <v>22</v>
      </c>
      <c r="M32" s="18">
        <v>2</v>
      </c>
      <c r="N32" s="20" t="s">
        <v>61</v>
      </c>
      <c r="O32" s="20" t="s">
        <v>4</v>
      </c>
      <c r="P32" s="18">
        <v>1</v>
      </c>
      <c r="Q32" s="18">
        <v>5</v>
      </c>
      <c r="R32" s="20" t="s">
        <v>62</v>
      </c>
      <c r="S32" s="10">
        <f t="shared" si="1"/>
        <v>390</v>
      </c>
      <c r="T32" s="49"/>
    </row>
    <row r="33" spans="1:20" ht="34.5" x14ac:dyDescent="0.25">
      <c r="A33" s="18">
        <v>29</v>
      </c>
      <c r="B33" s="18" t="s">
        <v>3</v>
      </c>
      <c r="C33" s="18">
        <v>298</v>
      </c>
      <c r="D33" s="19">
        <f t="shared" si="0"/>
        <v>94.904458598726109</v>
      </c>
      <c r="E33" s="18">
        <v>27</v>
      </c>
      <c r="F33" s="18">
        <v>6</v>
      </c>
      <c r="G33" s="18">
        <v>21</v>
      </c>
      <c r="H33" s="18">
        <v>4</v>
      </c>
      <c r="I33" s="18">
        <v>2</v>
      </c>
      <c r="J33" s="18">
        <v>3</v>
      </c>
      <c r="K33" s="18">
        <v>2</v>
      </c>
      <c r="L33" s="18" t="s">
        <v>22</v>
      </c>
      <c r="M33" s="18">
        <v>3</v>
      </c>
      <c r="N33" s="20" t="s">
        <v>63</v>
      </c>
      <c r="O33" s="20" t="s">
        <v>31</v>
      </c>
      <c r="P33" s="18">
        <v>1</v>
      </c>
      <c r="Q33" s="18">
        <v>8</v>
      </c>
      <c r="R33" s="20" t="s">
        <v>64</v>
      </c>
      <c r="S33" s="10">
        <f t="shared" si="1"/>
        <v>567</v>
      </c>
      <c r="T33" s="49"/>
    </row>
    <row r="34" spans="1:20" ht="23.25" x14ac:dyDescent="0.25">
      <c r="A34" s="18">
        <v>30</v>
      </c>
      <c r="B34" s="18" t="s">
        <v>3</v>
      </c>
      <c r="C34" s="18">
        <v>217</v>
      </c>
      <c r="D34" s="19">
        <f t="shared" si="0"/>
        <v>69.108280254777071</v>
      </c>
      <c r="E34" s="18">
        <v>26</v>
      </c>
      <c r="F34" s="18">
        <v>5</v>
      </c>
      <c r="G34" s="18">
        <v>20</v>
      </c>
      <c r="H34" s="18">
        <v>4</v>
      </c>
      <c r="I34" s="18">
        <v>1</v>
      </c>
      <c r="J34" s="18">
        <v>2</v>
      </c>
      <c r="K34" s="18">
        <v>2</v>
      </c>
      <c r="L34" s="18" t="s">
        <v>22</v>
      </c>
      <c r="M34" s="18">
        <v>3</v>
      </c>
      <c r="N34" s="20" t="s">
        <v>65</v>
      </c>
      <c r="O34" s="20" t="s">
        <v>4</v>
      </c>
      <c r="P34" s="18">
        <v>1</v>
      </c>
      <c r="Q34" s="18">
        <v>5</v>
      </c>
      <c r="R34" s="20" t="s">
        <v>66</v>
      </c>
      <c r="S34" s="10">
        <f t="shared" si="1"/>
        <v>520</v>
      </c>
      <c r="T34" s="49"/>
    </row>
    <row r="35" spans="1:20" ht="23.25" x14ac:dyDescent="0.25">
      <c r="A35" s="18">
        <v>31</v>
      </c>
      <c r="B35" s="18" t="s">
        <v>3</v>
      </c>
      <c r="C35" s="18">
        <v>228</v>
      </c>
      <c r="D35" s="19">
        <f t="shared" si="0"/>
        <v>72.611464968152859</v>
      </c>
      <c r="E35" s="18">
        <v>25</v>
      </c>
      <c r="F35" s="18">
        <v>14</v>
      </c>
      <c r="G35" s="18">
        <v>16</v>
      </c>
      <c r="H35" s="18">
        <v>4</v>
      </c>
      <c r="I35" s="18">
        <v>1</v>
      </c>
      <c r="J35" s="18">
        <v>2</v>
      </c>
      <c r="K35" s="18">
        <v>1</v>
      </c>
      <c r="L35" s="18" t="s">
        <v>22</v>
      </c>
      <c r="M35" s="18">
        <v>2</v>
      </c>
      <c r="N35" s="20" t="s">
        <v>124</v>
      </c>
      <c r="O35" s="20" t="s">
        <v>4</v>
      </c>
      <c r="P35" s="18">
        <v>1</v>
      </c>
      <c r="Q35" s="18">
        <v>5</v>
      </c>
      <c r="R35" s="20" t="s">
        <v>62</v>
      </c>
      <c r="S35" s="10">
        <f t="shared" si="1"/>
        <v>400</v>
      </c>
      <c r="T35" s="49"/>
    </row>
    <row r="36" spans="1:20" x14ac:dyDescent="0.25">
      <c r="A36" s="51">
        <v>32</v>
      </c>
      <c r="B36" s="51" t="s">
        <v>3</v>
      </c>
      <c r="C36" s="51">
        <v>0</v>
      </c>
      <c r="D36" s="52">
        <f>C36/3.14</f>
        <v>0</v>
      </c>
      <c r="E36" s="51">
        <v>21</v>
      </c>
      <c r="F36" s="51">
        <v>10</v>
      </c>
      <c r="G36" s="51">
        <v>9</v>
      </c>
      <c r="H36" s="51">
        <v>4</v>
      </c>
      <c r="I36" s="51">
        <v>2</v>
      </c>
      <c r="J36" s="51">
        <v>2</v>
      </c>
      <c r="K36" s="51">
        <v>2</v>
      </c>
      <c r="L36" s="51" t="s">
        <v>22</v>
      </c>
      <c r="M36" s="51">
        <v>2</v>
      </c>
      <c r="N36" s="53"/>
      <c r="O36" s="53" t="s">
        <v>7</v>
      </c>
      <c r="P36" s="51">
        <v>1</v>
      </c>
      <c r="Q36" s="51">
        <v>0</v>
      </c>
      <c r="R36" s="53"/>
      <c r="S36" s="54">
        <f>E36*G36</f>
        <v>189</v>
      </c>
      <c r="T36" s="55"/>
    </row>
    <row r="37" spans="1:20" ht="23.25" x14ac:dyDescent="0.25">
      <c r="A37" s="18">
        <v>33</v>
      </c>
      <c r="B37" s="18" t="s">
        <v>3</v>
      </c>
      <c r="C37" s="18">
        <v>293</v>
      </c>
      <c r="D37" s="19">
        <f t="shared" si="0"/>
        <v>93.312101910828019</v>
      </c>
      <c r="E37" s="18">
        <v>27</v>
      </c>
      <c r="F37" s="18">
        <v>3</v>
      </c>
      <c r="G37" s="18">
        <v>17</v>
      </c>
      <c r="H37" s="18">
        <v>4</v>
      </c>
      <c r="I37" s="18">
        <v>1</v>
      </c>
      <c r="J37" s="18">
        <v>2</v>
      </c>
      <c r="K37" s="18">
        <v>1</v>
      </c>
      <c r="L37" s="18" t="s">
        <v>22</v>
      </c>
      <c r="M37" s="18">
        <v>3</v>
      </c>
      <c r="N37" s="20" t="s">
        <v>67</v>
      </c>
      <c r="O37" s="20" t="s">
        <v>4</v>
      </c>
      <c r="P37" s="18">
        <v>1</v>
      </c>
      <c r="Q37" s="18">
        <v>5</v>
      </c>
      <c r="R37" s="20" t="s">
        <v>125</v>
      </c>
      <c r="S37" s="10">
        <f t="shared" si="1"/>
        <v>459</v>
      </c>
      <c r="T37" s="49"/>
    </row>
    <row r="38" spans="1:20" ht="23.25" x14ac:dyDescent="0.25">
      <c r="A38" s="18">
        <v>34</v>
      </c>
      <c r="B38" s="18" t="s">
        <v>3</v>
      </c>
      <c r="C38" s="18">
        <v>217</v>
      </c>
      <c r="D38" s="19">
        <f t="shared" si="0"/>
        <v>69.108280254777071</v>
      </c>
      <c r="E38" s="18">
        <v>20</v>
      </c>
      <c r="F38" s="18">
        <v>3</v>
      </c>
      <c r="G38" s="18">
        <v>14</v>
      </c>
      <c r="H38" s="18">
        <v>4</v>
      </c>
      <c r="I38" s="18">
        <v>1</v>
      </c>
      <c r="J38" s="18">
        <v>2</v>
      </c>
      <c r="K38" s="18">
        <v>1</v>
      </c>
      <c r="L38" s="18" t="s">
        <v>22</v>
      </c>
      <c r="M38" s="18">
        <v>2</v>
      </c>
      <c r="N38" s="20" t="s">
        <v>68</v>
      </c>
      <c r="O38" s="20" t="s">
        <v>69</v>
      </c>
      <c r="P38" s="18">
        <v>1</v>
      </c>
      <c r="Q38" s="18">
        <v>5</v>
      </c>
      <c r="R38" s="20" t="s">
        <v>70</v>
      </c>
      <c r="S38" s="10">
        <f t="shared" si="1"/>
        <v>280</v>
      </c>
      <c r="T38" s="49"/>
    </row>
    <row r="39" spans="1:20" x14ac:dyDescent="0.25">
      <c r="A39" s="18">
        <v>35</v>
      </c>
      <c r="B39" s="18" t="s">
        <v>3</v>
      </c>
      <c r="C39" s="18">
        <v>14</v>
      </c>
      <c r="D39" s="19">
        <f t="shared" si="0"/>
        <v>4.4585987261146496</v>
      </c>
      <c r="E39" s="18">
        <v>4</v>
      </c>
      <c r="F39" s="18">
        <v>2</v>
      </c>
      <c r="G39" s="18">
        <v>2</v>
      </c>
      <c r="H39" s="18">
        <v>2</v>
      </c>
      <c r="I39" s="18">
        <v>3</v>
      </c>
      <c r="J39" s="18">
        <v>1</v>
      </c>
      <c r="K39" s="18">
        <v>1</v>
      </c>
      <c r="L39" s="18" t="s">
        <v>22</v>
      </c>
      <c r="M39" s="18">
        <v>3</v>
      </c>
      <c r="N39" s="20" t="s">
        <v>71</v>
      </c>
      <c r="O39" s="20" t="s">
        <v>41</v>
      </c>
      <c r="P39" s="18"/>
      <c r="Q39" s="18">
        <v>0</v>
      </c>
      <c r="R39" s="20"/>
      <c r="S39" s="10">
        <f t="shared" si="1"/>
        <v>8</v>
      </c>
      <c r="T39" s="49"/>
    </row>
    <row r="40" spans="1:20" ht="23.25" x14ac:dyDescent="0.25">
      <c r="A40" s="18">
        <v>36</v>
      </c>
      <c r="B40" s="18" t="s">
        <v>3</v>
      </c>
      <c r="C40" s="18">
        <v>173</v>
      </c>
      <c r="D40" s="19">
        <f t="shared" si="0"/>
        <v>55.095541401273884</v>
      </c>
      <c r="E40" s="18">
        <v>22</v>
      </c>
      <c r="F40" s="18">
        <v>3</v>
      </c>
      <c r="G40" s="18">
        <v>13</v>
      </c>
      <c r="H40" s="18">
        <v>4</v>
      </c>
      <c r="I40" s="18">
        <v>2</v>
      </c>
      <c r="J40" s="18">
        <v>2</v>
      </c>
      <c r="K40" s="18">
        <v>1</v>
      </c>
      <c r="L40" s="18" t="s">
        <v>22</v>
      </c>
      <c r="M40" s="18">
        <v>3</v>
      </c>
      <c r="N40" s="20" t="s">
        <v>72</v>
      </c>
      <c r="O40" s="20" t="s">
        <v>8</v>
      </c>
      <c r="P40" s="18">
        <v>2</v>
      </c>
      <c r="Q40" s="18">
        <v>5</v>
      </c>
      <c r="R40" s="20" t="s">
        <v>73</v>
      </c>
      <c r="S40" s="10">
        <f t="shared" si="1"/>
        <v>286</v>
      </c>
      <c r="T40" s="49"/>
    </row>
    <row r="41" spans="1:20" ht="34.5" x14ac:dyDescent="0.25">
      <c r="A41" s="18">
        <v>37</v>
      </c>
      <c r="B41" s="18" t="s">
        <v>3</v>
      </c>
      <c r="C41" s="18">
        <v>344</v>
      </c>
      <c r="D41" s="19">
        <f t="shared" si="0"/>
        <v>109.55414012738854</v>
      </c>
      <c r="E41" s="18">
        <v>27</v>
      </c>
      <c r="F41" s="18">
        <v>7</v>
      </c>
      <c r="G41" s="18">
        <v>17</v>
      </c>
      <c r="H41" s="18">
        <v>4</v>
      </c>
      <c r="I41" s="18">
        <v>2</v>
      </c>
      <c r="J41" s="18">
        <v>2</v>
      </c>
      <c r="K41" s="18">
        <v>2</v>
      </c>
      <c r="L41" s="18" t="s">
        <v>22</v>
      </c>
      <c r="M41" s="18">
        <v>3</v>
      </c>
      <c r="N41" s="20" t="s">
        <v>184</v>
      </c>
      <c r="O41" s="20" t="s">
        <v>74</v>
      </c>
      <c r="P41" s="18">
        <v>1</v>
      </c>
      <c r="Q41" s="18">
        <v>5</v>
      </c>
      <c r="R41" s="20" t="s">
        <v>75</v>
      </c>
      <c r="S41" s="10">
        <f t="shared" si="1"/>
        <v>459</v>
      </c>
      <c r="T41" s="49"/>
    </row>
    <row r="42" spans="1:20" ht="34.5" x14ac:dyDescent="0.25">
      <c r="A42" s="18">
        <v>38</v>
      </c>
      <c r="B42" s="18" t="s">
        <v>3</v>
      </c>
      <c r="C42" s="18">
        <v>157</v>
      </c>
      <c r="D42" s="19">
        <f t="shared" si="0"/>
        <v>50</v>
      </c>
      <c r="E42" s="18">
        <v>22</v>
      </c>
      <c r="F42" s="18">
        <v>3</v>
      </c>
      <c r="G42" s="18">
        <v>10</v>
      </c>
      <c r="H42" s="18">
        <v>4</v>
      </c>
      <c r="I42" s="18">
        <v>2</v>
      </c>
      <c r="J42" s="18">
        <v>2</v>
      </c>
      <c r="K42" s="18">
        <v>3</v>
      </c>
      <c r="L42" s="18" t="s">
        <v>22</v>
      </c>
      <c r="M42" s="18">
        <v>3</v>
      </c>
      <c r="N42" s="20" t="s">
        <v>76</v>
      </c>
      <c r="O42" s="20" t="s">
        <v>8</v>
      </c>
      <c r="P42" s="18">
        <v>1</v>
      </c>
      <c r="Q42" s="18">
        <v>5</v>
      </c>
      <c r="R42" s="20" t="s">
        <v>77</v>
      </c>
      <c r="S42" s="10">
        <f t="shared" si="1"/>
        <v>220</v>
      </c>
      <c r="T42" s="49"/>
    </row>
    <row r="43" spans="1:20" ht="45.75" x14ac:dyDescent="0.25">
      <c r="A43" s="18">
        <v>39</v>
      </c>
      <c r="B43" s="18" t="s">
        <v>3</v>
      </c>
      <c r="C43" s="18">
        <v>297</v>
      </c>
      <c r="D43" s="19">
        <v>95</v>
      </c>
      <c r="E43" s="18">
        <v>25</v>
      </c>
      <c r="F43" s="18">
        <v>6</v>
      </c>
      <c r="G43" s="18">
        <v>12</v>
      </c>
      <c r="H43" s="18">
        <v>4</v>
      </c>
      <c r="I43" s="18">
        <v>2</v>
      </c>
      <c r="J43" s="18">
        <v>3</v>
      </c>
      <c r="K43" s="18">
        <v>3</v>
      </c>
      <c r="L43" s="18" t="s">
        <v>22</v>
      </c>
      <c r="M43" s="18">
        <v>3</v>
      </c>
      <c r="N43" s="20" t="s">
        <v>136</v>
      </c>
      <c r="O43" s="20" t="s">
        <v>137</v>
      </c>
      <c r="P43" s="18">
        <v>1</v>
      </c>
      <c r="Q43" s="18">
        <v>5</v>
      </c>
      <c r="R43" s="20" t="s">
        <v>78</v>
      </c>
      <c r="S43" s="10">
        <f>E43*G43</f>
        <v>300</v>
      </c>
      <c r="T43" s="49"/>
    </row>
    <row r="44" spans="1:20" ht="23.25" x14ac:dyDescent="0.25">
      <c r="A44" s="18">
        <v>40</v>
      </c>
      <c r="B44" s="18" t="s">
        <v>3</v>
      </c>
      <c r="C44" s="18">
        <v>373</v>
      </c>
      <c r="D44" s="19">
        <f t="shared" si="0"/>
        <v>118.78980891719745</v>
      </c>
      <c r="E44" s="18">
        <v>31</v>
      </c>
      <c r="F44" s="18">
        <v>7</v>
      </c>
      <c r="G44" s="18">
        <v>17</v>
      </c>
      <c r="H44" s="18">
        <v>4</v>
      </c>
      <c r="I44" s="18">
        <v>1</v>
      </c>
      <c r="J44" s="18">
        <v>3</v>
      </c>
      <c r="K44" s="18">
        <v>3</v>
      </c>
      <c r="L44" s="18" t="s">
        <v>22</v>
      </c>
      <c r="M44" s="18">
        <v>3</v>
      </c>
      <c r="N44" s="20" t="s">
        <v>79</v>
      </c>
      <c r="O44" s="20" t="s">
        <v>69</v>
      </c>
      <c r="P44" s="18">
        <v>1</v>
      </c>
      <c r="Q44" s="18">
        <v>5</v>
      </c>
      <c r="R44" s="20" t="s">
        <v>5</v>
      </c>
      <c r="S44" s="10">
        <f t="shared" si="1"/>
        <v>527</v>
      </c>
      <c r="T44" s="49"/>
    </row>
    <row r="45" spans="1:20" x14ac:dyDescent="0.25">
      <c r="A45" s="18">
        <v>41</v>
      </c>
      <c r="B45" s="18" t="s">
        <v>3</v>
      </c>
      <c r="C45" s="18">
        <v>15</v>
      </c>
      <c r="D45" s="19">
        <f t="shared" si="0"/>
        <v>4.7770700636942669</v>
      </c>
      <c r="E45" s="18">
        <v>3</v>
      </c>
      <c r="F45" s="18">
        <v>2</v>
      </c>
      <c r="G45" s="18">
        <v>2</v>
      </c>
      <c r="H45" s="18">
        <v>2</v>
      </c>
      <c r="I45" s="18">
        <v>2</v>
      </c>
      <c r="J45" s="18">
        <v>2</v>
      </c>
      <c r="K45" s="18">
        <v>1</v>
      </c>
      <c r="L45" s="18" t="s">
        <v>22</v>
      </c>
      <c r="M45" s="18">
        <v>3</v>
      </c>
      <c r="N45" s="20" t="s">
        <v>80</v>
      </c>
      <c r="O45" s="20" t="s">
        <v>41</v>
      </c>
      <c r="P45" s="18"/>
      <c r="Q45" s="18">
        <v>0</v>
      </c>
      <c r="R45" s="20"/>
      <c r="S45" s="10">
        <f t="shared" si="1"/>
        <v>6</v>
      </c>
      <c r="T45" s="49"/>
    </row>
    <row r="46" spans="1:20" ht="23.25" x14ac:dyDescent="0.25">
      <c r="A46" s="18">
        <v>42</v>
      </c>
      <c r="B46" s="18" t="s">
        <v>3</v>
      </c>
      <c r="C46" s="18">
        <v>303</v>
      </c>
      <c r="D46" s="19">
        <f t="shared" si="0"/>
        <v>96.496815286624198</v>
      </c>
      <c r="E46" s="18">
        <v>28</v>
      </c>
      <c r="F46" s="18">
        <v>3</v>
      </c>
      <c r="G46" s="18">
        <v>16</v>
      </c>
      <c r="H46" s="18">
        <v>4</v>
      </c>
      <c r="I46" s="18">
        <v>1</v>
      </c>
      <c r="J46" s="18">
        <v>3</v>
      </c>
      <c r="K46" s="18">
        <v>2</v>
      </c>
      <c r="L46" s="18" t="s">
        <v>22</v>
      </c>
      <c r="M46" s="18">
        <v>3</v>
      </c>
      <c r="N46" s="20" t="s">
        <v>81</v>
      </c>
      <c r="O46" s="20" t="s">
        <v>4</v>
      </c>
      <c r="P46" s="18">
        <v>1</v>
      </c>
      <c r="Q46" s="18">
        <v>5</v>
      </c>
      <c r="R46" s="20" t="s">
        <v>82</v>
      </c>
      <c r="S46" s="10">
        <f t="shared" si="1"/>
        <v>448</v>
      </c>
      <c r="T46" s="49"/>
    </row>
    <row r="47" spans="1:20" ht="23.25" x14ac:dyDescent="0.25">
      <c r="A47" s="18">
        <v>43</v>
      </c>
      <c r="B47" s="18" t="s">
        <v>3</v>
      </c>
      <c r="C47" s="18">
        <v>249</v>
      </c>
      <c r="D47" s="19">
        <f t="shared" si="0"/>
        <v>79.29936305732484</v>
      </c>
      <c r="E47" s="18">
        <v>25</v>
      </c>
      <c r="F47" s="18">
        <v>3</v>
      </c>
      <c r="G47" s="18">
        <v>18</v>
      </c>
      <c r="H47" s="18">
        <v>4</v>
      </c>
      <c r="I47" s="18">
        <v>1</v>
      </c>
      <c r="J47" s="18">
        <v>2</v>
      </c>
      <c r="K47" s="18">
        <v>2</v>
      </c>
      <c r="L47" s="18" t="s">
        <v>22</v>
      </c>
      <c r="M47" s="18">
        <v>3</v>
      </c>
      <c r="N47" s="20" t="s">
        <v>83</v>
      </c>
      <c r="O47" s="20" t="s">
        <v>4</v>
      </c>
      <c r="P47" s="18">
        <v>1</v>
      </c>
      <c r="Q47" s="18">
        <v>5</v>
      </c>
      <c r="R47" s="20" t="s">
        <v>84</v>
      </c>
      <c r="S47" s="10">
        <f t="shared" si="1"/>
        <v>450</v>
      </c>
      <c r="T47" s="49"/>
    </row>
    <row r="48" spans="1:20" ht="34.5" x14ac:dyDescent="0.25">
      <c r="A48" s="18">
        <v>44</v>
      </c>
      <c r="B48" s="18" t="s">
        <v>3</v>
      </c>
      <c r="C48" s="18">
        <v>356</v>
      </c>
      <c r="D48" s="19">
        <f t="shared" si="0"/>
        <v>113.37579617834395</v>
      </c>
      <c r="E48" s="18">
        <v>24</v>
      </c>
      <c r="F48" s="18">
        <v>3</v>
      </c>
      <c r="G48" s="18">
        <v>21</v>
      </c>
      <c r="H48" s="18">
        <v>5</v>
      </c>
      <c r="I48" s="18">
        <v>2</v>
      </c>
      <c r="J48" s="18">
        <v>2</v>
      </c>
      <c r="K48" s="18">
        <v>2</v>
      </c>
      <c r="L48" s="18" t="s">
        <v>22</v>
      </c>
      <c r="M48" s="18">
        <v>2</v>
      </c>
      <c r="N48" s="20" t="s">
        <v>85</v>
      </c>
      <c r="O48" s="20" t="s">
        <v>86</v>
      </c>
      <c r="P48" s="18">
        <v>1</v>
      </c>
      <c r="Q48" s="18">
        <v>5</v>
      </c>
      <c r="R48" s="20" t="s">
        <v>87</v>
      </c>
      <c r="S48" s="10">
        <f t="shared" si="1"/>
        <v>504</v>
      </c>
      <c r="T48" s="49"/>
    </row>
    <row r="49" spans="1:20" x14ac:dyDescent="0.25">
      <c r="A49" s="18">
        <v>45</v>
      </c>
      <c r="B49" s="18" t="s">
        <v>3</v>
      </c>
      <c r="C49" s="18">
        <v>41</v>
      </c>
      <c r="D49" s="19">
        <f t="shared" si="0"/>
        <v>13.057324840764331</v>
      </c>
      <c r="E49" s="18">
        <v>6</v>
      </c>
      <c r="F49" s="18">
        <v>2</v>
      </c>
      <c r="G49" s="18">
        <v>3</v>
      </c>
      <c r="H49" s="18">
        <v>3</v>
      </c>
      <c r="I49" s="18">
        <v>2</v>
      </c>
      <c r="J49" s="18">
        <v>2</v>
      </c>
      <c r="K49" s="18">
        <v>1</v>
      </c>
      <c r="L49" s="18" t="s">
        <v>22</v>
      </c>
      <c r="M49" s="18">
        <v>2</v>
      </c>
      <c r="N49" s="20" t="s">
        <v>88</v>
      </c>
      <c r="O49" s="20" t="s">
        <v>11</v>
      </c>
      <c r="P49" s="18">
        <v>2</v>
      </c>
      <c r="Q49" s="18">
        <v>5</v>
      </c>
      <c r="R49" s="20"/>
      <c r="S49" s="10">
        <f t="shared" si="1"/>
        <v>18</v>
      </c>
      <c r="T49" s="49"/>
    </row>
    <row r="50" spans="1:20" ht="23.25" x14ac:dyDescent="0.25">
      <c r="A50" s="18">
        <v>46</v>
      </c>
      <c r="B50" s="18" t="s">
        <v>3</v>
      </c>
      <c r="C50" s="18">
        <v>277</v>
      </c>
      <c r="D50" s="19">
        <f t="shared" si="0"/>
        <v>88.216560509554142</v>
      </c>
      <c r="E50" s="18">
        <v>26</v>
      </c>
      <c r="F50" s="18">
        <v>3</v>
      </c>
      <c r="G50" s="18">
        <v>15</v>
      </c>
      <c r="H50" s="18">
        <v>4</v>
      </c>
      <c r="I50" s="18">
        <v>1</v>
      </c>
      <c r="J50" s="18">
        <v>2</v>
      </c>
      <c r="K50" s="18">
        <v>2</v>
      </c>
      <c r="L50" s="18" t="s">
        <v>22</v>
      </c>
      <c r="M50" s="18">
        <v>3</v>
      </c>
      <c r="N50" s="20" t="s">
        <v>89</v>
      </c>
      <c r="O50" s="20" t="s">
        <v>7</v>
      </c>
      <c r="P50" s="18">
        <v>2</v>
      </c>
      <c r="Q50" s="18">
        <v>5</v>
      </c>
      <c r="R50" s="20"/>
      <c r="S50" s="10">
        <f t="shared" si="1"/>
        <v>390</v>
      </c>
      <c r="T50" s="49"/>
    </row>
    <row r="51" spans="1:20" x14ac:dyDescent="0.25">
      <c r="A51" s="18">
        <v>47</v>
      </c>
      <c r="B51" s="18" t="s">
        <v>3</v>
      </c>
      <c r="C51" s="18">
        <v>145</v>
      </c>
      <c r="D51" s="19">
        <f t="shared" si="0"/>
        <v>46.178343949044582</v>
      </c>
      <c r="E51" s="18">
        <v>14</v>
      </c>
      <c r="F51" s="18">
        <v>3</v>
      </c>
      <c r="G51" s="18">
        <v>8</v>
      </c>
      <c r="H51" s="18">
        <v>4</v>
      </c>
      <c r="I51" s="18">
        <v>2</v>
      </c>
      <c r="J51" s="18">
        <v>2</v>
      </c>
      <c r="K51" s="18">
        <v>1</v>
      </c>
      <c r="L51" s="18" t="s">
        <v>22</v>
      </c>
      <c r="M51" s="18">
        <v>3</v>
      </c>
      <c r="N51" s="20" t="s">
        <v>90</v>
      </c>
      <c r="O51" s="22" t="s">
        <v>7</v>
      </c>
      <c r="P51" s="18">
        <v>2</v>
      </c>
      <c r="Q51" s="18">
        <v>5</v>
      </c>
      <c r="R51" s="20"/>
      <c r="S51" s="10">
        <f t="shared" si="1"/>
        <v>112</v>
      </c>
      <c r="T51" s="49"/>
    </row>
    <row r="52" spans="1:20" ht="23.25" x14ac:dyDescent="0.25">
      <c r="A52" s="18">
        <v>48</v>
      </c>
      <c r="B52" s="18" t="s">
        <v>3</v>
      </c>
      <c r="C52" s="18">
        <v>249</v>
      </c>
      <c r="D52" s="19">
        <f t="shared" si="0"/>
        <v>79.29936305732484</v>
      </c>
      <c r="E52" s="18">
        <v>22</v>
      </c>
      <c r="F52" s="18">
        <v>0</v>
      </c>
      <c r="G52" s="18">
        <v>12</v>
      </c>
      <c r="H52" s="18">
        <v>4</v>
      </c>
      <c r="I52" s="18">
        <v>1</v>
      </c>
      <c r="J52" s="18">
        <v>3</v>
      </c>
      <c r="K52" s="18">
        <v>2</v>
      </c>
      <c r="L52" s="18" t="s">
        <v>22</v>
      </c>
      <c r="M52" s="18">
        <v>3</v>
      </c>
      <c r="N52" s="20" t="s">
        <v>91</v>
      </c>
      <c r="O52" s="20" t="s">
        <v>69</v>
      </c>
      <c r="P52" s="18">
        <v>1</v>
      </c>
      <c r="Q52" s="18">
        <v>5</v>
      </c>
      <c r="R52" s="20" t="s">
        <v>92</v>
      </c>
      <c r="S52" s="10">
        <f t="shared" si="1"/>
        <v>264</v>
      </c>
      <c r="T52" s="49"/>
    </row>
    <row r="53" spans="1:20" ht="23.25" x14ac:dyDescent="0.25">
      <c r="A53" s="18">
        <v>49</v>
      </c>
      <c r="B53" s="18" t="s">
        <v>3</v>
      </c>
      <c r="C53" s="18">
        <v>208</v>
      </c>
      <c r="D53" s="19">
        <f t="shared" si="0"/>
        <v>66.242038216560502</v>
      </c>
      <c r="E53" s="18">
        <v>23</v>
      </c>
      <c r="F53" s="18">
        <v>3</v>
      </c>
      <c r="G53" s="18">
        <v>9</v>
      </c>
      <c r="H53" s="18">
        <v>4</v>
      </c>
      <c r="I53" s="18">
        <v>2</v>
      </c>
      <c r="J53" s="18">
        <v>2</v>
      </c>
      <c r="K53" s="18">
        <v>2</v>
      </c>
      <c r="L53" s="18" t="s">
        <v>22</v>
      </c>
      <c r="M53" s="18">
        <v>3</v>
      </c>
      <c r="N53" s="20" t="s">
        <v>93</v>
      </c>
      <c r="O53" s="20" t="s">
        <v>7</v>
      </c>
      <c r="P53" s="18">
        <v>1</v>
      </c>
      <c r="Q53" s="18">
        <v>5</v>
      </c>
      <c r="R53" s="20"/>
      <c r="S53" s="10">
        <f t="shared" si="1"/>
        <v>207</v>
      </c>
      <c r="T53" s="49"/>
    </row>
    <row r="54" spans="1:20" x14ac:dyDescent="0.25">
      <c r="A54" s="18">
        <v>50</v>
      </c>
      <c r="B54" s="18" t="s">
        <v>3</v>
      </c>
      <c r="C54" s="18">
        <v>168</v>
      </c>
      <c r="D54" s="19">
        <f t="shared" si="0"/>
        <v>53.503184713375795</v>
      </c>
      <c r="E54" s="18">
        <v>19</v>
      </c>
      <c r="F54" s="18">
        <v>3</v>
      </c>
      <c r="G54" s="18">
        <v>8</v>
      </c>
      <c r="H54" s="18">
        <v>4</v>
      </c>
      <c r="I54" s="18">
        <v>2</v>
      </c>
      <c r="J54" s="18">
        <v>2</v>
      </c>
      <c r="K54" s="18">
        <v>1</v>
      </c>
      <c r="L54" s="18" t="s">
        <v>22</v>
      </c>
      <c r="M54" s="18">
        <v>2</v>
      </c>
      <c r="N54" s="20" t="s">
        <v>94</v>
      </c>
      <c r="O54" s="20" t="s">
        <v>41</v>
      </c>
      <c r="P54" s="18"/>
      <c r="Q54" s="18">
        <v>0</v>
      </c>
      <c r="R54" s="20"/>
      <c r="S54" s="10">
        <f t="shared" si="1"/>
        <v>152</v>
      </c>
      <c r="T54" s="49"/>
    </row>
    <row r="55" spans="1:20" x14ac:dyDescent="0.25">
      <c r="A55" s="18">
        <v>51</v>
      </c>
      <c r="B55" s="18" t="s">
        <v>3</v>
      </c>
      <c r="C55" s="18">
        <v>215</v>
      </c>
      <c r="D55" s="19">
        <f t="shared" si="0"/>
        <v>68.471337579617838</v>
      </c>
      <c r="E55" s="18">
        <v>24</v>
      </c>
      <c r="F55" s="18">
        <v>3</v>
      </c>
      <c r="G55" s="18">
        <v>15</v>
      </c>
      <c r="H55" s="18">
        <v>4</v>
      </c>
      <c r="I55" s="18">
        <v>2</v>
      </c>
      <c r="J55" s="18">
        <v>2</v>
      </c>
      <c r="K55" s="18">
        <v>1</v>
      </c>
      <c r="L55" s="18" t="s">
        <v>22</v>
      </c>
      <c r="M55" s="18">
        <v>3</v>
      </c>
      <c r="N55" s="20" t="s">
        <v>95</v>
      </c>
      <c r="O55" s="20" t="s">
        <v>69</v>
      </c>
      <c r="P55" s="18">
        <v>1</v>
      </c>
      <c r="Q55" s="18">
        <v>5</v>
      </c>
      <c r="R55" s="20" t="s">
        <v>62</v>
      </c>
      <c r="S55" s="10">
        <f t="shared" si="1"/>
        <v>360</v>
      </c>
      <c r="T55" s="49"/>
    </row>
    <row r="56" spans="1:20" ht="58.5" customHeight="1" x14ac:dyDescent="0.25">
      <c r="A56" s="18">
        <v>52</v>
      </c>
      <c r="B56" s="18" t="s">
        <v>3</v>
      </c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20" t="s">
        <v>96</v>
      </c>
      <c r="O56" s="20" t="s">
        <v>171</v>
      </c>
      <c r="P56" s="18"/>
      <c r="Q56" s="18"/>
      <c r="R56" s="20" t="s">
        <v>168</v>
      </c>
      <c r="S56" s="10">
        <f t="shared" si="1"/>
        <v>0</v>
      </c>
      <c r="T56" s="49"/>
    </row>
    <row r="57" spans="1:20" ht="34.5" x14ac:dyDescent="0.25">
      <c r="A57" s="18">
        <v>53</v>
      </c>
      <c r="B57" s="18" t="s">
        <v>3</v>
      </c>
      <c r="C57" s="18">
        <v>169</v>
      </c>
      <c r="D57" s="19">
        <f t="shared" si="0"/>
        <v>53.821656050955411</v>
      </c>
      <c r="E57" s="18">
        <v>19</v>
      </c>
      <c r="F57" s="18">
        <v>3</v>
      </c>
      <c r="G57" s="18">
        <v>11</v>
      </c>
      <c r="H57" s="18">
        <v>5</v>
      </c>
      <c r="I57" s="18">
        <v>3</v>
      </c>
      <c r="J57" s="18">
        <v>4</v>
      </c>
      <c r="K57" s="18">
        <v>3</v>
      </c>
      <c r="L57" s="18" t="s">
        <v>23</v>
      </c>
      <c r="M57" s="18">
        <v>4</v>
      </c>
      <c r="N57" s="20" t="s">
        <v>126</v>
      </c>
      <c r="O57" s="20" t="s">
        <v>9</v>
      </c>
      <c r="P57" s="18">
        <v>1</v>
      </c>
      <c r="Q57" s="18">
        <v>5</v>
      </c>
      <c r="R57" s="20"/>
      <c r="S57" s="10">
        <f t="shared" si="1"/>
        <v>209</v>
      </c>
      <c r="T57" s="49"/>
    </row>
    <row r="58" spans="1:20" ht="23.25" x14ac:dyDescent="0.25">
      <c r="A58" s="18">
        <v>54</v>
      </c>
      <c r="B58" s="18" t="s">
        <v>3</v>
      </c>
      <c r="C58" s="18">
        <v>231</v>
      </c>
      <c r="D58" s="19">
        <f t="shared" si="0"/>
        <v>73.566878980891715</v>
      </c>
      <c r="E58" s="18">
        <v>24</v>
      </c>
      <c r="F58" s="18">
        <v>3</v>
      </c>
      <c r="G58" s="18">
        <v>15</v>
      </c>
      <c r="H58" s="18">
        <v>4</v>
      </c>
      <c r="I58" s="18">
        <v>1</v>
      </c>
      <c r="J58" s="18">
        <v>2</v>
      </c>
      <c r="K58" s="18">
        <v>2</v>
      </c>
      <c r="L58" s="18" t="s">
        <v>22</v>
      </c>
      <c r="M58" s="18">
        <v>3</v>
      </c>
      <c r="N58" s="20" t="s">
        <v>97</v>
      </c>
      <c r="O58" s="20" t="s">
        <v>69</v>
      </c>
      <c r="P58" s="18">
        <v>1</v>
      </c>
      <c r="Q58" s="18">
        <v>5</v>
      </c>
      <c r="R58" s="20" t="s">
        <v>98</v>
      </c>
      <c r="S58" s="10">
        <f t="shared" si="1"/>
        <v>360</v>
      </c>
      <c r="T58" s="49"/>
    </row>
    <row r="59" spans="1:20" ht="59.25" customHeight="1" x14ac:dyDescent="0.25">
      <c r="A59" s="18">
        <v>55</v>
      </c>
      <c r="B59" s="18" t="s">
        <v>3</v>
      </c>
      <c r="C59" s="18">
        <v>14</v>
      </c>
      <c r="D59" s="19">
        <f t="shared" si="0"/>
        <v>4.4585987261146496</v>
      </c>
      <c r="E59" s="18">
        <v>4</v>
      </c>
      <c r="F59" s="18">
        <v>2</v>
      </c>
      <c r="G59" s="18">
        <v>4</v>
      </c>
      <c r="H59" s="18">
        <v>2</v>
      </c>
      <c r="I59" s="18">
        <v>3</v>
      </c>
      <c r="J59" s="18">
        <v>3</v>
      </c>
      <c r="K59" s="18">
        <v>2</v>
      </c>
      <c r="L59" s="18" t="s">
        <v>23</v>
      </c>
      <c r="M59" s="18">
        <v>4</v>
      </c>
      <c r="N59" s="20" t="s">
        <v>99</v>
      </c>
      <c r="O59" s="20" t="s">
        <v>169</v>
      </c>
      <c r="P59" s="18">
        <v>2</v>
      </c>
      <c r="Q59" s="18">
        <v>0</v>
      </c>
      <c r="R59" s="20" t="s">
        <v>172</v>
      </c>
      <c r="S59" s="10">
        <f>E59*G59</f>
        <v>16</v>
      </c>
      <c r="T59" s="49"/>
    </row>
    <row r="60" spans="1:20" ht="23.25" x14ac:dyDescent="0.25">
      <c r="A60" s="18">
        <v>56</v>
      </c>
      <c r="B60" s="18" t="s">
        <v>3</v>
      </c>
      <c r="C60" s="18">
        <v>198</v>
      </c>
      <c r="D60" s="19">
        <f t="shared" si="0"/>
        <v>63.057324840764331</v>
      </c>
      <c r="E60" s="18">
        <v>28</v>
      </c>
      <c r="F60" s="18">
        <v>8</v>
      </c>
      <c r="G60" s="18">
        <v>10</v>
      </c>
      <c r="H60" s="18">
        <v>4</v>
      </c>
      <c r="I60" s="18">
        <v>2</v>
      </c>
      <c r="J60" s="18">
        <v>2</v>
      </c>
      <c r="K60" s="18">
        <v>2</v>
      </c>
      <c r="L60" s="18" t="s">
        <v>22</v>
      </c>
      <c r="M60" s="18">
        <v>3</v>
      </c>
      <c r="N60" s="20" t="s">
        <v>100</v>
      </c>
      <c r="O60" s="20" t="s">
        <v>69</v>
      </c>
      <c r="P60" s="18">
        <v>2</v>
      </c>
      <c r="Q60" s="18">
        <v>5</v>
      </c>
      <c r="R60" s="20" t="s">
        <v>5</v>
      </c>
      <c r="S60" s="10">
        <f t="shared" si="1"/>
        <v>280</v>
      </c>
      <c r="T60" s="49"/>
    </row>
    <row r="61" spans="1:20" x14ac:dyDescent="0.25">
      <c r="A61" s="18">
        <v>57</v>
      </c>
      <c r="B61" s="18" t="s">
        <v>3</v>
      </c>
      <c r="C61" s="18">
        <v>184</v>
      </c>
      <c r="D61" s="19">
        <f t="shared" si="0"/>
        <v>58.598726114649679</v>
      </c>
      <c r="E61" s="18">
        <v>14</v>
      </c>
      <c r="F61" s="18">
        <v>3</v>
      </c>
      <c r="G61" s="18">
        <v>8</v>
      </c>
      <c r="H61" s="18">
        <v>3</v>
      </c>
      <c r="I61" s="18">
        <v>3</v>
      </c>
      <c r="J61" s="18">
        <v>2</v>
      </c>
      <c r="K61" s="18">
        <v>2</v>
      </c>
      <c r="L61" s="18" t="s">
        <v>23</v>
      </c>
      <c r="M61" s="18">
        <v>4</v>
      </c>
      <c r="N61" s="20" t="s">
        <v>101</v>
      </c>
      <c r="O61" s="20" t="s">
        <v>41</v>
      </c>
      <c r="P61" s="18"/>
      <c r="Q61" s="18">
        <v>0</v>
      </c>
      <c r="R61" s="20"/>
      <c r="S61" s="10">
        <f t="shared" si="1"/>
        <v>112</v>
      </c>
      <c r="T61" s="49"/>
    </row>
    <row r="62" spans="1:20" x14ac:dyDescent="0.25">
      <c r="A62" s="18">
        <v>58</v>
      </c>
      <c r="B62" s="18" t="s">
        <v>3</v>
      </c>
      <c r="C62" s="18">
        <v>240</v>
      </c>
      <c r="D62" s="19">
        <f t="shared" si="0"/>
        <v>76.43312101910827</v>
      </c>
      <c r="E62" s="18">
        <v>14</v>
      </c>
      <c r="F62" s="18">
        <v>2</v>
      </c>
      <c r="G62" s="18">
        <v>7</v>
      </c>
      <c r="H62" s="18">
        <v>5</v>
      </c>
      <c r="I62" s="18">
        <v>3</v>
      </c>
      <c r="J62" s="18">
        <v>3</v>
      </c>
      <c r="K62" s="18">
        <v>3</v>
      </c>
      <c r="L62" s="18" t="s">
        <v>23</v>
      </c>
      <c r="M62" s="18">
        <v>4</v>
      </c>
      <c r="N62" s="20" t="s">
        <v>102</v>
      </c>
      <c r="O62" s="20" t="s">
        <v>41</v>
      </c>
      <c r="P62" s="18"/>
      <c r="Q62" s="18">
        <v>0</v>
      </c>
      <c r="R62" s="20"/>
      <c r="S62" s="10">
        <f t="shared" si="1"/>
        <v>98</v>
      </c>
      <c r="T62" s="49"/>
    </row>
    <row r="63" spans="1:20" ht="34.5" x14ac:dyDescent="0.25">
      <c r="A63" s="18">
        <v>59</v>
      </c>
      <c r="B63" s="18" t="s">
        <v>3</v>
      </c>
      <c r="C63" s="18">
        <v>208</v>
      </c>
      <c r="D63" s="19">
        <f t="shared" si="0"/>
        <v>66.242038216560502</v>
      </c>
      <c r="E63" s="18">
        <v>24</v>
      </c>
      <c r="F63" s="18">
        <v>3</v>
      </c>
      <c r="G63" s="18">
        <v>14</v>
      </c>
      <c r="H63" s="18">
        <v>4</v>
      </c>
      <c r="I63" s="18">
        <v>1</v>
      </c>
      <c r="J63" s="18">
        <v>2</v>
      </c>
      <c r="K63" s="18">
        <v>2</v>
      </c>
      <c r="L63" s="18" t="s">
        <v>22</v>
      </c>
      <c r="M63" s="18">
        <v>3</v>
      </c>
      <c r="N63" s="20" t="s">
        <v>103</v>
      </c>
      <c r="O63" s="20" t="s">
        <v>4</v>
      </c>
      <c r="P63" s="18">
        <v>1</v>
      </c>
      <c r="Q63" s="18">
        <v>5</v>
      </c>
      <c r="R63" s="20" t="s">
        <v>104</v>
      </c>
      <c r="S63" s="10">
        <f t="shared" si="1"/>
        <v>336</v>
      </c>
      <c r="T63" s="49"/>
    </row>
    <row r="64" spans="1:20" x14ac:dyDescent="0.25">
      <c r="A64" s="18">
        <v>60</v>
      </c>
      <c r="B64" s="18" t="s">
        <v>3</v>
      </c>
      <c r="C64" s="18">
        <v>37</v>
      </c>
      <c r="D64" s="19">
        <f t="shared" si="0"/>
        <v>11.783439490445859</v>
      </c>
      <c r="E64" s="18">
        <v>5</v>
      </c>
      <c r="F64" s="18">
        <v>2</v>
      </c>
      <c r="G64" s="18">
        <v>3</v>
      </c>
      <c r="H64" s="18">
        <v>3</v>
      </c>
      <c r="I64" s="18">
        <v>2</v>
      </c>
      <c r="J64" s="18">
        <v>1</v>
      </c>
      <c r="K64" s="18">
        <v>1</v>
      </c>
      <c r="L64" s="18" t="s">
        <v>22</v>
      </c>
      <c r="M64" s="18">
        <v>2</v>
      </c>
      <c r="N64" s="20" t="s">
        <v>71</v>
      </c>
      <c r="O64" s="20" t="s">
        <v>41</v>
      </c>
      <c r="P64" s="18"/>
      <c r="Q64" s="18">
        <v>0</v>
      </c>
      <c r="R64" s="20"/>
      <c r="S64" s="10">
        <f t="shared" si="1"/>
        <v>15</v>
      </c>
      <c r="T64" s="49"/>
    </row>
    <row r="65" spans="1:20" ht="23.25" x14ac:dyDescent="0.25">
      <c r="A65" s="18">
        <v>61</v>
      </c>
      <c r="B65" s="18" t="s">
        <v>3</v>
      </c>
      <c r="C65" s="18">
        <v>109</v>
      </c>
      <c r="D65" s="19">
        <f t="shared" si="0"/>
        <v>34.71337579617834</v>
      </c>
      <c r="E65" s="18">
        <v>11</v>
      </c>
      <c r="F65" s="18">
        <v>2</v>
      </c>
      <c r="G65" s="18">
        <v>8</v>
      </c>
      <c r="H65" s="18">
        <v>3</v>
      </c>
      <c r="I65" s="18">
        <v>1</v>
      </c>
      <c r="J65" s="18">
        <v>2</v>
      </c>
      <c r="K65" s="18">
        <v>1</v>
      </c>
      <c r="L65" s="18" t="s">
        <v>22</v>
      </c>
      <c r="M65" s="18">
        <v>2</v>
      </c>
      <c r="N65" s="20" t="s">
        <v>105</v>
      </c>
      <c r="O65" s="20" t="s">
        <v>7</v>
      </c>
      <c r="P65" s="18">
        <v>2</v>
      </c>
      <c r="Q65" s="18">
        <v>5</v>
      </c>
      <c r="R65" s="20"/>
      <c r="S65" s="10">
        <f t="shared" si="1"/>
        <v>88</v>
      </c>
      <c r="T65" s="49"/>
    </row>
    <row r="66" spans="1:20" ht="45.75" x14ac:dyDescent="0.25">
      <c r="A66" s="18">
        <v>62</v>
      </c>
      <c r="B66" s="18" t="s">
        <v>3</v>
      </c>
      <c r="C66" s="18">
        <v>346</v>
      </c>
      <c r="D66" s="19">
        <v>110</v>
      </c>
      <c r="E66" s="18">
        <v>23</v>
      </c>
      <c r="F66" s="18">
        <v>3</v>
      </c>
      <c r="G66" s="18">
        <v>16</v>
      </c>
      <c r="H66" s="18">
        <v>5</v>
      </c>
      <c r="I66" s="18">
        <v>2</v>
      </c>
      <c r="J66" s="18">
        <v>3</v>
      </c>
      <c r="K66" s="18">
        <v>3</v>
      </c>
      <c r="L66" s="18" t="s">
        <v>22</v>
      </c>
      <c r="M66" s="18">
        <v>3</v>
      </c>
      <c r="N66" s="20" t="s">
        <v>133</v>
      </c>
      <c r="O66" s="20" t="s">
        <v>134</v>
      </c>
      <c r="P66" s="18">
        <v>1</v>
      </c>
      <c r="Q66" s="18">
        <v>5</v>
      </c>
      <c r="R66" s="20" t="s">
        <v>135</v>
      </c>
      <c r="S66" s="10">
        <f t="shared" si="1"/>
        <v>368</v>
      </c>
      <c r="T66" s="49"/>
    </row>
    <row r="67" spans="1:20" x14ac:dyDescent="0.25">
      <c r="A67" s="18">
        <v>63</v>
      </c>
      <c r="B67" s="18" t="s">
        <v>3</v>
      </c>
      <c r="C67" s="18">
        <v>42</v>
      </c>
      <c r="D67" s="19">
        <f t="shared" si="0"/>
        <v>13.375796178343949</v>
      </c>
      <c r="E67" s="18">
        <v>7</v>
      </c>
      <c r="F67" s="18">
        <v>2</v>
      </c>
      <c r="G67" s="18">
        <v>5</v>
      </c>
      <c r="H67" s="18">
        <v>3</v>
      </c>
      <c r="I67" s="18">
        <v>1</v>
      </c>
      <c r="J67" s="18">
        <v>2</v>
      </c>
      <c r="K67" s="18">
        <v>1</v>
      </c>
      <c r="L67" s="18" t="s">
        <v>22</v>
      </c>
      <c r="M67" s="18">
        <v>1</v>
      </c>
      <c r="N67" s="20" t="s">
        <v>127</v>
      </c>
      <c r="O67" s="20" t="s">
        <v>7</v>
      </c>
      <c r="P67" s="18">
        <v>1</v>
      </c>
      <c r="Q67" s="18">
        <v>5</v>
      </c>
      <c r="R67" s="20"/>
      <c r="S67" s="10">
        <f t="shared" si="1"/>
        <v>35</v>
      </c>
      <c r="T67" s="49"/>
    </row>
    <row r="68" spans="1:20" ht="34.5" x14ac:dyDescent="0.25">
      <c r="A68" s="18">
        <v>64</v>
      </c>
      <c r="B68" s="18" t="s">
        <v>3</v>
      </c>
      <c r="C68" s="18">
        <v>275</v>
      </c>
      <c r="D68" s="19">
        <f t="shared" si="0"/>
        <v>87.579617834394895</v>
      </c>
      <c r="E68" s="18">
        <v>26</v>
      </c>
      <c r="F68" s="18">
        <v>4</v>
      </c>
      <c r="G68" s="18">
        <v>14</v>
      </c>
      <c r="H68" s="18">
        <v>4</v>
      </c>
      <c r="I68" s="18">
        <v>1</v>
      </c>
      <c r="J68" s="18">
        <v>2</v>
      </c>
      <c r="K68" s="18">
        <v>2</v>
      </c>
      <c r="L68" s="18" t="s">
        <v>22</v>
      </c>
      <c r="M68" s="18">
        <v>3</v>
      </c>
      <c r="N68" s="20" t="s">
        <v>128</v>
      </c>
      <c r="O68" s="20" t="s">
        <v>69</v>
      </c>
      <c r="P68" s="18">
        <v>1</v>
      </c>
      <c r="Q68" s="18">
        <v>5</v>
      </c>
      <c r="R68" s="20" t="s">
        <v>106</v>
      </c>
      <c r="S68" s="10">
        <f t="shared" si="1"/>
        <v>364</v>
      </c>
      <c r="T68" s="49"/>
    </row>
    <row r="69" spans="1:20" x14ac:dyDescent="0.25">
      <c r="A69" s="18">
        <v>65</v>
      </c>
      <c r="B69" s="18" t="s">
        <v>3</v>
      </c>
      <c r="C69" s="18">
        <v>15</v>
      </c>
      <c r="D69" s="19">
        <f t="shared" si="0"/>
        <v>4.7770700636942669</v>
      </c>
      <c r="E69" s="18">
        <v>4</v>
      </c>
      <c r="F69" s="18">
        <v>2</v>
      </c>
      <c r="G69" s="18">
        <v>3</v>
      </c>
      <c r="H69" s="18">
        <v>3</v>
      </c>
      <c r="I69" s="18">
        <v>2</v>
      </c>
      <c r="J69" s="18">
        <v>1</v>
      </c>
      <c r="K69" s="18">
        <v>1</v>
      </c>
      <c r="L69" s="18" t="s">
        <v>22</v>
      </c>
      <c r="M69" s="18">
        <v>2</v>
      </c>
      <c r="N69" s="20" t="s">
        <v>71</v>
      </c>
      <c r="O69" s="20" t="s">
        <v>41</v>
      </c>
      <c r="P69" s="18"/>
      <c r="Q69" s="18">
        <v>0</v>
      </c>
      <c r="R69" s="20"/>
      <c r="S69" s="10">
        <f t="shared" si="1"/>
        <v>12</v>
      </c>
      <c r="T69" s="49"/>
    </row>
    <row r="70" spans="1:20" ht="34.5" x14ac:dyDescent="0.25">
      <c r="A70" s="18">
        <v>66</v>
      </c>
      <c r="B70" s="18" t="s">
        <v>3</v>
      </c>
      <c r="C70" s="18">
        <v>215</v>
      </c>
      <c r="D70" s="19">
        <f t="shared" si="0"/>
        <v>68.471337579617838</v>
      </c>
      <c r="E70" s="18">
        <v>24</v>
      </c>
      <c r="F70" s="18">
        <v>4</v>
      </c>
      <c r="G70" s="18">
        <v>12</v>
      </c>
      <c r="H70" s="18">
        <v>5</v>
      </c>
      <c r="I70" s="18">
        <v>3</v>
      </c>
      <c r="J70" s="18">
        <v>2</v>
      </c>
      <c r="K70" s="18">
        <v>2</v>
      </c>
      <c r="L70" s="18" t="s">
        <v>23</v>
      </c>
      <c r="M70" s="18">
        <v>4</v>
      </c>
      <c r="N70" s="20" t="s">
        <v>129</v>
      </c>
      <c r="O70" s="20" t="s">
        <v>46</v>
      </c>
      <c r="P70" s="18">
        <v>2</v>
      </c>
      <c r="Q70" s="18">
        <v>0</v>
      </c>
      <c r="R70" s="20" t="s">
        <v>107</v>
      </c>
      <c r="S70" s="10">
        <f t="shared" si="1"/>
        <v>288</v>
      </c>
      <c r="T70" s="49"/>
    </row>
    <row r="71" spans="1:20" x14ac:dyDescent="0.25">
      <c r="A71" s="18">
        <v>67</v>
      </c>
      <c r="B71" s="18" t="s">
        <v>3</v>
      </c>
      <c r="C71" s="18">
        <v>17</v>
      </c>
      <c r="D71" s="19">
        <f t="shared" ref="D71:D81" si="2">C71/3.14</f>
        <v>5.4140127388535033</v>
      </c>
      <c r="E71" s="18">
        <v>4</v>
      </c>
      <c r="F71" s="18">
        <v>2</v>
      </c>
      <c r="G71" s="18">
        <v>2</v>
      </c>
      <c r="H71" s="18">
        <v>2</v>
      </c>
      <c r="I71" s="18">
        <v>1</v>
      </c>
      <c r="J71" s="18">
        <v>1</v>
      </c>
      <c r="K71" s="18">
        <v>1</v>
      </c>
      <c r="L71" s="18" t="s">
        <v>22</v>
      </c>
      <c r="M71" s="18">
        <v>2</v>
      </c>
      <c r="N71" s="20"/>
      <c r="O71" s="20" t="s">
        <v>11</v>
      </c>
      <c r="P71" s="18"/>
      <c r="Q71" s="18">
        <v>5</v>
      </c>
      <c r="R71" s="20"/>
      <c r="S71" s="10">
        <f t="shared" ref="S71:S75" si="3">E71*G71</f>
        <v>8</v>
      </c>
      <c r="T71" s="49"/>
    </row>
    <row r="72" spans="1:20" ht="23.25" x14ac:dyDescent="0.25">
      <c r="A72" s="18">
        <v>68</v>
      </c>
      <c r="B72" s="18" t="s">
        <v>3</v>
      </c>
      <c r="C72" s="18">
        <v>0</v>
      </c>
      <c r="D72" s="19">
        <f t="shared" si="2"/>
        <v>0</v>
      </c>
      <c r="E72" s="18">
        <v>22</v>
      </c>
      <c r="F72" s="18">
        <v>5</v>
      </c>
      <c r="G72" s="18">
        <v>11</v>
      </c>
      <c r="H72" s="18">
        <v>4</v>
      </c>
      <c r="I72" s="18">
        <v>1</v>
      </c>
      <c r="J72" s="18">
        <v>2</v>
      </c>
      <c r="K72" s="18">
        <v>1</v>
      </c>
      <c r="L72" s="18" t="s">
        <v>22</v>
      </c>
      <c r="M72" s="18">
        <v>3</v>
      </c>
      <c r="N72" s="20" t="s">
        <v>108</v>
      </c>
      <c r="O72" s="20" t="s">
        <v>4</v>
      </c>
      <c r="P72" s="18">
        <v>1</v>
      </c>
      <c r="Q72" s="18">
        <v>5</v>
      </c>
      <c r="R72" s="20" t="s">
        <v>109</v>
      </c>
      <c r="S72" s="10">
        <f t="shared" si="3"/>
        <v>242</v>
      </c>
      <c r="T72" s="49"/>
    </row>
    <row r="73" spans="1:20" x14ac:dyDescent="0.25">
      <c r="A73" s="18">
        <v>69</v>
      </c>
      <c r="B73" s="18" t="s">
        <v>3</v>
      </c>
      <c r="C73" s="18">
        <v>218</v>
      </c>
      <c r="D73" s="19">
        <f t="shared" si="2"/>
        <v>69.42675159235668</v>
      </c>
      <c r="E73" s="18">
        <v>24</v>
      </c>
      <c r="F73" s="18">
        <v>4</v>
      </c>
      <c r="G73" s="18">
        <v>16</v>
      </c>
      <c r="H73" s="18">
        <v>5</v>
      </c>
      <c r="I73" s="18">
        <v>2</v>
      </c>
      <c r="J73" s="18">
        <v>3</v>
      </c>
      <c r="K73" s="18">
        <v>2</v>
      </c>
      <c r="L73" s="18" t="s">
        <v>22</v>
      </c>
      <c r="M73" s="18">
        <v>3</v>
      </c>
      <c r="N73" s="20" t="s">
        <v>110</v>
      </c>
      <c r="O73" s="20" t="s">
        <v>69</v>
      </c>
      <c r="P73" s="18">
        <v>1</v>
      </c>
      <c r="Q73" s="18">
        <v>5</v>
      </c>
      <c r="R73" s="20" t="s">
        <v>109</v>
      </c>
      <c r="S73" s="10">
        <f t="shared" si="3"/>
        <v>384</v>
      </c>
      <c r="T73" s="49"/>
    </row>
    <row r="74" spans="1:20" ht="34.5" x14ac:dyDescent="0.25">
      <c r="A74" s="18">
        <v>70</v>
      </c>
      <c r="B74" s="18" t="s">
        <v>3</v>
      </c>
      <c r="C74" s="18">
        <v>212</v>
      </c>
      <c r="D74" s="19">
        <f t="shared" si="2"/>
        <v>67.515923566878982</v>
      </c>
      <c r="E74" s="18">
        <v>23</v>
      </c>
      <c r="F74" s="18">
        <v>4</v>
      </c>
      <c r="G74" s="18">
        <v>16</v>
      </c>
      <c r="H74" s="18">
        <v>4</v>
      </c>
      <c r="I74" s="18">
        <v>3</v>
      </c>
      <c r="J74" s="18">
        <v>2</v>
      </c>
      <c r="K74" s="18">
        <v>2</v>
      </c>
      <c r="L74" s="18" t="s">
        <v>22</v>
      </c>
      <c r="M74" s="18">
        <v>3</v>
      </c>
      <c r="N74" s="20" t="s">
        <v>130</v>
      </c>
      <c r="O74" s="20" t="s">
        <v>74</v>
      </c>
      <c r="P74" s="18">
        <v>1</v>
      </c>
      <c r="Q74" s="18">
        <v>5</v>
      </c>
      <c r="R74" s="20" t="s">
        <v>111</v>
      </c>
      <c r="S74" s="10">
        <f t="shared" si="3"/>
        <v>368</v>
      </c>
      <c r="T74" s="49"/>
    </row>
    <row r="75" spans="1:20" ht="34.5" x14ac:dyDescent="0.25">
      <c r="A75" s="18">
        <v>71</v>
      </c>
      <c r="B75" s="18" t="s">
        <v>3</v>
      </c>
      <c r="C75" s="18">
        <v>234</v>
      </c>
      <c r="D75" s="19">
        <f t="shared" si="2"/>
        <v>74.522292993630572</v>
      </c>
      <c r="E75" s="18">
        <v>26</v>
      </c>
      <c r="F75" s="18">
        <v>5</v>
      </c>
      <c r="G75" s="18">
        <v>14</v>
      </c>
      <c r="H75" s="18">
        <v>4</v>
      </c>
      <c r="I75" s="18">
        <v>1</v>
      </c>
      <c r="J75" s="18">
        <v>2</v>
      </c>
      <c r="K75" s="18">
        <v>2</v>
      </c>
      <c r="L75" s="18" t="s">
        <v>22</v>
      </c>
      <c r="M75" s="18">
        <v>3</v>
      </c>
      <c r="N75" s="20" t="s">
        <v>112</v>
      </c>
      <c r="O75" s="20" t="s">
        <v>45</v>
      </c>
      <c r="P75" s="18">
        <v>1</v>
      </c>
      <c r="Q75" s="18">
        <v>5</v>
      </c>
      <c r="R75" s="20" t="s">
        <v>113</v>
      </c>
      <c r="S75" s="10">
        <f t="shared" si="3"/>
        <v>364</v>
      </c>
      <c r="T75" s="49"/>
    </row>
    <row r="76" spans="1:20" x14ac:dyDescent="0.25">
      <c r="A76" s="18">
        <v>72</v>
      </c>
      <c r="B76" s="18" t="s">
        <v>3</v>
      </c>
      <c r="C76" s="18">
        <v>16</v>
      </c>
      <c r="D76" s="19">
        <f t="shared" si="2"/>
        <v>5.0955414012738851</v>
      </c>
      <c r="E76" s="18">
        <v>3</v>
      </c>
      <c r="F76" s="18">
        <v>2</v>
      </c>
      <c r="G76" s="18">
        <v>3</v>
      </c>
      <c r="H76" s="18">
        <v>2</v>
      </c>
      <c r="I76" s="18">
        <v>3</v>
      </c>
      <c r="J76" s="18">
        <v>2</v>
      </c>
      <c r="K76" s="18">
        <v>1</v>
      </c>
      <c r="L76" s="18" t="s">
        <v>22</v>
      </c>
      <c r="M76" s="18">
        <v>3</v>
      </c>
      <c r="N76" s="20" t="s">
        <v>71</v>
      </c>
      <c r="O76" s="20" t="s">
        <v>41</v>
      </c>
      <c r="P76" s="18">
        <v>1</v>
      </c>
      <c r="Q76" s="18">
        <v>5</v>
      </c>
      <c r="R76" s="20"/>
      <c r="S76" s="10">
        <f>E76*G76</f>
        <v>9</v>
      </c>
      <c r="T76" s="49"/>
    </row>
    <row r="77" spans="1:20" ht="23.25" x14ac:dyDescent="0.25">
      <c r="A77" s="18">
        <v>73</v>
      </c>
      <c r="B77" s="18" t="s">
        <v>3</v>
      </c>
      <c r="C77" s="18">
        <v>143</v>
      </c>
      <c r="D77" s="19">
        <f t="shared" si="2"/>
        <v>45.541401273885349</v>
      </c>
      <c r="E77" s="18">
        <v>6</v>
      </c>
      <c r="F77" s="18">
        <v>2</v>
      </c>
      <c r="G77" s="18">
        <v>4</v>
      </c>
      <c r="H77" s="18">
        <v>3</v>
      </c>
      <c r="I77" s="18">
        <v>2</v>
      </c>
      <c r="J77" s="18">
        <v>1</v>
      </c>
      <c r="K77" s="18">
        <v>1</v>
      </c>
      <c r="L77" s="18" t="s">
        <v>22</v>
      </c>
      <c r="M77" s="18">
        <v>2</v>
      </c>
      <c r="N77" s="20" t="s">
        <v>114</v>
      </c>
      <c r="O77" s="20" t="s">
        <v>11</v>
      </c>
      <c r="P77" s="18">
        <v>2</v>
      </c>
      <c r="Q77" s="18">
        <v>5</v>
      </c>
      <c r="R77" s="20"/>
      <c r="S77" s="10">
        <f t="shared" ref="S77:S81" si="4">E77*G77</f>
        <v>24</v>
      </c>
      <c r="T77" s="49"/>
    </row>
    <row r="78" spans="1:20" x14ac:dyDescent="0.25">
      <c r="A78" s="18">
        <v>74</v>
      </c>
      <c r="B78" s="18" t="s">
        <v>3</v>
      </c>
      <c r="C78" s="18">
        <v>32</v>
      </c>
      <c r="D78" s="19">
        <f t="shared" si="2"/>
        <v>10.19108280254777</v>
      </c>
      <c r="E78" s="18">
        <v>5</v>
      </c>
      <c r="F78" s="18">
        <v>2</v>
      </c>
      <c r="G78" s="18">
        <v>3</v>
      </c>
      <c r="H78" s="18">
        <v>3</v>
      </c>
      <c r="I78" s="18">
        <v>1</v>
      </c>
      <c r="J78" s="18">
        <v>1</v>
      </c>
      <c r="K78" s="18">
        <v>1</v>
      </c>
      <c r="L78" s="18" t="s">
        <v>22</v>
      </c>
      <c r="M78" s="18">
        <v>2</v>
      </c>
      <c r="N78" s="20" t="s">
        <v>10</v>
      </c>
      <c r="O78" s="20" t="s">
        <v>11</v>
      </c>
      <c r="P78" s="18">
        <v>2</v>
      </c>
      <c r="Q78" s="18">
        <v>5</v>
      </c>
      <c r="R78" s="20"/>
      <c r="S78" s="10">
        <f t="shared" si="4"/>
        <v>15</v>
      </c>
      <c r="T78" s="49"/>
    </row>
    <row r="79" spans="1:20" ht="34.5" x14ac:dyDescent="0.25">
      <c r="A79" s="18">
        <v>75</v>
      </c>
      <c r="B79" s="18" t="s">
        <v>3</v>
      </c>
      <c r="C79" s="18">
        <v>285</v>
      </c>
      <c r="D79" s="19">
        <f t="shared" si="2"/>
        <v>90.764331210191074</v>
      </c>
      <c r="E79" s="18">
        <v>28</v>
      </c>
      <c r="F79" s="18">
        <v>4</v>
      </c>
      <c r="G79" s="18">
        <v>16</v>
      </c>
      <c r="H79" s="18">
        <v>5</v>
      </c>
      <c r="I79" s="18">
        <v>2</v>
      </c>
      <c r="J79" s="18">
        <v>3</v>
      </c>
      <c r="K79" s="18">
        <v>3</v>
      </c>
      <c r="L79" s="18" t="s">
        <v>22</v>
      </c>
      <c r="M79" s="18">
        <v>3</v>
      </c>
      <c r="N79" s="20" t="s">
        <v>131</v>
      </c>
      <c r="O79" s="20" t="s">
        <v>132</v>
      </c>
      <c r="P79" s="18">
        <v>1</v>
      </c>
      <c r="Q79" s="18">
        <v>5</v>
      </c>
      <c r="R79" s="20" t="s">
        <v>115</v>
      </c>
      <c r="S79" s="10">
        <f t="shared" si="4"/>
        <v>448</v>
      </c>
      <c r="T79" s="49"/>
    </row>
    <row r="80" spans="1:20" ht="23.25" x14ac:dyDescent="0.25">
      <c r="A80" s="18">
        <v>76</v>
      </c>
      <c r="B80" s="18" t="s">
        <v>3</v>
      </c>
      <c r="C80" s="18">
        <v>131</v>
      </c>
      <c r="D80" s="19">
        <f t="shared" si="2"/>
        <v>41.719745222929937</v>
      </c>
      <c r="E80" s="18">
        <v>18</v>
      </c>
      <c r="F80" s="18">
        <v>3</v>
      </c>
      <c r="G80" s="18">
        <v>8</v>
      </c>
      <c r="H80" s="18">
        <v>4</v>
      </c>
      <c r="I80" s="18">
        <v>2</v>
      </c>
      <c r="J80" s="18">
        <v>2</v>
      </c>
      <c r="K80" s="18">
        <v>2</v>
      </c>
      <c r="L80" s="18" t="s">
        <v>22</v>
      </c>
      <c r="M80" s="18">
        <v>3</v>
      </c>
      <c r="N80" s="20" t="s">
        <v>116</v>
      </c>
      <c r="O80" s="20" t="s">
        <v>7</v>
      </c>
      <c r="P80" s="18">
        <v>1</v>
      </c>
      <c r="Q80" s="18">
        <v>5</v>
      </c>
      <c r="R80" s="20"/>
      <c r="S80" s="10">
        <f t="shared" si="4"/>
        <v>144</v>
      </c>
      <c r="T80" s="49"/>
    </row>
    <row r="81" spans="1:20" x14ac:dyDescent="0.25">
      <c r="A81" s="18">
        <v>77</v>
      </c>
      <c r="B81" s="18" t="s">
        <v>3</v>
      </c>
      <c r="C81" s="18">
        <v>33</v>
      </c>
      <c r="D81" s="19">
        <f t="shared" si="2"/>
        <v>10.509554140127388</v>
      </c>
      <c r="E81" s="18">
        <v>5</v>
      </c>
      <c r="F81" s="18">
        <v>2</v>
      </c>
      <c r="G81" s="18">
        <v>4</v>
      </c>
      <c r="H81" s="18">
        <v>3</v>
      </c>
      <c r="I81" s="18">
        <v>1</v>
      </c>
      <c r="J81" s="18">
        <v>2</v>
      </c>
      <c r="K81" s="18">
        <v>1</v>
      </c>
      <c r="L81" s="18" t="s">
        <v>22</v>
      </c>
      <c r="M81" s="18">
        <v>2</v>
      </c>
      <c r="N81" s="20"/>
      <c r="O81" s="20" t="s">
        <v>11</v>
      </c>
      <c r="P81" s="18">
        <v>2</v>
      </c>
      <c r="Q81" s="18">
        <v>5</v>
      </c>
      <c r="R81" s="20"/>
      <c r="S81" s="10">
        <f t="shared" si="4"/>
        <v>20</v>
      </c>
      <c r="T81" s="49"/>
    </row>
    <row r="82" spans="1:20" ht="58.5" customHeight="1" thickBot="1" x14ac:dyDescent="0.3">
      <c r="A82" s="56">
        <v>78</v>
      </c>
      <c r="B82" s="56" t="s">
        <v>3</v>
      </c>
      <c r="C82" s="56">
        <v>0</v>
      </c>
      <c r="D82" s="57">
        <f>C82/3.14</f>
        <v>0</v>
      </c>
      <c r="E82" s="56">
        <v>0</v>
      </c>
      <c r="F82" s="56">
        <v>0</v>
      </c>
      <c r="G82" s="56">
        <v>0</v>
      </c>
      <c r="H82" s="56"/>
      <c r="I82" s="56"/>
      <c r="J82" s="56"/>
      <c r="K82" s="56"/>
      <c r="L82" s="56"/>
      <c r="M82" s="56"/>
      <c r="N82" s="58" t="s">
        <v>167</v>
      </c>
      <c r="O82" s="58" t="s">
        <v>171</v>
      </c>
      <c r="P82" s="15"/>
      <c r="Q82" s="56"/>
      <c r="R82" s="60" t="s">
        <v>168</v>
      </c>
      <c r="S82" s="61">
        <f>E82*G82</f>
        <v>0</v>
      </c>
      <c r="T82" s="62"/>
    </row>
    <row r="83" spans="1:20" ht="15.75" thickBot="1" x14ac:dyDescent="0.3">
      <c r="A83" s="76" t="s">
        <v>185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8"/>
      <c r="T83" s="64">
        <f>SUM(T9:T82)</f>
        <v>0</v>
      </c>
    </row>
    <row r="84" spans="1:20" ht="15.75" thickBot="1" x14ac:dyDescent="0.3">
      <c r="A84" s="12"/>
      <c r="B84"/>
      <c r="C84"/>
      <c r="D84"/>
      <c r="E84"/>
      <c r="F84"/>
      <c r="G84"/>
      <c r="H84"/>
      <c r="I84"/>
      <c r="J84"/>
      <c r="K84"/>
      <c r="L84"/>
      <c r="M84"/>
      <c r="N84" s="14"/>
      <c r="O84" s="14"/>
      <c r="P84"/>
      <c r="Q84"/>
      <c r="R84" s="14"/>
      <c r="S84"/>
      <c r="T84"/>
    </row>
    <row r="85" spans="1:20" ht="15.75" x14ac:dyDescent="0.25">
      <c r="A85" s="67"/>
      <c r="B85" s="68"/>
      <c r="C85" s="67"/>
      <c r="D85" s="69"/>
      <c r="E85" s="67"/>
      <c r="F85" s="67"/>
      <c r="G85" s="67"/>
      <c r="H85" s="67"/>
      <c r="I85" s="67"/>
      <c r="J85" s="67"/>
      <c r="K85" s="67"/>
      <c r="L85" s="67"/>
      <c r="M85" s="67"/>
      <c r="N85" s="70"/>
      <c r="O85" s="79" t="s">
        <v>186</v>
      </c>
      <c r="P85" s="80"/>
      <c r="Q85" s="80"/>
      <c r="R85" s="80"/>
      <c r="S85" s="81"/>
      <c r="T85" s="65">
        <f>T83+T7</f>
        <v>0</v>
      </c>
    </row>
    <row r="86" spans="1:20" ht="15.75" x14ac:dyDescent="0.25">
      <c r="A86" s="67"/>
      <c r="B86" s="68"/>
      <c r="C86" s="67"/>
      <c r="D86" s="69"/>
      <c r="E86" s="67"/>
      <c r="F86" s="67"/>
      <c r="G86" s="67"/>
      <c r="H86" s="67"/>
      <c r="I86" s="67"/>
      <c r="J86" s="67"/>
      <c r="K86" s="67"/>
      <c r="L86" s="67"/>
      <c r="M86" s="67"/>
      <c r="N86" s="70"/>
      <c r="O86" s="82" t="s">
        <v>187</v>
      </c>
      <c r="P86" s="83"/>
      <c r="Q86" s="83"/>
      <c r="R86" s="83"/>
      <c r="S86" s="84"/>
      <c r="T86" s="71">
        <f>T85*0.21</f>
        <v>0</v>
      </c>
    </row>
    <row r="87" spans="1:20" ht="16.5" thickBot="1" x14ac:dyDescent="0.3">
      <c r="A87" s="67"/>
      <c r="B87" s="68"/>
      <c r="C87" s="67"/>
      <c r="D87" s="69"/>
      <c r="E87" s="67"/>
      <c r="F87" s="67"/>
      <c r="G87" s="67"/>
      <c r="H87" s="67"/>
      <c r="I87" s="67"/>
      <c r="J87" s="67"/>
      <c r="K87" s="67"/>
      <c r="L87" s="67"/>
      <c r="M87" s="67"/>
      <c r="N87" s="70"/>
      <c r="O87" s="73" t="s">
        <v>188</v>
      </c>
      <c r="P87" s="74"/>
      <c r="Q87" s="74"/>
      <c r="R87" s="74"/>
      <c r="S87" s="75"/>
      <c r="T87" s="66">
        <f>T85+T86</f>
        <v>0</v>
      </c>
    </row>
    <row r="88" spans="1:20" x14ac:dyDescent="0.25">
      <c r="A88" s="12"/>
      <c r="B88"/>
      <c r="C88"/>
      <c r="D88"/>
      <c r="E88"/>
      <c r="F88"/>
      <c r="G88"/>
      <c r="H88"/>
      <c r="I88"/>
      <c r="J88"/>
      <c r="K88"/>
      <c r="L88"/>
      <c r="M88"/>
      <c r="N88" s="14"/>
      <c r="O88" s="14"/>
      <c r="P88"/>
      <c r="Q88"/>
      <c r="R88" s="14"/>
      <c r="S88"/>
      <c r="T88"/>
    </row>
    <row r="89" spans="1:20" x14ac:dyDescent="0.25">
      <c r="A89" s="12"/>
      <c r="B89"/>
      <c r="C89"/>
      <c r="D89"/>
      <c r="E89"/>
      <c r="F89"/>
      <c r="G89"/>
      <c r="H89"/>
      <c r="I89"/>
      <c r="J89"/>
      <c r="K89"/>
      <c r="L89"/>
      <c r="M89"/>
      <c r="N89" s="14"/>
      <c r="O89" s="14"/>
      <c r="P89"/>
      <c r="Q89"/>
      <c r="R89" s="14"/>
      <c r="S89"/>
      <c r="T89"/>
    </row>
    <row r="90" spans="1:20" x14ac:dyDescent="0.25">
      <c r="A90" s="12"/>
      <c r="B90"/>
      <c r="C90"/>
      <c r="D90"/>
      <c r="E90"/>
      <c r="F90"/>
      <c r="G90"/>
      <c r="H90"/>
      <c r="I90"/>
      <c r="J90"/>
      <c r="K90"/>
      <c r="L90"/>
      <c r="M90"/>
      <c r="N90" s="14"/>
      <c r="O90" s="14"/>
      <c r="P90"/>
      <c r="Q90"/>
      <c r="R90" s="14"/>
      <c r="S90"/>
      <c r="T90"/>
    </row>
    <row r="91" spans="1:20" x14ac:dyDescent="0.25">
      <c r="A91" s="12"/>
      <c r="B91"/>
      <c r="C91"/>
      <c r="D91"/>
      <c r="E91"/>
      <c r="F91"/>
      <c r="G91"/>
      <c r="H91"/>
      <c r="I91"/>
      <c r="J91"/>
      <c r="K91"/>
      <c r="L91"/>
      <c r="M91"/>
      <c r="N91" s="14"/>
      <c r="O91" s="14"/>
      <c r="P91"/>
      <c r="Q91"/>
      <c r="R91" s="14"/>
      <c r="S91"/>
      <c r="T91"/>
    </row>
    <row r="92" spans="1:20" x14ac:dyDescent="0.25">
      <c r="A92" s="12"/>
      <c r="B92"/>
      <c r="C92"/>
      <c r="D92"/>
      <c r="E92"/>
      <c r="F92"/>
      <c r="G92"/>
      <c r="H92"/>
      <c r="I92"/>
      <c r="J92"/>
      <c r="K92"/>
      <c r="L92"/>
      <c r="M92"/>
      <c r="N92" s="14"/>
      <c r="O92" s="14"/>
      <c r="P92"/>
      <c r="Q92"/>
      <c r="R92" s="14"/>
      <c r="S92"/>
      <c r="T92"/>
    </row>
    <row r="93" spans="1:20" x14ac:dyDescent="0.25">
      <c r="A93" s="12"/>
      <c r="B93"/>
      <c r="C93"/>
      <c r="D93"/>
      <c r="E93"/>
      <c r="F93"/>
      <c r="G93"/>
      <c r="H93"/>
      <c r="I93"/>
      <c r="J93"/>
      <c r="K93"/>
      <c r="L93"/>
      <c r="M93"/>
      <c r="N93" s="14"/>
      <c r="O93" s="14"/>
      <c r="P93"/>
      <c r="Q93"/>
      <c r="R93" s="14"/>
      <c r="S93"/>
      <c r="T93"/>
    </row>
    <row r="94" spans="1:20" x14ac:dyDescent="0.25">
      <c r="A94" s="12"/>
      <c r="B94"/>
      <c r="C94"/>
      <c r="D94"/>
      <c r="E94"/>
      <c r="F94"/>
      <c r="G94"/>
      <c r="H94"/>
      <c r="I94"/>
      <c r="J94"/>
      <c r="K94"/>
      <c r="L94"/>
      <c r="M94"/>
      <c r="N94" s="14"/>
      <c r="O94" s="14"/>
      <c r="P94"/>
      <c r="Q94"/>
      <c r="R94" s="14"/>
      <c r="S94"/>
      <c r="T94"/>
    </row>
    <row r="95" spans="1:20" x14ac:dyDescent="0.25">
      <c r="A95" s="12"/>
      <c r="B95"/>
      <c r="C95"/>
      <c r="D95"/>
      <c r="E95"/>
      <c r="F95"/>
      <c r="G95"/>
      <c r="H95"/>
      <c r="I95"/>
      <c r="J95"/>
      <c r="K95"/>
      <c r="L95"/>
      <c r="M95"/>
      <c r="N95" s="14"/>
      <c r="O95" s="14"/>
      <c r="P95"/>
      <c r="Q95"/>
      <c r="R95" s="14"/>
      <c r="S95"/>
      <c r="T95"/>
    </row>
    <row r="96" spans="1:20" x14ac:dyDescent="0.25">
      <c r="A96" s="12"/>
      <c r="B96"/>
      <c r="C96"/>
      <c r="D96"/>
      <c r="E96"/>
      <c r="F96"/>
      <c r="G96"/>
      <c r="H96"/>
      <c r="I96"/>
      <c r="J96"/>
      <c r="K96"/>
      <c r="L96"/>
      <c r="M96"/>
      <c r="N96" s="14"/>
      <c r="O96" s="14"/>
      <c r="P96"/>
      <c r="Q96"/>
      <c r="R96" s="14"/>
      <c r="S96"/>
      <c r="T96"/>
    </row>
    <row r="97" spans="1:20" x14ac:dyDescent="0.25">
      <c r="A97" s="12"/>
      <c r="B97"/>
      <c r="C97"/>
      <c r="D97"/>
      <c r="E97"/>
      <c r="F97"/>
      <c r="G97"/>
      <c r="H97"/>
      <c r="I97"/>
      <c r="J97"/>
      <c r="K97"/>
      <c r="L97"/>
      <c r="M97"/>
      <c r="N97" s="14"/>
      <c r="O97" s="14"/>
      <c r="P97"/>
      <c r="Q97"/>
      <c r="R97" s="14"/>
      <c r="S97"/>
      <c r="T97"/>
    </row>
    <row r="98" spans="1:20" x14ac:dyDescent="0.25">
      <c r="A98" s="12"/>
      <c r="B98"/>
      <c r="C98"/>
      <c r="D98"/>
      <c r="E98"/>
      <c r="F98"/>
      <c r="G98"/>
      <c r="H98"/>
      <c r="I98"/>
      <c r="J98"/>
      <c r="K98"/>
      <c r="L98"/>
      <c r="M98"/>
      <c r="N98" s="14"/>
      <c r="O98" s="14"/>
      <c r="P98"/>
      <c r="Q98"/>
      <c r="R98" s="14"/>
      <c r="S98"/>
      <c r="T98"/>
    </row>
    <row r="99" spans="1:20" x14ac:dyDescent="0.25">
      <c r="A99" s="12"/>
      <c r="B99"/>
      <c r="C99"/>
      <c r="D99"/>
      <c r="E99"/>
      <c r="F99"/>
      <c r="G99"/>
      <c r="H99"/>
      <c r="I99"/>
      <c r="J99"/>
      <c r="K99"/>
      <c r="L99"/>
      <c r="M99"/>
      <c r="N99" s="14"/>
      <c r="O99" s="14"/>
      <c r="P99"/>
      <c r="Q99"/>
      <c r="R99" s="14"/>
      <c r="S99"/>
      <c r="T99"/>
    </row>
    <row r="100" spans="1:20" x14ac:dyDescent="0.25">
      <c r="A100" s="12"/>
      <c r="B100"/>
      <c r="C100"/>
      <c r="D100"/>
      <c r="E100"/>
      <c r="F100"/>
      <c r="G100"/>
      <c r="H100"/>
      <c r="I100"/>
      <c r="J100"/>
      <c r="K100"/>
      <c r="L100"/>
      <c r="M100"/>
      <c r="N100" s="14"/>
      <c r="O100" s="14"/>
      <c r="P100"/>
      <c r="Q100"/>
      <c r="R100" s="14"/>
      <c r="S100"/>
      <c r="T100"/>
    </row>
    <row r="101" spans="1:20" x14ac:dyDescent="0.25">
      <c r="A101" s="12"/>
      <c r="B101"/>
      <c r="C101"/>
      <c r="D101"/>
      <c r="E101"/>
      <c r="F101"/>
      <c r="G101"/>
      <c r="H101"/>
      <c r="I101"/>
      <c r="J101"/>
      <c r="K101"/>
      <c r="L101"/>
      <c r="M101"/>
      <c r="N101" s="14"/>
      <c r="O101" s="14"/>
      <c r="P101"/>
      <c r="Q101"/>
      <c r="R101" s="14"/>
      <c r="S101"/>
      <c r="T101"/>
    </row>
    <row r="102" spans="1:20" x14ac:dyDescent="0.25">
      <c r="A102" s="12"/>
      <c r="B102"/>
      <c r="C102"/>
      <c r="D102"/>
      <c r="E102"/>
      <c r="F102"/>
      <c r="G102"/>
      <c r="H102"/>
      <c r="I102"/>
      <c r="J102"/>
      <c r="K102"/>
      <c r="L102"/>
      <c r="M102"/>
      <c r="N102" s="14"/>
      <c r="O102" s="14"/>
      <c r="P102"/>
      <c r="Q102"/>
      <c r="R102" s="14"/>
      <c r="S102"/>
      <c r="T102"/>
    </row>
    <row r="103" spans="1:20" x14ac:dyDescent="0.25">
      <c r="A103" s="12"/>
      <c r="B103"/>
      <c r="C103"/>
      <c r="D103"/>
      <c r="E103"/>
      <c r="F103"/>
      <c r="G103"/>
      <c r="H103"/>
      <c r="I103"/>
      <c r="J103"/>
      <c r="K103"/>
      <c r="L103"/>
      <c r="M103"/>
      <c r="N103" s="14"/>
      <c r="O103" s="14"/>
      <c r="P103"/>
      <c r="Q103"/>
      <c r="R103" s="14"/>
      <c r="S103"/>
      <c r="T103"/>
    </row>
    <row r="104" spans="1:20" x14ac:dyDescent="0.25">
      <c r="A104" s="12"/>
      <c r="B104"/>
      <c r="C104"/>
      <c r="D104"/>
      <c r="E104"/>
      <c r="F104"/>
      <c r="G104"/>
      <c r="H104"/>
      <c r="I104"/>
      <c r="J104"/>
      <c r="K104"/>
      <c r="L104"/>
      <c r="M104"/>
      <c r="N104" s="14"/>
      <c r="O104" s="14"/>
      <c r="P104"/>
      <c r="Q104"/>
      <c r="R104" s="14"/>
      <c r="S104"/>
      <c r="T104"/>
    </row>
    <row r="105" spans="1:20" x14ac:dyDescent="0.25">
      <c r="A105" s="12"/>
      <c r="B105"/>
      <c r="C105"/>
      <c r="D105"/>
      <c r="E105"/>
      <c r="F105"/>
      <c r="G105"/>
      <c r="H105"/>
      <c r="I105"/>
      <c r="J105"/>
      <c r="K105"/>
      <c r="L105"/>
      <c r="M105"/>
      <c r="N105" s="14"/>
      <c r="O105" s="14"/>
      <c r="P105"/>
      <c r="Q105"/>
      <c r="R105" s="14"/>
      <c r="S105"/>
      <c r="T105"/>
    </row>
    <row r="106" spans="1:20" x14ac:dyDescent="0.25">
      <c r="A106" s="12"/>
      <c r="B106"/>
      <c r="C106"/>
      <c r="D106"/>
      <c r="E106"/>
      <c r="F106"/>
      <c r="G106"/>
      <c r="H106"/>
      <c r="I106"/>
      <c r="J106"/>
      <c r="K106"/>
      <c r="L106"/>
      <c r="M106"/>
      <c r="N106" s="14"/>
      <c r="O106" s="14"/>
      <c r="P106"/>
      <c r="Q106"/>
      <c r="R106" s="14"/>
      <c r="S106"/>
      <c r="T106"/>
    </row>
    <row r="107" spans="1:20" x14ac:dyDescent="0.25">
      <c r="A107" s="12"/>
      <c r="B107"/>
      <c r="C107"/>
      <c r="D107"/>
      <c r="E107"/>
      <c r="F107"/>
      <c r="G107"/>
      <c r="H107"/>
      <c r="I107"/>
      <c r="J107"/>
      <c r="K107"/>
      <c r="L107"/>
      <c r="M107"/>
      <c r="N107" s="14"/>
      <c r="O107" s="14"/>
      <c r="P107"/>
      <c r="Q107"/>
      <c r="R107" s="14"/>
      <c r="S107"/>
      <c r="T107"/>
    </row>
    <row r="108" spans="1:20" x14ac:dyDescent="0.25">
      <c r="A108" s="12"/>
      <c r="B108"/>
      <c r="C108"/>
      <c r="D108"/>
      <c r="E108"/>
      <c r="F108"/>
      <c r="G108"/>
      <c r="H108"/>
      <c r="I108"/>
      <c r="J108"/>
      <c r="K108"/>
      <c r="L108"/>
      <c r="M108"/>
      <c r="N108" s="14"/>
      <c r="O108" s="14"/>
      <c r="P108"/>
      <c r="Q108"/>
      <c r="R108" s="14"/>
      <c r="S108"/>
      <c r="T108"/>
    </row>
    <row r="109" spans="1:20" x14ac:dyDescent="0.25">
      <c r="A109" s="12"/>
      <c r="B109"/>
      <c r="C109"/>
      <c r="D109"/>
      <c r="E109"/>
      <c r="F109"/>
      <c r="G109"/>
      <c r="H109"/>
      <c r="I109"/>
      <c r="J109"/>
      <c r="K109"/>
      <c r="L109"/>
      <c r="M109"/>
      <c r="N109" s="14"/>
      <c r="O109" s="14"/>
      <c r="P109"/>
      <c r="Q109"/>
      <c r="R109" s="14"/>
      <c r="S109"/>
      <c r="T109"/>
    </row>
    <row r="110" spans="1:20" x14ac:dyDescent="0.25">
      <c r="A110" s="12"/>
      <c r="B110"/>
      <c r="C110"/>
      <c r="D110"/>
      <c r="E110"/>
      <c r="F110"/>
      <c r="G110"/>
      <c r="H110"/>
      <c r="I110"/>
      <c r="J110"/>
      <c r="K110"/>
      <c r="L110"/>
      <c r="M110"/>
      <c r="N110" s="14"/>
      <c r="O110" s="14"/>
      <c r="P110"/>
      <c r="Q110"/>
      <c r="R110" s="14"/>
      <c r="S110"/>
      <c r="T110"/>
    </row>
    <row r="111" spans="1:20" x14ac:dyDescent="0.25">
      <c r="A111" s="12"/>
      <c r="B111"/>
      <c r="C111"/>
      <c r="D111"/>
      <c r="E111"/>
      <c r="F111"/>
      <c r="G111"/>
      <c r="H111"/>
      <c r="I111"/>
      <c r="J111"/>
      <c r="K111"/>
      <c r="L111"/>
      <c r="M111"/>
      <c r="N111" s="14"/>
      <c r="O111" s="14"/>
      <c r="P111"/>
      <c r="Q111"/>
      <c r="R111" s="14"/>
      <c r="S111"/>
      <c r="T111"/>
    </row>
    <row r="112" spans="1:20" x14ac:dyDescent="0.25">
      <c r="A112" s="12"/>
      <c r="B112"/>
      <c r="C112"/>
      <c r="D112"/>
      <c r="E112"/>
      <c r="F112"/>
      <c r="G112"/>
      <c r="H112"/>
      <c r="I112"/>
      <c r="J112"/>
      <c r="K112"/>
      <c r="L112"/>
      <c r="M112"/>
      <c r="N112" s="14"/>
      <c r="O112" s="14"/>
      <c r="P112"/>
      <c r="Q112"/>
      <c r="R112" s="14"/>
      <c r="S112"/>
      <c r="T112"/>
    </row>
    <row r="113" spans="1:20" x14ac:dyDescent="0.25">
      <c r="A113" s="12"/>
      <c r="B113"/>
      <c r="C113"/>
      <c r="D113"/>
      <c r="E113"/>
      <c r="F113"/>
      <c r="G113"/>
      <c r="H113"/>
      <c r="I113"/>
      <c r="J113"/>
      <c r="K113"/>
      <c r="L113"/>
      <c r="M113"/>
      <c r="N113" s="14"/>
      <c r="O113" s="14"/>
      <c r="P113"/>
      <c r="Q113"/>
      <c r="R113" s="14"/>
      <c r="S113"/>
      <c r="T113"/>
    </row>
    <row r="114" spans="1:20" x14ac:dyDescent="0.25">
      <c r="A114" s="12"/>
      <c r="B114"/>
      <c r="C114"/>
      <c r="D114"/>
      <c r="E114"/>
      <c r="F114"/>
      <c r="G114"/>
      <c r="H114"/>
      <c r="I114"/>
      <c r="J114"/>
      <c r="K114"/>
      <c r="L114"/>
      <c r="M114"/>
      <c r="N114" s="14"/>
      <c r="O114" s="14"/>
      <c r="P114"/>
      <c r="Q114"/>
      <c r="R114" s="14"/>
      <c r="S114"/>
      <c r="T114"/>
    </row>
    <row r="115" spans="1:20" x14ac:dyDescent="0.25">
      <c r="A115" s="12"/>
      <c r="B115"/>
      <c r="C115"/>
      <c r="D115"/>
      <c r="E115"/>
      <c r="F115"/>
      <c r="G115"/>
      <c r="H115"/>
      <c r="I115"/>
      <c r="J115"/>
      <c r="K115"/>
      <c r="L115"/>
      <c r="M115"/>
      <c r="N115" s="14"/>
      <c r="O115" s="14"/>
      <c r="P115"/>
      <c r="Q115"/>
      <c r="R115" s="14"/>
      <c r="S115"/>
      <c r="T115"/>
    </row>
    <row r="116" spans="1:20" x14ac:dyDescent="0.25">
      <c r="A116" s="12"/>
      <c r="B116"/>
      <c r="C116"/>
      <c r="D116"/>
      <c r="E116"/>
      <c r="F116"/>
      <c r="G116"/>
      <c r="H116"/>
      <c r="I116"/>
      <c r="J116"/>
      <c r="K116"/>
      <c r="L116"/>
      <c r="M116"/>
      <c r="N116" s="14"/>
      <c r="O116" s="14"/>
      <c r="P116"/>
      <c r="Q116"/>
      <c r="R116" s="14"/>
      <c r="S116"/>
      <c r="T116"/>
    </row>
    <row r="117" spans="1:20" x14ac:dyDescent="0.25">
      <c r="A117" s="12"/>
      <c r="B117"/>
      <c r="C117"/>
      <c r="D117"/>
      <c r="E117"/>
      <c r="F117"/>
      <c r="G117"/>
      <c r="H117"/>
      <c r="I117"/>
      <c r="J117"/>
      <c r="K117"/>
      <c r="L117"/>
      <c r="M117"/>
      <c r="N117" s="14"/>
      <c r="O117" s="14"/>
      <c r="P117"/>
      <c r="Q117"/>
      <c r="R117" s="14"/>
      <c r="S117"/>
      <c r="T117"/>
    </row>
    <row r="118" spans="1:20" x14ac:dyDescent="0.25">
      <c r="A118" s="12"/>
      <c r="B118"/>
      <c r="C118"/>
      <c r="D118"/>
      <c r="E118"/>
      <c r="F118"/>
      <c r="G118"/>
      <c r="H118"/>
      <c r="I118"/>
      <c r="J118"/>
      <c r="K118"/>
      <c r="L118"/>
      <c r="M118"/>
      <c r="N118" s="14"/>
      <c r="O118" s="14"/>
      <c r="P118"/>
      <c r="Q118"/>
      <c r="R118" s="14"/>
      <c r="S118"/>
      <c r="T118"/>
    </row>
    <row r="119" spans="1:20" x14ac:dyDescent="0.25">
      <c r="A119" s="12"/>
      <c r="B119"/>
      <c r="C119"/>
      <c r="D119"/>
      <c r="E119"/>
      <c r="F119"/>
      <c r="G119"/>
      <c r="H119"/>
      <c r="I119"/>
      <c r="J119"/>
      <c r="K119"/>
      <c r="L119"/>
      <c r="M119"/>
      <c r="N119" s="14"/>
      <c r="O119" s="14"/>
      <c r="P119"/>
      <c r="Q119"/>
      <c r="R119" s="14"/>
      <c r="S119"/>
      <c r="T119"/>
    </row>
    <row r="120" spans="1:20" x14ac:dyDescent="0.25">
      <c r="A120" s="12"/>
      <c r="B120"/>
      <c r="C120"/>
      <c r="D120"/>
      <c r="E120"/>
      <c r="F120"/>
      <c r="G120"/>
      <c r="H120"/>
      <c r="I120"/>
      <c r="J120"/>
      <c r="K120"/>
      <c r="L120"/>
      <c r="M120"/>
      <c r="N120" s="14"/>
      <c r="O120" s="14"/>
      <c r="P120"/>
      <c r="Q120"/>
      <c r="R120" s="14"/>
      <c r="S120"/>
      <c r="T120"/>
    </row>
    <row r="121" spans="1:20" x14ac:dyDescent="0.25">
      <c r="A121" s="12"/>
      <c r="B121"/>
      <c r="C121"/>
      <c r="D121"/>
      <c r="E121"/>
      <c r="F121"/>
      <c r="G121"/>
      <c r="H121"/>
      <c r="I121"/>
      <c r="J121"/>
      <c r="K121"/>
      <c r="L121"/>
      <c r="M121"/>
      <c r="N121" s="14"/>
      <c r="O121" s="14"/>
      <c r="P121"/>
      <c r="Q121"/>
      <c r="R121" s="14"/>
      <c r="S121"/>
      <c r="T121"/>
    </row>
    <row r="122" spans="1:20" x14ac:dyDescent="0.25">
      <c r="A122" s="12"/>
      <c r="B122"/>
      <c r="C122"/>
      <c r="D122"/>
      <c r="E122"/>
      <c r="F122"/>
      <c r="G122"/>
      <c r="H122"/>
      <c r="I122"/>
      <c r="J122"/>
      <c r="K122"/>
      <c r="L122"/>
      <c r="M122"/>
      <c r="N122" s="14"/>
      <c r="O122" s="14"/>
      <c r="P122"/>
      <c r="Q122"/>
      <c r="R122" s="14"/>
      <c r="S122"/>
      <c r="T122"/>
    </row>
    <row r="123" spans="1:20" x14ac:dyDescent="0.25">
      <c r="A123" s="12"/>
      <c r="B123"/>
      <c r="C123"/>
      <c r="D123"/>
      <c r="E123"/>
      <c r="F123"/>
      <c r="G123"/>
      <c r="H123"/>
      <c r="I123"/>
      <c r="J123"/>
      <c r="K123"/>
      <c r="L123"/>
      <c r="M123"/>
      <c r="N123" s="14"/>
      <c r="O123" s="14"/>
      <c r="P123"/>
      <c r="Q123"/>
      <c r="R123" s="14"/>
      <c r="S123"/>
      <c r="T123"/>
    </row>
    <row r="124" spans="1:20" x14ac:dyDescent="0.25">
      <c r="A124" s="12"/>
      <c r="B124"/>
      <c r="C124"/>
      <c r="D124"/>
      <c r="E124"/>
      <c r="F124"/>
      <c r="G124"/>
      <c r="H124"/>
      <c r="I124"/>
      <c r="J124"/>
      <c r="K124"/>
      <c r="L124"/>
      <c r="M124"/>
      <c r="N124" s="14"/>
      <c r="O124" s="14"/>
      <c r="P124"/>
      <c r="Q124"/>
      <c r="R124" s="14"/>
      <c r="S124"/>
      <c r="T124"/>
    </row>
    <row r="125" spans="1:20" x14ac:dyDescent="0.25">
      <c r="A125" s="12"/>
      <c r="B125"/>
      <c r="C125"/>
      <c r="D125"/>
      <c r="E125"/>
      <c r="F125"/>
      <c r="G125"/>
      <c r="H125"/>
      <c r="I125"/>
      <c r="J125"/>
      <c r="K125"/>
      <c r="L125"/>
      <c r="M125"/>
      <c r="N125" s="14"/>
      <c r="O125" s="14"/>
      <c r="P125"/>
      <c r="Q125"/>
      <c r="R125" s="14"/>
      <c r="S125"/>
      <c r="T125"/>
    </row>
    <row r="126" spans="1:20" x14ac:dyDescent="0.25">
      <c r="A126" s="12"/>
      <c r="B126"/>
      <c r="C126"/>
      <c r="D126"/>
      <c r="E126"/>
      <c r="F126"/>
      <c r="G126"/>
      <c r="H126"/>
      <c r="I126"/>
      <c r="J126"/>
      <c r="K126"/>
      <c r="L126"/>
      <c r="M126"/>
      <c r="N126" s="14"/>
      <c r="O126" s="14"/>
      <c r="P126"/>
      <c r="Q126"/>
      <c r="R126" s="14"/>
      <c r="S126"/>
      <c r="T126"/>
    </row>
    <row r="127" spans="1:20" x14ac:dyDescent="0.25">
      <c r="A127" s="12"/>
      <c r="B127"/>
      <c r="C127"/>
      <c r="D127"/>
      <c r="E127"/>
      <c r="F127"/>
      <c r="G127"/>
      <c r="H127"/>
      <c r="I127"/>
      <c r="J127"/>
      <c r="K127"/>
      <c r="L127"/>
      <c r="M127"/>
      <c r="N127" s="14"/>
      <c r="O127" s="14"/>
      <c r="P127"/>
      <c r="Q127"/>
      <c r="R127" s="14"/>
      <c r="S127"/>
      <c r="T127"/>
    </row>
    <row r="128" spans="1:20" x14ac:dyDescent="0.25">
      <c r="A128" s="12"/>
      <c r="B128"/>
      <c r="C128"/>
      <c r="D128"/>
      <c r="E128"/>
      <c r="F128"/>
      <c r="G128"/>
      <c r="H128"/>
      <c r="I128"/>
      <c r="J128"/>
      <c r="K128"/>
      <c r="L128"/>
      <c r="M128"/>
      <c r="N128" s="14"/>
      <c r="O128" s="14"/>
      <c r="P128"/>
      <c r="Q128"/>
      <c r="R128" s="14"/>
      <c r="S128"/>
      <c r="T128"/>
    </row>
    <row r="129" spans="1:20" x14ac:dyDescent="0.25">
      <c r="A129" s="12"/>
      <c r="B129"/>
      <c r="C129"/>
      <c r="D129"/>
      <c r="E129"/>
      <c r="F129"/>
      <c r="G129"/>
      <c r="H129"/>
      <c r="I129"/>
      <c r="J129"/>
      <c r="K129"/>
      <c r="L129"/>
      <c r="M129"/>
      <c r="N129" s="14"/>
      <c r="O129" s="14"/>
      <c r="P129"/>
      <c r="Q129"/>
      <c r="R129" s="14"/>
      <c r="S129"/>
      <c r="T129"/>
    </row>
    <row r="130" spans="1:20" x14ac:dyDescent="0.25">
      <c r="A130" s="12"/>
      <c r="B130"/>
      <c r="C130"/>
      <c r="D130"/>
      <c r="E130"/>
      <c r="F130"/>
      <c r="G130"/>
      <c r="H130"/>
      <c r="I130"/>
      <c r="J130"/>
      <c r="K130"/>
      <c r="L130"/>
      <c r="M130"/>
      <c r="N130" s="14"/>
      <c r="O130" s="14"/>
      <c r="P130"/>
      <c r="Q130"/>
      <c r="R130" s="14"/>
      <c r="S130"/>
      <c r="T130"/>
    </row>
    <row r="131" spans="1:20" x14ac:dyDescent="0.25">
      <c r="A131" s="12"/>
      <c r="B131"/>
      <c r="C131"/>
      <c r="D131"/>
      <c r="E131"/>
      <c r="F131"/>
      <c r="G131"/>
      <c r="H131"/>
      <c r="I131"/>
      <c r="J131"/>
      <c r="K131"/>
      <c r="L131"/>
      <c r="M131"/>
      <c r="N131" s="14"/>
      <c r="O131" s="14"/>
      <c r="P131"/>
      <c r="Q131"/>
      <c r="R131" s="14"/>
      <c r="S131"/>
      <c r="T131"/>
    </row>
    <row r="132" spans="1:20" x14ac:dyDescent="0.25">
      <c r="A132" s="12"/>
      <c r="B132"/>
      <c r="C132"/>
      <c r="D132"/>
      <c r="E132"/>
      <c r="F132"/>
      <c r="G132"/>
      <c r="H132"/>
      <c r="I132"/>
      <c r="J132"/>
      <c r="K132"/>
      <c r="L132"/>
      <c r="M132"/>
      <c r="N132" s="14"/>
      <c r="O132" s="14"/>
      <c r="P132"/>
      <c r="Q132"/>
      <c r="R132" s="14"/>
      <c r="S132"/>
      <c r="T132"/>
    </row>
    <row r="133" spans="1:20" x14ac:dyDescent="0.25">
      <c r="A133" s="12"/>
      <c r="B133"/>
      <c r="C133"/>
      <c r="D133"/>
      <c r="E133"/>
      <c r="F133"/>
      <c r="G133"/>
      <c r="H133"/>
      <c r="I133"/>
      <c r="J133"/>
      <c r="K133"/>
      <c r="L133"/>
      <c r="M133"/>
      <c r="N133" s="14"/>
      <c r="O133" s="14"/>
      <c r="P133"/>
      <c r="Q133"/>
      <c r="R133" s="14"/>
      <c r="S133"/>
      <c r="T133"/>
    </row>
    <row r="134" spans="1:20" x14ac:dyDescent="0.25">
      <c r="A134" s="12"/>
      <c r="B134"/>
      <c r="C134"/>
      <c r="D134"/>
      <c r="E134"/>
      <c r="F134"/>
      <c r="G134"/>
      <c r="H134"/>
      <c r="I134"/>
      <c r="J134"/>
      <c r="K134"/>
      <c r="L134"/>
      <c r="M134"/>
      <c r="N134" s="14"/>
      <c r="O134" s="14"/>
      <c r="P134"/>
      <c r="Q134"/>
      <c r="R134" s="14"/>
      <c r="S134"/>
      <c r="T134"/>
    </row>
    <row r="135" spans="1:20" x14ac:dyDescent="0.25">
      <c r="A135" s="12"/>
      <c r="B135"/>
      <c r="C135"/>
      <c r="D135"/>
      <c r="E135"/>
      <c r="F135"/>
      <c r="G135"/>
      <c r="H135"/>
      <c r="I135"/>
      <c r="J135"/>
      <c r="K135"/>
      <c r="L135"/>
      <c r="M135"/>
      <c r="N135" s="14"/>
      <c r="O135" s="14"/>
      <c r="P135"/>
      <c r="Q135"/>
      <c r="R135" s="14"/>
      <c r="S135"/>
      <c r="T135"/>
    </row>
    <row r="136" spans="1:20" x14ac:dyDescent="0.25">
      <c r="A136" s="12"/>
      <c r="B136"/>
      <c r="C136"/>
      <c r="D136"/>
      <c r="E136"/>
      <c r="F136"/>
      <c r="G136"/>
      <c r="H136"/>
      <c r="I136"/>
      <c r="J136"/>
      <c r="K136"/>
      <c r="L136"/>
      <c r="M136"/>
      <c r="N136" s="14"/>
      <c r="O136" s="14"/>
      <c r="P136"/>
      <c r="Q136"/>
      <c r="R136" s="14"/>
      <c r="S136"/>
      <c r="T136"/>
    </row>
    <row r="137" spans="1:20" x14ac:dyDescent="0.25">
      <c r="A137" s="12"/>
      <c r="B137"/>
      <c r="C137"/>
      <c r="D137"/>
      <c r="E137"/>
      <c r="F137"/>
      <c r="G137"/>
      <c r="H137"/>
      <c r="I137"/>
      <c r="J137"/>
      <c r="K137"/>
      <c r="L137"/>
      <c r="M137"/>
      <c r="N137" s="14"/>
      <c r="O137" s="14"/>
      <c r="P137"/>
      <c r="Q137"/>
      <c r="R137" s="14"/>
      <c r="S137"/>
      <c r="T137"/>
    </row>
    <row r="138" spans="1:20" x14ac:dyDescent="0.25">
      <c r="A138" s="12"/>
      <c r="B138"/>
      <c r="C138"/>
      <c r="D138"/>
      <c r="E138"/>
      <c r="F138"/>
      <c r="G138"/>
      <c r="H138"/>
      <c r="I138"/>
      <c r="J138"/>
      <c r="K138"/>
      <c r="L138"/>
      <c r="M138"/>
      <c r="N138" s="14"/>
      <c r="O138" s="14"/>
      <c r="P138"/>
      <c r="Q138"/>
      <c r="R138" s="14"/>
      <c r="S138"/>
      <c r="T138"/>
    </row>
    <row r="139" spans="1:20" x14ac:dyDescent="0.25">
      <c r="A139" s="12"/>
      <c r="B139"/>
      <c r="C139"/>
      <c r="D139"/>
      <c r="E139"/>
      <c r="F139"/>
      <c r="G139"/>
      <c r="H139"/>
      <c r="I139"/>
      <c r="J139"/>
      <c r="K139"/>
      <c r="L139"/>
      <c r="M139"/>
      <c r="N139" s="14"/>
      <c r="O139" s="14"/>
      <c r="P139"/>
      <c r="Q139"/>
      <c r="R139" s="14"/>
      <c r="S139"/>
      <c r="T139"/>
    </row>
    <row r="140" spans="1:20" x14ac:dyDescent="0.25">
      <c r="A140" s="12"/>
      <c r="B140"/>
      <c r="C140"/>
      <c r="D140"/>
      <c r="E140"/>
      <c r="F140"/>
      <c r="G140"/>
      <c r="H140"/>
      <c r="I140"/>
      <c r="J140"/>
      <c r="K140"/>
      <c r="L140"/>
      <c r="M140"/>
      <c r="N140" s="14"/>
      <c r="O140" s="14"/>
      <c r="P140"/>
      <c r="Q140"/>
      <c r="R140" s="14"/>
      <c r="S140"/>
      <c r="T140"/>
    </row>
  </sheetData>
  <autoFilter ref="A1:T82" xr:uid="{00000000-0001-0000-0000-000000000000}"/>
  <mergeCells count="5">
    <mergeCell ref="O87:S87"/>
    <mergeCell ref="A83:S83"/>
    <mergeCell ref="A7:S7"/>
    <mergeCell ref="O85:S85"/>
    <mergeCell ref="O86:S86"/>
  </mergeCells>
  <phoneticPr fontId="18" type="noConversion"/>
  <conditionalFormatting sqref="I3:I6 I8:I81 I84 I88:I1048576">
    <cfRule type="cellIs" dxfId="35" priority="148" operator="equal">
      <formula>3</formula>
    </cfRule>
    <cfRule type="cellIs" dxfId="34" priority="144" operator="equal">
      <formula>5</formula>
    </cfRule>
  </conditionalFormatting>
  <conditionalFormatting sqref="I84 I88:I1048576">
    <cfRule type="cellIs" dxfId="33" priority="145" operator="equal">
      <formula>1</formula>
    </cfRule>
    <cfRule type="cellIs" dxfId="32" priority="147" operator="equal">
      <formula>4</formula>
    </cfRule>
    <cfRule type="cellIs" dxfId="31" priority="146" operator="equal">
      <formula>2</formula>
    </cfRule>
  </conditionalFormatting>
  <conditionalFormatting sqref="I56:L56 I3:K6 I8:K55 I57:K81">
    <cfRule type="cellIs" dxfId="30" priority="130" operator="equal">
      <formula>1</formula>
    </cfRule>
    <cfRule type="cellIs" dxfId="29" priority="129" operator="equal">
      <formula>2</formula>
    </cfRule>
    <cfRule type="cellIs" dxfId="28" priority="127" operator="equal">
      <formula>4</formula>
    </cfRule>
    <cfRule type="cellIs" dxfId="27" priority="125" operator="equal">
      <formula>3</formula>
    </cfRule>
  </conditionalFormatting>
  <conditionalFormatting sqref="K56">
    <cfRule type="cellIs" dxfId="26" priority="83" operator="equal">
      <formula>5</formula>
    </cfRule>
    <cfRule type="cellIs" dxfId="25" priority="84" operator="equal">
      <formula>3</formula>
    </cfRule>
  </conditionalFormatting>
  <conditionalFormatting sqref="L3:L6 L8:L81">
    <cfRule type="containsText" dxfId="24" priority="117" operator="containsText" text="c">
      <formula>NOT(ISERROR(SEARCH("c",L3)))</formula>
    </cfRule>
    <cfRule type="containsText" dxfId="23" priority="118" operator="containsText" text="b">
      <formula>NOT(ISERROR(SEARCH("b",L3)))</formula>
    </cfRule>
    <cfRule type="containsText" dxfId="22" priority="119" operator="containsText" text="a">
      <formula>NOT(ISERROR(SEARCH("a",L3)))</formula>
    </cfRule>
  </conditionalFormatting>
  <conditionalFormatting sqref="M3:M6 M8:M81">
    <cfRule type="cellIs" dxfId="21" priority="102" operator="equal">
      <formula>5</formula>
    </cfRule>
    <cfRule type="cellIs" dxfId="20" priority="101" operator="equal">
      <formula>1</formula>
    </cfRule>
    <cfRule type="cellIs" dxfId="19" priority="100" operator="equal">
      <formula>2</formula>
    </cfRule>
    <cfRule type="cellIs" dxfId="18" priority="99" operator="equal">
      <formula>4</formula>
    </cfRule>
    <cfRule type="cellIs" dxfId="17" priority="98" operator="equal">
      <formula>3</formula>
    </cfRule>
  </conditionalFormatting>
  <conditionalFormatting sqref="P3:P6 P8:P81">
    <cfRule type="cellIs" dxfId="16" priority="120" operator="equal">
      <formula>3</formula>
    </cfRule>
    <cfRule type="cellIs" dxfId="15" priority="121" operator="equal">
      <formula>2</formula>
    </cfRule>
    <cfRule type="cellIs" dxfId="14" priority="122" operator="equal">
      <formula>1</formula>
    </cfRule>
  </conditionalFormatting>
  <conditionalFormatting sqref="S3:S6 S9:S82">
    <cfRule type="cellIs" dxfId="13" priority="14" operator="between">
      <formula>401</formula>
      <formula>500</formula>
    </cfRule>
    <cfRule type="cellIs" dxfId="12" priority="15" operator="between">
      <formula>301</formula>
      <formula>400</formula>
    </cfRule>
    <cfRule type="cellIs" dxfId="11" priority="16" operator="between">
      <formula>201</formula>
      <formula>300</formula>
    </cfRule>
    <cfRule type="cellIs" dxfId="10" priority="17" operator="between">
      <formula>101</formula>
      <formula>200</formula>
    </cfRule>
    <cfRule type="cellIs" dxfId="9" priority="18" operator="between">
      <formula>51</formula>
      <formula>100</formula>
    </cfRule>
    <cfRule type="cellIs" dxfId="8" priority="19" operator="between">
      <formula>0</formula>
      <formula>50</formula>
    </cfRule>
    <cfRule type="cellIs" dxfId="7" priority="13" operator="between">
      <formula>501</formula>
      <formula>600</formula>
    </cfRule>
  </conditionalFormatting>
  <conditionalFormatting sqref="S1:T1">
    <cfRule type="cellIs" dxfId="6" priority="134" operator="between">
      <formula>201</formula>
      <formula>300</formula>
    </cfRule>
    <cfRule type="cellIs" dxfId="5" priority="135" operator="between">
      <formula>101</formula>
      <formula>200</formula>
    </cfRule>
    <cfRule type="cellIs" dxfId="4" priority="137" operator="between">
      <formula>51</formula>
      <formula>100</formula>
    </cfRule>
    <cfRule type="cellIs" dxfId="3" priority="138" operator="between">
      <formula>0</formula>
      <formula>50</formula>
    </cfRule>
    <cfRule type="cellIs" dxfId="2" priority="87" operator="between">
      <formula>301</formula>
      <formula>400</formula>
    </cfRule>
    <cfRule type="cellIs" dxfId="1" priority="86" operator="between">
      <formula>401</formula>
      <formula>500</formula>
    </cfRule>
    <cfRule type="cellIs" dxfId="0" priority="85" operator="between">
      <formula>501</formula>
      <formula>600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&amp;CTABULKA ZÁSAHŮ</oddHead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0737-16D9-490D-86A8-083DC00A2EC1}">
  <dimension ref="A2:F21"/>
  <sheetViews>
    <sheetView tabSelected="1" workbookViewId="0">
      <selection activeCell="J19" sqref="J19"/>
    </sheetView>
  </sheetViews>
  <sheetFormatPr defaultRowHeight="15" x14ac:dyDescent="0.25"/>
  <cols>
    <col min="1" max="1" width="13.28515625" customWidth="1"/>
    <col min="2" max="2" width="70.7109375" customWidth="1"/>
    <col min="3" max="3" width="8.85546875" customWidth="1"/>
    <col min="4" max="4" width="7.28515625" customWidth="1"/>
    <col min="5" max="5" width="12.140625" bestFit="1" customWidth="1"/>
    <col min="6" max="6" width="13.140625" bestFit="1" customWidth="1"/>
  </cols>
  <sheetData>
    <row r="2" spans="1:6" x14ac:dyDescent="0.25">
      <c r="A2" t="s">
        <v>163</v>
      </c>
      <c r="B2" s="34" t="s">
        <v>150</v>
      </c>
    </row>
    <row r="3" spans="1:6" ht="30" x14ac:dyDescent="0.3">
      <c r="A3" s="23" t="s">
        <v>141</v>
      </c>
      <c r="B3" s="23" t="s">
        <v>142</v>
      </c>
      <c r="C3" s="27" t="s">
        <v>143</v>
      </c>
      <c r="D3" s="28" t="s">
        <v>144</v>
      </c>
      <c r="E3" s="29" t="s">
        <v>145</v>
      </c>
      <c r="F3" s="29" t="s">
        <v>146</v>
      </c>
    </row>
    <row r="4" spans="1:6" ht="15.75" x14ac:dyDescent="0.3">
      <c r="A4" s="85" t="s">
        <v>155</v>
      </c>
      <c r="B4" s="86"/>
      <c r="C4" s="24"/>
      <c r="D4" s="25"/>
      <c r="E4" s="26"/>
      <c r="F4" s="26"/>
    </row>
    <row r="5" spans="1:6" x14ac:dyDescent="0.25">
      <c r="A5" s="42">
        <v>1</v>
      </c>
      <c r="B5" s="32" t="s">
        <v>159</v>
      </c>
      <c r="C5" s="46" t="s">
        <v>151</v>
      </c>
      <c r="D5" s="47">
        <v>3000</v>
      </c>
      <c r="E5" s="30">
        <v>0</v>
      </c>
      <c r="F5" s="30">
        <f t="shared" ref="F5:F18" si="0">E5*D5</f>
        <v>0</v>
      </c>
    </row>
    <row r="6" spans="1:6" x14ac:dyDescent="0.25">
      <c r="A6" s="43">
        <v>2</v>
      </c>
      <c r="B6" s="33" t="s">
        <v>152</v>
      </c>
      <c r="C6" s="46" t="s">
        <v>153</v>
      </c>
      <c r="D6" s="47">
        <v>3</v>
      </c>
      <c r="E6" s="30">
        <v>0</v>
      </c>
      <c r="F6" s="30">
        <f t="shared" si="0"/>
        <v>0</v>
      </c>
    </row>
    <row r="7" spans="1:6" x14ac:dyDescent="0.25">
      <c r="A7" s="43">
        <v>3</v>
      </c>
      <c r="B7" s="32" t="s">
        <v>154</v>
      </c>
      <c r="C7" s="46" t="s">
        <v>153</v>
      </c>
      <c r="D7" s="47">
        <v>3</v>
      </c>
      <c r="E7" s="30">
        <v>0</v>
      </c>
      <c r="F7" s="30">
        <f t="shared" si="0"/>
        <v>0</v>
      </c>
    </row>
    <row r="8" spans="1:6" ht="15.75" customHeight="1" x14ac:dyDescent="0.3">
      <c r="A8" s="85" t="s">
        <v>156</v>
      </c>
      <c r="B8" s="86"/>
      <c r="C8" s="24"/>
      <c r="D8" s="24"/>
      <c r="E8" s="24"/>
      <c r="F8" s="24"/>
    </row>
    <row r="9" spans="1:6" x14ac:dyDescent="0.25">
      <c r="A9" s="44">
        <v>4</v>
      </c>
      <c r="B9" s="32" t="s">
        <v>160</v>
      </c>
      <c r="C9" s="46" t="s">
        <v>151</v>
      </c>
      <c r="D9" s="47">
        <v>2400</v>
      </c>
      <c r="E9" s="30">
        <v>0</v>
      </c>
      <c r="F9" s="31">
        <f t="shared" si="0"/>
        <v>0</v>
      </c>
    </row>
    <row r="10" spans="1:6" x14ac:dyDescent="0.25">
      <c r="A10" s="44">
        <v>5</v>
      </c>
      <c r="B10" s="33" t="s">
        <v>152</v>
      </c>
      <c r="C10" s="46" t="s">
        <v>153</v>
      </c>
      <c r="D10" s="47">
        <v>3</v>
      </c>
      <c r="E10" s="30">
        <v>0</v>
      </c>
      <c r="F10" s="31">
        <f t="shared" si="0"/>
        <v>0</v>
      </c>
    </row>
    <row r="11" spans="1:6" x14ac:dyDescent="0.25">
      <c r="A11" s="44">
        <v>6</v>
      </c>
      <c r="B11" s="32" t="s">
        <v>157</v>
      </c>
      <c r="C11" s="46" t="s">
        <v>153</v>
      </c>
      <c r="D11" s="46">
        <v>3</v>
      </c>
      <c r="E11" s="30">
        <v>0</v>
      </c>
      <c r="F11" s="31">
        <f t="shared" si="0"/>
        <v>0</v>
      </c>
    </row>
    <row r="12" spans="1:6" x14ac:dyDescent="0.25">
      <c r="A12" s="44">
        <v>7</v>
      </c>
      <c r="B12" s="32" t="s">
        <v>154</v>
      </c>
      <c r="C12" s="46" t="s">
        <v>153</v>
      </c>
      <c r="D12" s="47">
        <v>3</v>
      </c>
      <c r="E12" s="30">
        <v>0</v>
      </c>
      <c r="F12" s="31">
        <f t="shared" si="0"/>
        <v>0</v>
      </c>
    </row>
    <row r="13" spans="1:6" x14ac:dyDescent="0.25">
      <c r="A13" s="44">
        <v>8</v>
      </c>
      <c r="B13" s="32" t="s">
        <v>158</v>
      </c>
      <c r="C13" s="46" t="s">
        <v>153</v>
      </c>
      <c r="D13" s="46">
        <v>3</v>
      </c>
      <c r="E13" s="30">
        <v>0</v>
      </c>
      <c r="F13" s="31">
        <f t="shared" si="0"/>
        <v>0</v>
      </c>
    </row>
    <row r="14" spans="1:6" ht="15.75" x14ac:dyDescent="0.3">
      <c r="A14" s="85" t="s">
        <v>191</v>
      </c>
      <c r="B14" s="86"/>
      <c r="C14" s="24"/>
      <c r="D14" s="24"/>
      <c r="E14" s="24"/>
      <c r="F14" s="24"/>
    </row>
    <row r="15" spans="1:6" x14ac:dyDescent="0.25">
      <c r="A15" s="44">
        <v>9</v>
      </c>
      <c r="B15" s="45" t="s">
        <v>161</v>
      </c>
      <c r="C15" s="46" t="s">
        <v>151</v>
      </c>
      <c r="D15" s="46">
        <v>1200</v>
      </c>
      <c r="E15" s="30">
        <v>0</v>
      </c>
      <c r="F15" s="31">
        <f t="shared" si="0"/>
        <v>0</v>
      </c>
    </row>
    <row r="16" spans="1:6" x14ac:dyDescent="0.25">
      <c r="A16" s="44">
        <v>10</v>
      </c>
      <c r="B16" s="45" t="s">
        <v>154</v>
      </c>
      <c r="C16" s="46" t="s">
        <v>153</v>
      </c>
      <c r="D16" s="46">
        <v>3</v>
      </c>
      <c r="E16" s="30">
        <v>0</v>
      </c>
      <c r="F16" s="31">
        <f t="shared" si="0"/>
        <v>0</v>
      </c>
    </row>
    <row r="17" spans="1:6" x14ac:dyDescent="0.25">
      <c r="A17" s="44">
        <v>11</v>
      </c>
      <c r="B17" s="32" t="s">
        <v>158</v>
      </c>
      <c r="C17" s="46" t="s">
        <v>153</v>
      </c>
      <c r="D17" s="46">
        <v>3</v>
      </c>
      <c r="E17" s="30">
        <v>0</v>
      </c>
      <c r="F17" s="31">
        <f t="shared" si="0"/>
        <v>0</v>
      </c>
    </row>
    <row r="18" spans="1:6" x14ac:dyDescent="0.25">
      <c r="A18" s="44">
        <v>12</v>
      </c>
      <c r="B18" s="45" t="s">
        <v>162</v>
      </c>
      <c r="C18" s="46" t="s">
        <v>153</v>
      </c>
      <c r="D18" s="46">
        <v>3</v>
      </c>
      <c r="E18" s="30">
        <v>0</v>
      </c>
      <c r="F18" s="31">
        <f t="shared" si="0"/>
        <v>0</v>
      </c>
    </row>
    <row r="19" spans="1:6" ht="15.75" x14ac:dyDescent="0.3">
      <c r="A19" s="35"/>
      <c r="B19" s="35" t="s">
        <v>147</v>
      </c>
      <c r="C19" s="35"/>
      <c r="D19" s="36"/>
      <c r="E19" s="37"/>
      <c r="F19" s="37">
        <f>SUM(F5:F18)</f>
        <v>0</v>
      </c>
    </row>
    <row r="20" spans="1:6" x14ac:dyDescent="0.25">
      <c r="A20" s="38"/>
      <c r="B20" s="38" t="s">
        <v>148</v>
      </c>
      <c r="C20" s="38"/>
      <c r="D20" s="38"/>
      <c r="E20" s="38"/>
      <c r="F20" s="41">
        <f>F19*0.21</f>
        <v>0</v>
      </c>
    </row>
    <row r="21" spans="1:6" x14ac:dyDescent="0.25">
      <c r="A21" s="38"/>
      <c r="B21" s="39" t="s">
        <v>149</v>
      </c>
      <c r="C21" s="38"/>
      <c r="D21" s="38"/>
      <c r="E21" s="38"/>
      <c r="F21" s="40">
        <f>F20+F19</f>
        <v>0</v>
      </c>
    </row>
  </sheetData>
  <mergeCells count="3">
    <mergeCell ref="A4:B4"/>
    <mergeCell ref="A8:B8"/>
    <mergeCell ref="A14:B1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AF4697-A678-4D96-8579-971DF1A48F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Ošetření a výsadba stromů</vt:lpstr>
      <vt:lpstr>Následná péče o výsadby</vt:lpstr>
      <vt:lpstr>'Ošetření a výsadba stromů'!Názvy_tisku</vt:lpstr>
      <vt:lpstr>'Ošetření a výsadba stromů'!Oblast_tisku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Kadlec</dc:creator>
  <cp:lastModifiedBy>Rezkova Barbora, Mesto Litomysl</cp:lastModifiedBy>
  <cp:lastPrinted>2024-06-26T11:52:42Z</cp:lastPrinted>
  <dcterms:created xsi:type="dcterms:W3CDTF">2023-06-20T14:20:58Z</dcterms:created>
  <dcterms:modified xsi:type="dcterms:W3CDTF">2024-06-27T07:14:41Z</dcterms:modified>
</cp:coreProperties>
</file>