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28680" yWindow="-120" windowWidth="23256" windowHeight="13176"/>
  </bookViews>
  <sheets>
    <sheet name="Pokyny pro vyplnění" sheetId="11" r:id="rId1"/>
    <sheet name="Stavba" sheetId="1" r:id="rId2"/>
    <sheet name="VzorPolozky" sheetId="10" state="hidden" r:id="rId3"/>
    <sheet name="SO 01 SO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SO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SO 01 Pol'!$A$1:$X$240</definedName>
    <definedName name="_xlnm.Print_Area" localSheetId="1">Stavba!$A$1:$J$75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4" i="1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G41"/>
  <c r="F41"/>
  <c r="G40"/>
  <c r="F40"/>
  <c r="G39"/>
  <c r="F39"/>
  <c r="G230" i="12"/>
  <c r="BA228"/>
  <c r="BA226"/>
  <c r="BA221"/>
  <c r="G8"/>
  <c r="O8"/>
  <c r="G9"/>
  <c r="M9" s="1"/>
  <c r="M8" s="1"/>
  <c r="I9"/>
  <c r="I8" s="1"/>
  <c r="K9"/>
  <c r="K8" s="1"/>
  <c r="O9"/>
  <c r="Q9"/>
  <c r="Q8" s="1"/>
  <c r="V9"/>
  <c r="V8" s="1"/>
  <c r="G13"/>
  <c r="I13"/>
  <c r="K13"/>
  <c r="M13"/>
  <c r="O13"/>
  <c r="Q13"/>
  <c r="V13"/>
  <c r="G14"/>
  <c r="I14"/>
  <c r="K14"/>
  <c r="M14"/>
  <c r="O14"/>
  <c r="Q14"/>
  <c r="V14"/>
  <c r="G16"/>
  <c r="I16"/>
  <c r="I15" s="1"/>
  <c r="K16"/>
  <c r="K15" s="1"/>
  <c r="M16"/>
  <c r="O16"/>
  <c r="Q16"/>
  <c r="Q15" s="1"/>
  <c r="V16"/>
  <c r="V15" s="1"/>
  <c r="G18"/>
  <c r="I18"/>
  <c r="K18"/>
  <c r="M18"/>
  <c r="O18"/>
  <c r="Q18"/>
  <c r="V18"/>
  <c r="G20"/>
  <c r="I20"/>
  <c r="K20"/>
  <c r="M20"/>
  <c r="O20"/>
  <c r="Q20"/>
  <c r="V20"/>
  <c r="G22"/>
  <c r="G15" s="1"/>
  <c r="I22"/>
  <c r="K22"/>
  <c r="O22"/>
  <c r="O15" s="1"/>
  <c r="Q22"/>
  <c r="V22"/>
  <c r="G24"/>
  <c r="M24" s="1"/>
  <c r="I24"/>
  <c r="K24"/>
  <c r="O24"/>
  <c r="Q24"/>
  <c r="V24"/>
  <c r="G28"/>
  <c r="I28"/>
  <c r="I27" s="1"/>
  <c r="K28"/>
  <c r="M28"/>
  <c r="O28"/>
  <c r="Q28"/>
  <c r="Q27" s="1"/>
  <c r="V28"/>
  <c r="G32"/>
  <c r="M32" s="1"/>
  <c r="I32"/>
  <c r="K32"/>
  <c r="O32"/>
  <c r="O27" s="1"/>
  <c r="Q32"/>
  <c r="V32"/>
  <c r="G35"/>
  <c r="I35"/>
  <c r="K35"/>
  <c r="M35"/>
  <c r="O35"/>
  <c r="Q35"/>
  <c r="V35"/>
  <c r="G38"/>
  <c r="M38" s="1"/>
  <c r="I38"/>
  <c r="K38"/>
  <c r="K27" s="1"/>
  <c r="O38"/>
  <c r="Q38"/>
  <c r="V38"/>
  <c r="V27" s="1"/>
  <c r="G39"/>
  <c r="I39"/>
  <c r="K39"/>
  <c r="M39"/>
  <c r="O39"/>
  <c r="Q39"/>
  <c r="V39"/>
  <c r="G40"/>
  <c r="M40" s="1"/>
  <c r="I40"/>
  <c r="K40"/>
  <c r="O40"/>
  <c r="Q40"/>
  <c r="V40"/>
  <c r="G41"/>
  <c r="I41"/>
  <c r="K41"/>
  <c r="M41"/>
  <c r="O41"/>
  <c r="Q41"/>
  <c r="V41"/>
  <c r="G42"/>
  <c r="K42"/>
  <c r="O42"/>
  <c r="V42"/>
  <c r="G43"/>
  <c r="I43"/>
  <c r="I42" s="1"/>
  <c r="K43"/>
  <c r="M43"/>
  <c r="M42" s="1"/>
  <c r="O43"/>
  <c r="Q43"/>
  <c r="Q42" s="1"/>
  <c r="V43"/>
  <c r="G46"/>
  <c r="I46"/>
  <c r="I45" s="1"/>
  <c r="K46"/>
  <c r="M46"/>
  <c r="O46"/>
  <c r="Q46"/>
  <c r="Q45" s="1"/>
  <c r="V46"/>
  <c r="G49"/>
  <c r="M49" s="1"/>
  <c r="I49"/>
  <c r="K49"/>
  <c r="K45" s="1"/>
  <c r="O49"/>
  <c r="Q49"/>
  <c r="V49"/>
  <c r="V45" s="1"/>
  <c r="G52"/>
  <c r="I52"/>
  <c r="K52"/>
  <c r="M52"/>
  <c r="O52"/>
  <c r="Q52"/>
  <c r="V52"/>
  <c r="G55"/>
  <c r="G45" s="1"/>
  <c r="I55"/>
  <c r="K55"/>
  <c r="O55"/>
  <c r="O45" s="1"/>
  <c r="Q55"/>
  <c r="V55"/>
  <c r="G59"/>
  <c r="G58" s="1"/>
  <c r="I59"/>
  <c r="K59"/>
  <c r="K58" s="1"/>
  <c r="O59"/>
  <c r="O58" s="1"/>
  <c r="Q59"/>
  <c r="V59"/>
  <c r="V58" s="1"/>
  <c r="G61"/>
  <c r="I61"/>
  <c r="K61"/>
  <c r="M61"/>
  <c r="O61"/>
  <c r="Q61"/>
  <c r="V61"/>
  <c r="G62"/>
  <c r="M62" s="1"/>
  <c r="I62"/>
  <c r="K62"/>
  <c r="O62"/>
  <c r="Q62"/>
  <c r="V62"/>
  <c r="G71"/>
  <c r="I71"/>
  <c r="I58" s="1"/>
  <c r="K71"/>
  <c r="M71"/>
  <c r="O71"/>
  <c r="Q71"/>
  <c r="Q58" s="1"/>
  <c r="V71"/>
  <c r="G78"/>
  <c r="M78" s="1"/>
  <c r="I78"/>
  <c r="K78"/>
  <c r="O78"/>
  <c r="Q78"/>
  <c r="V78"/>
  <c r="G83"/>
  <c r="M83" s="1"/>
  <c r="M82" s="1"/>
  <c r="I83"/>
  <c r="K83"/>
  <c r="K82" s="1"/>
  <c r="O83"/>
  <c r="O82" s="1"/>
  <c r="Q83"/>
  <c r="V83"/>
  <c r="V82" s="1"/>
  <c r="G87"/>
  <c r="I87"/>
  <c r="I82" s="1"/>
  <c r="K87"/>
  <c r="M87"/>
  <c r="O87"/>
  <c r="Q87"/>
  <c r="Q82" s="1"/>
  <c r="V87"/>
  <c r="G90"/>
  <c r="K90"/>
  <c r="O90"/>
  <c r="V90"/>
  <c r="G91"/>
  <c r="I91"/>
  <c r="I90" s="1"/>
  <c r="K91"/>
  <c r="M91"/>
  <c r="M90" s="1"/>
  <c r="O91"/>
  <c r="Q91"/>
  <c r="Q90" s="1"/>
  <c r="V91"/>
  <c r="G93"/>
  <c r="I93"/>
  <c r="I92" s="1"/>
  <c r="K93"/>
  <c r="M93"/>
  <c r="O93"/>
  <c r="Q93"/>
  <c r="Q92" s="1"/>
  <c r="V93"/>
  <c r="G96"/>
  <c r="M96" s="1"/>
  <c r="I96"/>
  <c r="K96"/>
  <c r="K92" s="1"/>
  <c r="O96"/>
  <c r="Q96"/>
  <c r="V96"/>
  <c r="V92" s="1"/>
  <c r="G99"/>
  <c r="I99"/>
  <c r="K99"/>
  <c r="M99"/>
  <c r="O99"/>
  <c r="Q99"/>
  <c r="V99"/>
  <c r="G100"/>
  <c r="G92" s="1"/>
  <c r="I100"/>
  <c r="K100"/>
  <c r="O100"/>
  <c r="O92" s="1"/>
  <c r="Q100"/>
  <c r="V100"/>
  <c r="I101"/>
  <c r="Q101"/>
  <c r="G102"/>
  <c r="G101" s="1"/>
  <c r="I102"/>
  <c r="K102"/>
  <c r="K101" s="1"/>
  <c r="O102"/>
  <c r="O101" s="1"/>
  <c r="Q102"/>
  <c r="V102"/>
  <c r="V101" s="1"/>
  <c r="G104"/>
  <c r="I104"/>
  <c r="K104"/>
  <c r="M104"/>
  <c r="O104"/>
  <c r="Q104"/>
  <c r="V104"/>
  <c r="G105"/>
  <c r="M105" s="1"/>
  <c r="I105"/>
  <c r="K105"/>
  <c r="O105"/>
  <c r="Q105"/>
  <c r="V105"/>
  <c r="G107"/>
  <c r="G106" s="1"/>
  <c r="I107"/>
  <c r="K107"/>
  <c r="K106" s="1"/>
  <c r="O107"/>
  <c r="O106" s="1"/>
  <c r="Q107"/>
  <c r="V107"/>
  <c r="V106" s="1"/>
  <c r="G109"/>
  <c r="I109"/>
  <c r="K109"/>
  <c r="M109"/>
  <c r="O109"/>
  <c r="Q109"/>
  <c r="V109"/>
  <c r="G111"/>
  <c r="M111" s="1"/>
  <c r="I111"/>
  <c r="K111"/>
  <c r="O111"/>
  <c r="Q111"/>
  <c r="V111"/>
  <c r="G113"/>
  <c r="I113"/>
  <c r="I106" s="1"/>
  <c r="K113"/>
  <c r="M113"/>
  <c r="O113"/>
  <c r="Q113"/>
  <c r="Q106" s="1"/>
  <c r="V113"/>
  <c r="G116"/>
  <c r="M116" s="1"/>
  <c r="I116"/>
  <c r="K116"/>
  <c r="O116"/>
  <c r="Q116"/>
  <c r="V116"/>
  <c r="G119"/>
  <c r="I119"/>
  <c r="K119"/>
  <c r="M119"/>
  <c r="O119"/>
  <c r="Q119"/>
  <c r="V119"/>
  <c r="G122"/>
  <c r="M122" s="1"/>
  <c r="I122"/>
  <c r="K122"/>
  <c r="O122"/>
  <c r="Q122"/>
  <c r="V122"/>
  <c r="G123"/>
  <c r="M123" s="1"/>
  <c r="I123"/>
  <c r="K123"/>
  <c r="O123"/>
  <c r="Q123"/>
  <c r="V123"/>
  <c r="G125"/>
  <c r="M125" s="1"/>
  <c r="I125"/>
  <c r="K125"/>
  <c r="O125"/>
  <c r="Q125"/>
  <c r="V125"/>
  <c r="G127"/>
  <c r="I127"/>
  <c r="K127"/>
  <c r="M127"/>
  <c r="O127"/>
  <c r="Q127"/>
  <c r="V127"/>
  <c r="G130"/>
  <c r="M130" s="1"/>
  <c r="I130"/>
  <c r="K130"/>
  <c r="O130"/>
  <c r="Q130"/>
  <c r="V130"/>
  <c r="G132"/>
  <c r="M132" s="1"/>
  <c r="I132"/>
  <c r="K132"/>
  <c r="O132"/>
  <c r="Q132"/>
  <c r="V132"/>
  <c r="G135"/>
  <c r="K135"/>
  <c r="O135"/>
  <c r="V135"/>
  <c r="G136"/>
  <c r="I136"/>
  <c r="I135" s="1"/>
  <c r="K136"/>
  <c r="M136"/>
  <c r="M135" s="1"/>
  <c r="O136"/>
  <c r="Q136"/>
  <c r="Q135" s="1"/>
  <c r="V136"/>
  <c r="G138"/>
  <c r="I138"/>
  <c r="I137" s="1"/>
  <c r="K138"/>
  <c r="M138"/>
  <c r="O138"/>
  <c r="Q138"/>
  <c r="Q137" s="1"/>
  <c r="V138"/>
  <c r="G140"/>
  <c r="M140" s="1"/>
  <c r="I140"/>
  <c r="K140"/>
  <c r="K137" s="1"/>
  <c r="O140"/>
  <c r="Q140"/>
  <c r="V140"/>
  <c r="V137" s="1"/>
  <c r="G142"/>
  <c r="I142"/>
  <c r="K142"/>
  <c r="M142"/>
  <c r="O142"/>
  <c r="Q142"/>
  <c r="V142"/>
  <c r="G143"/>
  <c r="G137" s="1"/>
  <c r="I143"/>
  <c r="K143"/>
  <c r="O143"/>
  <c r="O137" s="1"/>
  <c r="Q143"/>
  <c r="V143"/>
  <c r="G144"/>
  <c r="M144" s="1"/>
  <c r="I144"/>
  <c r="K144"/>
  <c r="O144"/>
  <c r="Q144"/>
  <c r="V144"/>
  <c r="G146"/>
  <c r="M146" s="1"/>
  <c r="I146"/>
  <c r="K146"/>
  <c r="O146"/>
  <c r="Q146"/>
  <c r="V146"/>
  <c r="G148"/>
  <c r="M148" s="1"/>
  <c r="I148"/>
  <c r="K148"/>
  <c r="O148"/>
  <c r="O147" s="1"/>
  <c r="Q148"/>
  <c r="V148"/>
  <c r="V147" s="1"/>
  <c r="G150"/>
  <c r="M150" s="1"/>
  <c r="I150"/>
  <c r="I147" s="1"/>
  <c r="K150"/>
  <c r="O150"/>
  <c r="Q150"/>
  <c r="Q147" s="1"/>
  <c r="V150"/>
  <c r="G152"/>
  <c r="M152" s="1"/>
  <c r="I152"/>
  <c r="K152"/>
  <c r="K147" s="1"/>
  <c r="O152"/>
  <c r="Q152"/>
  <c r="V152"/>
  <c r="I153"/>
  <c r="K153"/>
  <c r="Q153"/>
  <c r="V153"/>
  <c r="G154"/>
  <c r="M154" s="1"/>
  <c r="M153" s="1"/>
  <c r="I154"/>
  <c r="K154"/>
  <c r="O154"/>
  <c r="O153" s="1"/>
  <c r="Q154"/>
  <c r="V154"/>
  <c r="G156"/>
  <c r="M156" s="1"/>
  <c r="I156"/>
  <c r="K156"/>
  <c r="K155" s="1"/>
  <c r="O156"/>
  <c r="Q156"/>
  <c r="V156"/>
  <c r="V155" s="1"/>
  <c r="G157"/>
  <c r="I157"/>
  <c r="K157"/>
  <c r="M157"/>
  <c r="O157"/>
  <c r="Q157"/>
  <c r="V157"/>
  <c r="G158"/>
  <c r="G155" s="1"/>
  <c r="I158"/>
  <c r="K158"/>
  <c r="O158"/>
  <c r="O155" s="1"/>
  <c r="Q158"/>
  <c r="V158"/>
  <c r="G159"/>
  <c r="M159" s="1"/>
  <c r="I159"/>
  <c r="I155" s="1"/>
  <c r="K159"/>
  <c r="O159"/>
  <c r="Q159"/>
  <c r="Q155" s="1"/>
  <c r="V159"/>
  <c r="G160"/>
  <c r="M160" s="1"/>
  <c r="I160"/>
  <c r="K160"/>
  <c r="O160"/>
  <c r="Q160"/>
  <c r="V160"/>
  <c r="G162"/>
  <c r="M162" s="1"/>
  <c r="I162"/>
  <c r="I161" s="1"/>
  <c r="K162"/>
  <c r="O162"/>
  <c r="O161" s="1"/>
  <c r="Q162"/>
  <c r="Q161" s="1"/>
  <c r="V162"/>
  <c r="G164"/>
  <c r="M164" s="1"/>
  <c r="I164"/>
  <c r="K164"/>
  <c r="O164"/>
  <c r="Q164"/>
  <c r="V164"/>
  <c r="G165"/>
  <c r="M165" s="1"/>
  <c r="I165"/>
  <c r="K165"/>
  <c r="K161" s="1"/>
  <c r="O165"/>
  <c r="Q165"/>
  <c r="V165"/>
  <c r="V161" s="1"/>
  <c r="G167"/>
  <c r="M167" s="1"/>
  <c r="I167"/>
  <c r="I166" s="1"/>
  <c r="K167"/>
  <c r="O167"/>
  <c r="O166" s="1"/>
  <c r="Q167"/>
  <c r="Q166" s="1"/>
  <c r="V167"/>
  <c r="G170"/>
  <c r="M170" s="1"/>
  <c r="I170"/>
  <c r="K170"/>
  <c r="O170"/>
  <c r="Q170"/>
  <c r="V170"/>
  <c r="G173"/>
  <c r="I173"/>
  <c r="K173"/>
  <c r="K166" s="1"/>
  <c r="M173"/>
  <c r="O173"/>
  <c r="Q173"/>
  <c r="V173"/>
  <c r="V166" s="1"/>
  <c r="G176"/>
  <c r="I176"/>
  <c r="K176"/>
  <c r="M176"/>
  <c r="O176"/>
  <c r="Q176"/>
  <c r="V176"/>
  <c r="G178"/>
  <c r="M178" s="1"/>
  <c r="I178"/>
  <c r="K178"/>
  <c r="O178"/>
  <c r="Q178"/>
  <c r="V178"/>
  <c r="G181"/>
  <c r="M181" s="1"/>
  <c r="I181"/>
  <c r="K181"/>
  <c r="O181"/>
  <c r="Q181"/>
  <c r="V181"/>
  <c r="G182"/>
  <c r="I182"/>
  <c r="K182"/>
  <c r="O182"/>
  <c r="Q182"/>
  <c r="V182"/>
  <c r="G183"/>
  <c r="I183"/>
  <c r="K183"/>
  <c r="M183"/>
  <c r="M182" s="1"/>
  <c r="O183"/>
  <c r="Q183"/>
  <c r="V183"/>
  <c r="G185"/>
  <c r="O185"/>
  <c r="G186"/>
  <c r="M186" s="1"/>
  <c r="I186"/>
  <c r="I185" s="1"/>
  <c r="K186"/>
  <c r="O186"/>
  <c r="Q186"/>
  <c r="Q185" s="1"/>
  <c r="V186"/>
  <c r="G200"/>
  <c r="M200" s="1"/>
  <c r="I200"/>
  <c r="K200"/>
  <c r="K185" s="1"/>
  <c r="O200"/>
  <c r="Q200"/>
  <c r="V200"/>
  <c r="V185" s="1"/>
  <c r="G202"/>
  <c r="M202" s="1"/>
  <c r="I202"/>
  <c r="I201" s="1"/>
  <c r="K202"/>
  <c r="O202"/>
  <c r="O201" s="1"/>
  <c r="Q202"/>
  <c r="Q201" s="1"/>
  <c r="V202"/>
  <c r="G203"/>
  <c r="M203" s="1"/>
  <c r="I203"/>
  <c r="K203"/>
  <c r="O203"/>
  <c r="Q203"/>
  <c r="V203"/>
  <c r="G204"/>
  <c r="M204" s="1"/>
  <c r="I204"/>
  <c r="K204"/>
  <c r="K201" s="1"/>
  <c r="O204"/>
  <c r="Q204"/>
  <c r="V204"/>
  <c r="V201" s="1"/>
  <c r="K205"/>
  <c r="V205"/>
  <c r="G206"/>
  <c r="M206" s="1"/>
  <c r="M205" s="1"/>
  <c r="I206"/>
  <c r="I205" s="1"/>
  <c r="K206"/>
  <c r="O206"/>
  <c r="O205" s="1"/>
  <c r="Q206"/>
  <c r="Q205" s="1"/>
  <c r="V206"/>
  <c r="G207"/>
  <c r="I207"/>
  <c r="O207"/>
  <c r="Q207"/>
  <c r="G208"/>
  <c r="I208"/>
  <c r="K208"/>
  <c r="K207" s="1"/>
  <c r="M208"/>
  <c r="M207" s="1"/>
  <c r="O208"/>
  <c r="Q208"/>
  <c r="V208"/>
  <c r="V207" s="1"/>
  <c r="G210"/>
  <c r="M210" s="1"/>
  <c r="I210"/>
  <c r="I209" s="1"/>
  <c r="K210"/>
  <c r="O210"/>
  <c r="O209" s="1"/>
  <c r="Q210"/>
  <c r="Q209" s="1"/>
  <c r="V210"/>
  <c r="G211"/>
  <c r="M211" s="1"/>
  <c r="I211"/>
  <c r="K211"/>
  <c r="O211"/>
  <c r="Q211"/>
  <c r="V211"/>
  <c r="G213"/>
  <c r="I213"/>
  <c r="K213"/>
  <c r="K209" s="1"/>
  <c r="M213"/>
  <c r="O213"/>
  <c r="Q213"/>
  <c r="V213"/>
  <c r="V209" s="1"/>
  <c r="G214"/>
  <c r="I214"/>
  <c r="K214"/>
  <c r="M214"/>
  <c r="O214"/>
  <c r="Q214"/>
  <c r="V214"/>
  <c r="G215"/>
  <c r="M215" s="1"/>
  <c r="I215"/>
  <c r="K215"/>
  <c r="O215"/>
  <c r="Q215"/>
  <c r="V215"/>
  <c r="G216"/>
  <c r="M216" s="1"/>
  <c r="I216"/>
  <c r="K216"/>
  <c r="O216"/>
  <c r="Q216"/>
  <c r="V216"/>
  <c r="G217"/>
  <c r="I217"/>
  <c r="K217"/>
  <c r="M217"/>
  <c r="O217"/>
  <c r="Q217"/>
  <c r="V217"/>
  <c r="G219"/>
  <c r="M219" s="1"/>
  <c r="M218" s="1"/>
  <c r="I219"/>
  <c r="I218" s="1"/>
  <c r="K219"/>
  <c r="O219"/>
  <c r="O218" s="1"/>
  <c r="Q219"/>
  <c r="Q218" s="1"/>
  <c r="V219"/>
  <c r="G220"/>
  <c r="M220" s="1"/>
  <c r="I220"/>
  <c r="K220"/>
  <c r="O220"/>
  <c r="Q220"/>
  <c r="V220"/>
  <c r="G222"/>
  <c r="I222"/>
  <c r="K222"/>
  <c r="K218" s="1"/>
  <c r="M222"/>
  <c r="O222"/>
  <c r="Q222"/>
  <c r="V222"/>
  <c r="V218" s="1"/>
  <c r="K224"/>
  <c r="V224"/>
  <c r="G225"/>
  <c r="M225" s="1"/>
  <c r="M224" s="1"/>
  <c r="I225"/>
  <c r="I224" s="1"/>
  <c r="K225"/>
  <c r="O225"/>
  <c r="O224" s="1"/>
  <c r="Q225"/>
  <c r="Q224" s="1"/>
  <c r="V225"/>
  <c r="G227"/>
  <c r="M227" s="1"/>
  <c r="I227"/>
  <c r="K227"/>
  <c r="O227"/>
  <c r="Q227"/>
  <c r="V227"/>
  <c r="AE230"/>
  <c r="AF230"/>
  <c r="I20" i="1"/>
  <c r="I19"/>
  <c r="I18"/>
  <c r="F42"/>
  <c r="G42"/>
  <c r="G25" s="1"/>
  <c r="A25" s="1"/>
  <c r="I17" l="1"/>
  <c r="I16"/>
  <c r="I21" s="1"/>
  <c r="I75"/>
  <c r="J51" s="1"/>
  <c r="H41"/>
  <c r="I41" s="1"/>
  <c r="H40"/>
  <c r="I40" s="1"/>
  <c r="G28"/>
  <c r="A26"/>
  <c r="G26"/>
  <c r="H39"/>
  <c r="H42" s="1"/>
  <c r="G23"/>
  <c r="M209" i="12"/>
  <c r="M161"/>
  <c r="M147"/>
  <c r="M27"/>
  <c r="M166"/>
  <c r="M201"/>
  <c r="M185"/>
  <c r="G224"/>
  <c r="G218"/>
  <c r="G209"/>
  <c r="G205"/>
  <c r="G201"/>
  <c r="G166"/>
  <c r="G161"/>
  <c r="G153"/>
  <c r="G147"/>
  <c r="M107"/>
  <c r="M106" s="1"/>
  <c r="M102"/>
  <c r="M101" s="1"/>
  <c r="G82"/>
  <c r="M59"/>
  <c r="M58" s="1"/>
  <c r="G27"/>
  <c r="M158"/>
  <c r="M155" s="1"/>
  <c r="M143"/>
  <c r="M137" s="1"/>
  <c r="M100"/>
  <c r="M92" s="1"/>
  <c r="M55"/>
  <c r="M45" s="1"/>
  <c r="M22"/>
  <c r="M15" s="1"/>
  <c r="J28" i="1"/>
  <c r="J26"/>
  <c r="G38"/>
  <c r="F38"/>
  <c r="J23"/>
  <c r="J24"/>
  <c r="J25"/>
  <c r="J27"/>
  <c r="E24"/>
  <c r="E26"/>
  <c r="I39" l="1"/>
  <c r="I42" s="1"/>
  <c r="J41" s="1"/>
  <c r="J62"/>
  <c r="J57"/>
  <c r="J60"/>
  <c r="J65"/>
  <c r="J53"/>
  <c r="J72"/>
  <c r="J50"/>
  <c r="J64"/>
  <c r="J69"/>
  <c r="J67"/>
  <c r="J74"/>
  <c r="J52"/>
  <c r="J68"/>
  <c r="J73"/>
  <c r="J71"/>
  <c r="J49"/>
  <c r="J56"/>
  <c r="J70"/>
  <c r="J58"/>
  <c r="J55"/>
  <c r="J63"/>
  <c r="J66"/>
  <c r="J54"/>
  <c r="J61"/>
  <c r="J59"/>
  <c r="A23"/>
  <c r="J40" l="1"/>
  <c r="J39"/>
  <c r="J42" s="1"/>
  <c r="J75"/>
  <c r="G24"/>
  <c r="A27" s="1"/>
  <c r="A24"/>
  <c r="A29" l="1"/>
  <c r="G29"/>
  <c r="G27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Eva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<sst xmlns="http://schemas.openxmlformats.org/spreadsheetml/2006/main" count="1166" uniqueCount="442">
  <si>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</si>
  <si>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</si>
  <si>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</si>
  <si>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</si>
  <si>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</si>
  <si>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</si>
  <si>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</si>
  <si>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</si>
  <si>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</si>
  <si>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</si>
  <si>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</si>
  <si>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</si>
  <si>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</si>
  <si>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</si>
  <si>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</si>
  <si>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</si>
  <si>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</si>
  <si>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</si>
  <si>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</si>
  <si>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</si>
  <si>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</si>
  <si>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</si>
  <si>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</si>
  <si>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</si>
  <si>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</si>
  <si>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</si>
  <si>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</si>
  <si>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</si>
  <si>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</si>
  <si>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</si>
  <si>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</si>
  <si>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</si>
  <si>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</si>
  <si>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</si>
  <si>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</si>
  <si>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</si>
  <si>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</si>
  <si>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</si>
  <si>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</si>
  <si>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</si>
  <si>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</si>
  <si>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</si>
  <si>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</si>
  <si>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 01</t>
  </si>
  <si>
    <t>Instalace zdvižné plošiny</t>
  </si>
  <si>
    <t>Objekt:</t>
  </si>
  <si>
    <t>Rozpočet:</t>
  </si>
  <si>
    <t>1411</t>
  </si>
  <si>
    <t>Jiskra Litomyšl, U Plovárny 1061, 570 01 Litomyšl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</si>
  <si>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</si>
  <si>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</si>
  <si>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</si>
  <si>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</si>
  <si>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</si>
  <si>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</si>
  <si>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</si>
  <si>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27</t>
  </si>
  <si>
    <t>Základy</t>
  </si>
  <si>
    <t>31</t>
  </si>
  <si>
    <t>Zdi podpěrné a volné</t>
  </si>
  <si>
    <t>34</t>
  </si>
  <si>
    <t>Stěny a příčky</t>
  </si>
  <si>
    <t>41</t>
  </si>
  <si>
    <t>Vodorovné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</si>
  <si>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</si>
  <si>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</si>
  <si>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</si>
  <si>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</si>
  <si>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</si>
  <si>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</si>
  <si>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</si>
  <si>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</si>
  <si>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</si>
  <si>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</si>
  <si>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</si>
  <si>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</si>
  <si>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</si>
  <si>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</si>
  <si>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</si>
  <si>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</si>
  <si>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</si>
  <si>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</si>
  <si>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722</t>
  </si>
  <si>
    <t>Vnitřní vodovod</t>
  </si>
  <si>
    <t>766</t>
  </si>
  <si>
    <t>Konstrukce truhlářské</t>
  </si>
  <si>
    <t>767</t>
  </si>
  <si>
    <t>Konstrukce zámečnické</t>
  </si>
  <si>
    <t>776</t>
  </si>
  <si>
    <t>Podlahy povlakové</t>
  </si>
  <si>
    <t>783</t>
  </si>
  <si>
    <t>Nátěry</t>
  </si>
  <si>
    <t>784</t>
  </si>
  <si>
    <t>Malby</t>
  </si>
  <si>
    <t>798</t>
  </si>
  <si>
    <t>Protipožární vybavení</t>
  </si>
  <si>
    <t>M21</t>
  </si>
  <si>
    <t>Elektromontáže</t>
  </si>
  <si>
    <t>M33</t>
  </si>
  <si>
    <t>Montáže dopravních zařízení a vah-výtahy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</si>
  <si>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</si>
  <si>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</si>
  <si>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</si>
  <si>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</si>
  <si>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</si>
  <si>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</si>
  <si>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</si>
  <si>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</si>
  <si>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</si>
  <si>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</si>
  <si>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</si>
  <si>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</si>
  <si>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</si>
  <si>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</si>
  <si>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</si>
  <si>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</si>
  <si>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</si>
  <si>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</si>
  <si>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</si>
  <si>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</si>
  <si>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</si>
  <si>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</si>
  <si>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</si>
  <si>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</si>
  <si>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</si>
  <si>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</si>
  <si>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</si>
  <si>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</si>
  <si>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</si>
  <si>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</si>
  <si>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</si>
  <si>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</si>
  <si>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139711101R00</t>
  </si>
  <si>
    <t>Vykopávka v uzavřených prostorách v hor.1-4</t>
  </si>
  <si>
    <t>m3</t>
  </si>
  <si>
    <t>RTS 22/ I</t>
  </si>
  <si>
    <t>Práce</t>
  </si>
  <si>
    <t>POL1_</t>
  </si>
  <si>
    <t>2,115*2,28*0,20</t>
  </si>
  <si>
    <t>VV</t>
  </si>
  <si>
    <t>(1,715*2+2,28)*0,40*0,63</t>
  </si>
  <si>
    <t>1,035*0,40*0,83</t>
  </si>
  <si>
    <t>162701105R00</t>
  </si>
  <si>
    <t>Vodorovné přemístění výkopku z hor.1-4 do 10000 m</t>
  </si>
  <si>
    <t>199000002R00</t>
  </si>
  <si>
    <t>Poplatek za skládku horniny 1- 4, č. dle katal. odpadů 17 05 04</t>
  </si>
  <si>
    <t>273321321R00</t>
  </si>
  <si>
    <t>Železobeton základových desek C 20/25</t>
  </si>
  <si>
    <t>1.NP : 2,28*2,115*0,20</t>
  </si>
  <si>
    <t>273351215R00</t>
  </si>
  <si>
    <t>Bednění stěn základových desek - zřízení</t>
  </si>
  <si>
    <t>m2</t>
  </si>
  <si>
    <t>1.NP : (2,115*2+2,28)*0,20</t>
  </si>
  <si>
    <t>273351216R00</t>
  </si>
  <si>
    <t>Bednění stěn základových desek - odstranění</t>
  </si>
  <si>
    <t>273361921RT8</t>
  </si>
  <si>
    <t>Výztuž základových desek ze svařovaných sítí průměr drátu  8,0, oka 100/100 mm KY81</t>
  </si>
  <si>
    <t>t</t>
  </si>
  <si>
    <t>1.NP : 2,115*2,28*7,99*0,001*2</t>
  </si>
  <si>
    <t>274313621R00</t>
  </si>
  <si>
    <t xml:space="preserve">Beton základových pasů prostý C 20/25 </t>
  </si>
  <si>
    <t>(1,715*2+2,28)*0,40*0,63*1,035</t>
  </si>
  <si>
    <t>1,035*0,40*0,83*1,035</t>
  </si>
  <si>
    <t>311271175R00</t>
  </si>
  <si>
    <t>Zdivo z tvárnic pórobetonových hladkých tl. 20 cm</t>
  </si>
  <si>
    <t>2.NP : 1,485*2,47</t>
  </si>
  <si>
    <t>2,82*3,65</t>
  </si>
  <si>
    <t>-(1,15*3,65+0,90*2,02)</t>
  </si>
  <si>
    <t>311271177R00</t>
  </si>
  <si>
    <t>Zdivo z tvárnic pórobetonových hladkých tl. 30 cm</t>
  </si>
  <si>
    <t>1.NP : (3,15+2,115+1,68)*3,00-(1,15*2,22+0,90*2,02)</t>
  </si>
  <si>
    <t>2.NP : 1,80*2,82</t>
  </si>
  <si>
    <t>317121102R00</t>
  </si>
  <si>
    <t>Osazení překladu světlost otvoru do 180 cm</t>
  </si>
  <si>
    <t>kus</t>
  </si>
  <si>
    <t>1.NP : 2</t>
  </si>
  <si>
    <t>2.NP : 2</t>
  </si>
  <si>
    <t>59321869R</t>
  </si>
  <si>
    <t>Překlad nosný  NOP 200-1250 P4,4-600</t>
  </si>
  <si>
    <t>SPCM</t>
  </si>
  <si>
    <t>Specifikace</t>
  </si>
  <si>
    <t>POL3_</t>
  </si>
  <si>
    <t>59321875R</t>
  </si>
  <si>
    <t>Překlad nosný  NOP 300-1250 P4,4-600</t>
  </si>
  <si>
    <t>59321877R</t>
  </si>
  <si>
    <t>Překlad nosný  NOP 200-1500 P4,4-600</t>
  </si>
  <si>
    <t>59321887R</t>
  </si>
  <si>
    <t>Překlad nosný  Ytong 300-1750 P4,4-600</t>
  </si>
  <si>
    <t>342255024RT1</t>
  </si>
  <si>
    <t>Příčky z desek pórobetonových tll. 10 cm desky Klasik, 599 x 249 x 100 mm</t>
  </si>
  <si>
    <t>1.NP : 0,90*2,02</t>
  </si>
  <si>
    <t>417321315R00</t>
  </si>
  <si>
    <t>Ztužující pásy a věnce z betonu železového C 20/25</t>
  </si>
  <si>
    <t>POL1_1</t>
  </si>
  <si>
    <t>1.NP : (2,115*2+1,68)*0,30*0,25</t>
  </si>
  <si>
    <t>2.NP : 1,785*2*0,20*0,25+1,68*0,30*0,25</t>
  </si>
  <si>
    <t>417351115R00</t>
  </si>
  <si>
    <t>Bednění ztužujících pásů a věnců - zřízení</t>
  </si>
  <si>
    <t>1.NP : (2,115*2+1,68+1,815*2+1,68)*0,25</t>
  </si>
  <si>
    <t>2.NP : (1,785*2+2,08+1,485*2+1,68)*0,25</t>
  </si>
  <si>
    <t>417351116R00</t>
  </si>
  <si>
    <t>Bednění ztužujících pásů a věnců - odstranění</t>
  </si>
  <si>
    <t>417361821R00</t>
  </si>
  <si>
    <t>Výztuž ztužujících pásů a věnců z oceli 10505(R)</t>
  </si>
  <si>
    <t>1.NP : (2,115*2+1,68)*0,30*0,25*120,00*0,001</t>
  </si>
  <si>
    <t>2.NP : (1,785*2*0,20*0,25+1,68*0,30*0,25)*120,00*0,001</t>
  </si>
  <si>
    <t>610991111R00</t>
  </si>
  <si>
    <t>Zakrývání výplní vnitřních otvorů</t>
  </si>
  <si>
    <t>1,50*1,50*2</t>
  </si>
  <si>
    <t>612401391RT2</t>
  </si>
  <si>
    <t>Omítka malých ploch vnitřních stěn do 1 m2 vápennou štukovou omítkou</t>
  </si>
  <si>
    <t>612421637R00</t>
  </si>
  <si>
    <t>Omítka vnitřní zdiva, MVC, štuková</t>
  </si>
  <si>
    <t xml:space="preserve">nové zdivo : </t>
  </si>
  <si>
    <t xml:space="preserve">1.NP : </t>
  </si>
  <si>
    <t>(3,15*2+1,98)*3,00</t>
  </si>
  <si>
    <t>1,00*2,10</t>
  </si>
  <si>
    <t>-(1,15*2,22+0,90*2,02*2)</t>
  </si>
  <si>
    <t xml:space="preserve">2.NP : </t>
  </si>
  <si>
    <t>(2,82*2+1,88)*3,65</t>
  </si>
  <si>
    <t>612425931R00</t>
  </si>
  <si>
    <t>Omítka vápenná vnitřního ostění - štuková</t>
  </si>
  <si>
    <t>(1,15+2,22*2)*0,30</t>
  </si>
  <si>
    <t>(0,90+2,02*2)*0,20</t>
  </si>
  <si>
    <t>(1,15+2,22*2)*0,20</t>
  </si>
  <si>
    <t>(0,90+2,02*2)*0,10</t>
  </si>
  <si>
    <t>617450525R00</t>
  </si>
  <si>
    <t>Vnitřní omítka cem. šachet hlaz.oc. hlad.,do 16 m2</t>
  </si>
  <si>
    <t>(1,815*2+1,68)*3,50</t>
  </si>
  <si>
    <t>(1,485*2+1,68)*2,47</t>
  </si>
  <si>
    <t>-1,15*2,22*0</t>
  </si>
  <si>
    <t>632451024R00</t>
  </si>
  <si>
    <t>Vyrovnávací potěr MC 15, v pásu, tl. 50 mm</t>
  </si>
  <si>
    <t xml:space="preserve">po vybouraných příčkách : </t>
  </si>
  <si>
    <t>1.NP : 3,15*0,20+1,00*0,20</t>
  </si>
  <si>
    <t>2.NP : 3,82*0,20</t>
  </si>
  <si>
    <t>632451034R00</t>
  </si>
  <si>
    <t>Vyrovnávací potěr MC 15, v ploše, tl. 50 mm</t>
  </si>
  <si>
    <t>1.NP : 3,875*3,15-2,115*1,98</t>
  </si>
  <si>
    <t>2.NP : 3,875*2,82-1,785*1,88</t>
  </si>
  <si>
    <t>642942111RT4</t>
  </si>
  <si>
    <t>Osazení zárubní dveřních ocelových, pl. do 2,5 m2 včetně dodávky zárubně 800 x 1970 x 100 mm</t>
  </si>
  <si>
    <t>943943221R00</t>
  </si>
  <si>
    <t>Montáž lešení prostorové lehké, do 200kg, H 10 m</t>
  </si>
  <si>
    <t>(1,815*1,68)*3,50</t>
  </si>
  <si>
    <t>(1,485*1,68)*2,47</t>
  </si>
  <si>
    <t>943943291R00</t>
  </si>
  <si>
    <t>Příplatek za půdorysnou plochu do 6 m2</t>
  </si>
  <si>
    <t>943943292R00</t>
  </si>
  <si>
    <t>Příplatek za každý měsíc použití k pol..3221, 3222</t>
  </si>
  <si>
    <t>RTS 21/ II</t>
  </si>
  <si>
    <t>943943821R00</t>
  </si>
  <si>
    <t>Demontáž lešení, prostor. lehké, 200 kPa, H 10 m</t>
  </si>
  <si>
    <t>931961115R00</t>
  </si>
  <si>
    <t>Vložky do dilatačních spár, polystyren, tl 30 mm</t>
  </si>
  <si>
    <t>0,40*1,00</t>
  </si>
  <si>
    <t>952901111R00</t>
  </si>
  <si>
    <t>Vyčištění budov o výšce podlaží do 4 m</t>
  </si>
  <si>
    <t>952902110R00</t>
  </si>
  <si>
    <t>Čištění zametáním v místnostech a chodbách</t>
  </si>
  <si>
    <t>962031113R00</t>
  </si>
  <si>
    <t>Bourání příček z cihel pálených plných tl. 65 mm</t>
  </si>
  <si>
    <t>2.NP : 2,82*3,65-0,90*2,02</t>
  </si>
  <si>
    <t>962031116R00</t>
  </si>
  <si>
    <t>Bourání příček z cihel pálených plných tl. 140 mm</t>
  </si>
  <si>
    <t>1.NP : 3,15*3,05-0,90*2,02</t>
  </si>
  <si>
    <t>963051113R00</t>
  </si>
  <si>
    <t>Bourání ŽB stropů deskových tl. nad 8 cm</t>
  </si>
  <si>
    <t>otvor strop 1.NP : 1,68*1,485*0,20</t>
  </si>
  <si>
    <t>965042131RT1</t>
  </si>
  <si>
    <t>Bourání mazanin betonových  tl. 10 cm, pl. 4 m2 ručně tl. mazaniny 5 - 8 cm</t>
  </si>
  <si>
    <t>1.NP : 3,15*4,05*0,05</t>
  </si>
  <si>
    <t>2.NP : 2,82*4,075*0,05</t>
  </si>
  <si>
    <t>965048250R00</t>
  </si>
  <si>
    <t>Dočištění povrchu po vybourání dlažeb, MC do 50%</t>
  </si>
  <si>
    <t>1.NP : 3,15*4,05</t>
  </si>
  <si>
    <t>2.NP : 2,82*4,075</t>
  </si>
  <si>
    <t>965081713RT1</t>
  </si>
  <si>
    <t>Bourání dlažeb keramických tl.10 mm, nad 1 m2 ručně, dlaždice keramické</t>
  </si>
  <si>
    <t>968061125R00</t>
  </si>
  <si>
    <t>Vyvěšení dřevěných dveřních křídel pl. do 2 m2</t>
  </si>
  <si>
    <t>968072455R00</t>
  </si>
  <si>
    <t>Vybourání kovových dveřních zárubní pl. do 2 m2</t>
  </si>
  <si>
    <t>0,80*1,97*2</t>
  </si>
  <si>
    <t>970251200R00</t>
  </si>
  <si>
    <t>Řezání železobetonu hl. řezu 200 mm</t>
  </si>
  <si>
    <t>m</t>
  </si>
  <si>
    <t>otvor strop 1.NP : (1,485+1,68)*2</t>
  </si>
  <si>
    <t>973031824R00</t>
  </si>
  <si>
    <t>Vysekání kapes pro zavázání zdí tl. 30 cm</t>
  </si>
  <si>
    <t>3,00*3</t>
  </si>
  <si>
    <t>3,65*2+2,85</t>
  </si>
  <si>
    <t>975043121R00</t>
  </si>
  <si>
    <t>Jednořad.podchycení stropů do 3,5 m,do 1000 kg/m</t>
  </si>
  <si>
    <t>1.NP : 4,00*2</t>
  </si>
  <si>
    <t>776511820R00</t>
  </si>
  <si>
    <t>Odstranění PVC a koberců lepených s podložkou</t>
  </si>
  <si>
    <t>1.NP : 3,15*4,05+3,50*1,42</t>
  </si>
  <si>
    <t>2.NP : 2,82*4,075+3,00*1,475</t>
  </si>
  <si>
    <t>998011002R00</t>
  </si>
  <si>
    <t>Přesun hmot pro budovy zděné výšky do 12 m</t>
  </si>
  <si>
    <t>Přesun hmot</t>
  </si>
  <si>
    <t>POL7_</t>
  </si>
  <si>
    <t>711111001RZ1</t>
  </si>
  <si>
    <t>Izolace proti vlhkosti vodor. nátěr ALP za studena 1x nátěr - včetně dodávky penetračního laku ALP</t>
  </si>
  <si>
    <t>POL1_7</t>
  </si>
  <si>
    <t>2,50*2,50+1,035*0,50</t>
  </si>
  <si>
    <t>711141559R00</t>
  </si>
  <si>
    <t>Izolace proti vlhk. vodorovná pásy přitavením</t>
  </si>
  <si>
    <t>711199095R00</t>
  </si>
  <si>
    <t>Příplatek za plochu do 10 m2, natěradly</t>
  </si>
  <si>
    <t>711199097R00</t>
  </si>
  <si>
    <t>Příplatek za plochu do 10 m2, pásy</t>
  </si>
  <si>
    <t>62832134R</t>
  </si>
  <si>
    <t>Pás asfaltovaný těžký 40 mineral V 60 S 40</t>
  </si>
  <si>
    <t>RTS 18/ I</t>
  </si>
  <si>
    <t>POL3_7</t>
  </si>
  <si>
    <t>6,768*1,10</t>
  </si>
  <si>
    <t>998711202R00</t>
  </si>
  <si>
    <t>Přesun hmot pro izolace proti vodě, výšky do 12 m</t>
  </si>
  <si>
    <t>713111111RT1</t>
  </si>
  <si>
    <t>Izolace tepelné stropů vrchem kladené volně 1 vrstva - materiál ve specifikaci</t>
  </si>
  <si>
    <t>2,08*1,785</t>
  </si>
  <si>
    <t>28376923R</t>
  </si>
  <si>
    <t>Deska izolační  2400x1020x100 mm</t>
  </si>
  <si>
    <t>2,08*1,785*1,05</t>
  </si>
  <si>
    <t>998713202R00</t>
  </si>
  <si>
    <t>Přesun hmot pro izolace tepelné, výšky do 12 m</t>
  </si>
  <si>
    <t>722/01-PC</t>
  </si>
  <si>
    <t>Přeložení vedení vodovodu pod stropem 1.NP</t>
  </si>
  <si>
    <t>kpl</t>
  </si>
  <si>
    <t>Vlastní</t>
  </si>
  <si>
    <t>Indiv</t>
  </si>
  <si>
    <t>766661112R00</t>
  </si>
  <si>
    <t>Montáž dveří do zárubně,otevíravých 1kř.do 0,8 m</t>
  </si>
  <si>
    <t>766670021R00</t>
  </si>
  <si>
    <t>Montáž kliky a štítku</t>
  </si>
  <si>
    <t>54914621R</t>
  </si>
  <si>
    <t>Dveřní kování klíč Cr</t>
  </si>
  <si>
    <t>611601203R</t>
  </si>
  <si>
    <t>Dveře vnitřní CPL 0,2 plné 1kř. 80x197 cm 16 dekorů</t>
  </si>
  <si>
    <t>998766202R00</t>
  </si>
  <si>
    <t>Přesun hmot pro truhlářské konstr., výšky do 12 m</t>
  </si>
  <si>
    <t>767583354R00</t>
  </si>
  <si>
    <t>Montáž vložené lišty</t>
  </si>
  <si>
    <t>0,80*2</t>
  </si>
  <si>
    <t>55331222R</t>
  </si>
  <si>
    <t>Prahová lišta PL-2, l=800 mm s profilovým silikonovým těsněním</t>
  </si>
  <si>
    <t>998767202R00</t>
  </si>
  <si>
    <t>Přesun hmot pro zámečnické konstr., výšky do 12 m</t>
  </si>
  <si>
    <t>776101101R00</t>
  </si>
  <si>
    <t>Vysávání podlah prům.vysavačem pod povlak.podlahy</t>
  </si>
  <si>
    <t>1.NP : (3,875*3,15+3,50*1,40)-2,115*1,98</t>
  </si>
  <si>
    <t>2.NP : (3,875*2,82+3,00*1,475)-1,785*1,88</t>
  </si>
  <si>
    <t>776101115R00</t>
  </si>
  <si>
    <t>Vyrovnání podkladů samonivelační hmotou</t>
  </si>
  <si>
    <t>776521200RT1</t>
  </si>
  <si>
    <t>Lepení povlakových podlah z dílců PVC a CV (vinyl) pouze položení - PVC ve specifikaci</t>
  </si>
  <si>
    <t>28412251R</t>
  </si>
  <si>
    <t>Podlahovina PVC   tl. 2,0 mm heterogenní dle výběru investora</t>
  </si>
  <si>
    <t>24,915*1,10</t>
  </si>
  <si>
    <t>58581721R</t>
  </si>
  <si>
    <t>nivelační podlahová hmota rychlá samonivelační</t>
  </si>
  <si>
    <t>kg</t>
  </si>
  <si>
    <t>1.NP : ((3,875*3,15+3,50*1,40)-2,115*1,98)*1,70*3</t>
  </si>
  <si>
    <t>2.NP : ((3,875*2,82+3,00*1,475)-1,785*1,80)*1,70*3</t>
  </si>
  <si>
    <t>998776202R00</t>
  </si>
  <si>
    <t>Přesun hmot pro podlahy povlakové, výšky do 12 m</t>
  </si>
  <si>
    <t>783222110RT1</t>
  </si>
  <si>
    <t xml:space="preserve">Nátěr syntetický kovových konstrukcí 2 x antikoroz. email  2 x, ředidlo </t>
  </si>
  <si>
    <t>zárubně : (0,80+2,00*2)*0,30*2</t>
  </si>
  <si>
    <t>784191101R00</t>
  </si>
  <si>
    <t>Penetrace podkladu univerzální  1x</t>
  </si>
  <si>
    <t>(3,15+3,875)*2*3,00</t>
  </si>
  <si>
    <t>(3,30*2+1,42)*3,30</t>
  </si>
  <si>
    <t>3,15*2,395</t>
  </si>
  <si>
    <t>1,98*1,035</t>
  </si>
  <si>
    <t>3,30*1,42</t>
  </si>
  <si>
    <t>4,00*3,00</t>
  </si>
  <si>
    <t>(2,82+3,875)*2*3,65</t>
  </si>
  <si>
    <t>(3,00*2+1,475)*3,65</t>
  </si>
  <si>
    <t>2,82*1,995</t>
  </si>
  <si>
    <t>1,88*1,035</t>
  </si>
  <si>
    <t>2,82*1,475</t>
  </si>
  <si>
    <t>784195312R00</t>
  </si>
  <si>
    <t>Malba  bílá, bez penetrace, 2 x</t>
  </si>
  <si>
    <t>953941312R00</t>
  </si>
  <si>
    <t>Osazení hasicího přístroje na stěnu</t>
  </si>
  <si>
    <t>44984142R</t>
  </si>
  <si>
    <t>Přístroj hasicí sněhový S5Kte</t>
  </si>
  <si>
    <t>POL3_1</t>
  </si>
  <si>
    <t>798/01 PC</t>
  </si>
  <si>
    <t>Požární znacení, štítky</t>
  </si>
  <si>
    <t>R-položka</t>
  </si>
  <si>
    <t>POL12_1</t>
  </si>
  <si>
    <t>21/01 PC</t>
  </si>
  <si>
    <t>Napojení el. na hydraulickou centrálu</t>
  </si>
  <si>
    <t>33/01</t>
  </si>
  <si>
    <t>Dodávka a montáž zdvižné hydraulické plošiny a všech součástí dle technické specifikace projektu</t>
  </si>
  <si>
    <t>979011211R00</t>
  </si>
  <si>
    <t>Svislá doprava suti a vybour. hmot za 2.NP nošením</t>
  </si>
  <si>
    <t>Přesun suti</t>
  </si>
  <si>
    <t>POL8_</t>
  </si>
  <si>
    <t>979081111R00</t>
  </si>
  <si>
    <t>Odvoz suti a vybour. hmot na skládku do 1 km</t>
  </si>
  <si>
    <t>Včetně naložení na dopravní prostředek a složení na skládku, bez poplatku za skládku.</t>
  </si>
  <si>
    <t>POP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</si>
  <si>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</si>
  <si>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</si>
  <si>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</si>
  <si>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</si>
  <si>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</si>
  <si>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</si>
  <si>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979990001R00</t>
  </si>
  <si>
    <t>Poplatek za skládku stavební suti</t>
  </si>
  <si>
    <t>RTS 20/ I</t>
  </si>
  <si>
    <t>979999996R00</t>
  </si>
  <si>
    <t>Poplatek za skládku suti a vybouraných hmot</t>
  </si>
  <si>
    <t>RTS 10/ I</t>
  </si>
  <si>
    <t>005121R</t>
  </si>
  <si>
    <t>Zařízení staveniště</t>
  </si>
  <si>
    <t>VRN</t>
  </si>
  <si>
    <t>POL99_2</t>
  </si>
  <si>
    <t>005122 R</t>
  </si>
  <si>
    <t>Provozní vlivy</t>
  </si>
  <si>
    <t>POL99_1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</si>
  <si>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</si>
  <si>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005124010R</t>
  </si>
  <si>
    <t>Koordinační činnost</t>
  </si>
  <si>
    <t>Koordinace stavebních a technologických dodávek stavby.</t>
  </si>
  <si>
    <t>005241010R</t>
  </si>
  <si>
    <t xml:space="preserve">Dokumentace skutečného provedení </t>
  </si>
  <si>
    <t>Soubor</t>
  </si>
  <si>
    <t>POL99_8</t>
  </si>
  <si>
    <t>Náklady na vyhotovení dokumentace skutečného provedení stavby a její předání objednateli v požadované formě a požadovaném počtu.</t>
  </si>
  <si>
    <t>00524 R</t>
  </si>
  <si>
    <t>Předání a převzetí díla</t>
  </si>
  <si>
    <t>Náklady zhotovitele, které vzniknou v souvislosti s povinnostmi zhotovitele při předání a převzetí díla.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</si>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</sst>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>
  <numFmts count="1">
    <numFmt numFmtId="164" formatCode="#,##0.00000"/>
  </numFmts>
  <fonts count="20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0" fontId="18" fillId="0" borderId="18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tabSelected="1" workbookViewId="0">
      <selection activeCell="A2" sqref="A2:G2"/>
    </sheetView>
  </sheetViews>
  <sheetFormatPr defaultRowHeight="13.2"/>
  <sheetData>
    <row r="1" spans="1:7">
      <c r="A1" s="21" t="s">
        <v>40</v>
      </c>
    </row>
    <row r="2" spans="1:7" ht="57.75" customHeight="1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78"/>
  <sheetViews>
    <sheetView showGridLines="0" topLeftCell="B25" zoomScaleNormal="100" zoomScaleSheetLayoutView="75" workbookViewId="0">
      <selection activeCell="A28" sqref="A28"/>
    </sheetView>
  </sheetViews>
  <sheetFormatPr defaultColWidth="9" defaultRowHeight="13.2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>
      <c r="A2" s="2"/>
      <c r="B2" s="112" t="s">
        <v>24</v>
      </c>
      <c r="C2" s="113"/>
      <c r="D2" s="114" t="s">
        <v>47</v>
      </c>
      <c r="E2" s="115" t="s">
        <v>48</v>
      </c>
      <c r="F2" s="116"/>
      <c r="G2" s="116"/>
      <c r="H2" s="116"/>
      <c r="I2" s="116"/>
      <c r="J2" s="117"/>
      <c r="O2" s="1"/>
    </row>
    <row r="3" spans="1:15" ht="27" customHeight="1">
      <c r="A3" s="2"/>
      <c r="B3" s="118" t="s">
        <v>45</v>
      </c>
      <c r="C3" s="113"/>
      <c r="D3" s="119" t="s">
        <v>43</v>
      </c>
      <c r="E3" s="120" t="s">
        <v>44</v>
      </c>
      <c r="F3" s="121"/>
      <c r="G3" s="121"/>
      <c r="H3" s="121"/>
      <c r="I3" s="121"/>
      <c r="J3" s="122"/>
    </row>
    <row r="4" spans="1:15" ht="23.25" customHeight="1">
      <c r="A4" s="111">
        <v>1841</v>
      </c>
      <c r="B4" s="123" t="s">
        <v>46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>
      <c r="A9" s="2"/>
      <c r="B9" s="2"/>
      <c r="D9" s="51"/>
      <c r="H9" s="18" t="s">
        <v>36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20</v>
      </c>
      <c r="D11" s="129"/>
      <c r="E11" s="129"/>
      <c r="F11" s="129"/>
      <c r="G11" s="129"/>
      <c r="H11" s="18" t="s">
        <v>42</v>
      </c>
      <c r="I11" s="134"/>
      <c r="J11" s="8"/>
    </row>
    <row r="12" spans="1:15" ht="15.75" customHeight="1">
      <c r="A12" s="2"/>
      <c r="B12" s="28"/>
      <c r="C12" s="55"/>
      <c r="D12" s="130"/>
      <c r="E12" s="130"/>
      <c r="F12" s="130"/>
      <c r="G12" s="130"/>
      <c r="H12" s="18" t="s">
        <v>36</v>
      </c>
      <c r="I12" s="134"/>
      <c r="J12" s="8"/>
    </row>
    <row r="13" spans="1:15" ht="15.75" customHeight="1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>
      <c r="A16" s="196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SUMIF(F49:F74,A16,I49:I74)+SUMIF(F49:F74,"PSU",I49:I74)</f>
        <v>0</v>
      </c>
      <c r="J16" s="85"/>
    </row>
    <row r="17" spans="1:10" ht="23.25" customHeight="1">
      <c r="A17" s="196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SUMIF(F49:F74,A17,I49:I74)</f>
        <v>0</v>
      </c>
      <c r="J17" s="85"/>
    </row>
    <row r="18" spans="1:10" ht="23.25" customHeight="1">
      <c r="A18" s="196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SUMIF(F49:F74,A18,I49:I74)</f>
        <v>0</v>
      </c>
      <c r="J18" s="85"/>
    </row>
    <row r="19" spans="1:10" ht="23.25" customHeight="1">
      <c r="A19" s="196" t="s">
        <v>103</v>
      </c>
      <c r="B19" s="38" t="s">
        <v>29</v>
      </c>
      <c r="C19" s="62"/>
      <c r="D19" s="63"/>
      <c r="E19" s="83"/>
      <c r="F19" s="84"/>
      <c r="G19" s="83"/>
      <c r="H19" s="84"/>
      <c r="I19" s="83">
        <f>SUMIF(F49:F74,A19,I49:I74)</f>
        <v>0</v>
      </c>
      <c r="J19" s="85"/>
    </row>
    <row r="20" spans="1:10" ht="23.25" customHeight="1">
      <c r="A20" s="196" t="s">
        <v>104</v>
      </c>
      <c r="B20" s="38" t="s">
        <v>30</v>
      </c>
      <c r="C20" s="62"/>
      <c r="D20" s="63"/>
      <c r="E20" s="83"/>
      <c r="F20" s="84"/>
      <c r="G20" s="83"/>
      <c r="H20" s="84"/>
      <c r="I20" s="83">
        <f>SUMIF(F49:F74,A20,I49:I74)</f>
        <v>0</v>
      </c>
      <c r="J20" s="85"/>
    </row>
    <row r="21" spans="1:10" ht="23.25" customHeight="1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>
      <c r="A28" s="2"/>
      <c r="B28" s="166" t="s">
        <v>25</v>
      </c>
      <c r="C28" s="167"/>
      <c r="D28" s="167"/>
      <c r="E28" s="168"/>
      <c r="F28" s="169"/>
      <c r="G28" s="170">
        <f>ZakladDPHSniVypocet+ZakladDPHZaklVypocet</f>
        <v>0</v>
      </c>
      <c r="H28" s="170"/>
      <c r="I28" s="170"/>
      <c r="J28" s="171" t="str">
        <f t="shared" si="0"/>
        <v>CZK</v>
      </c>
    </row>
    <row r="29" spans="1:10" ht="27.75" customHeight="1" thickBot="1">
      <c r="A29" s="2">
        <f>(A27-INT(A27))*100</f>
        <v>0</v>
      </c>
      <c r="B29" s="166" t="s">
        <v>37</v>
      </c>
      <c r="C29" s="172"/>
      <c r="D29" s="172"/>
      <c r="E29" s="172"/>
      <c r="F29" s="173"/>
      <c r="G29" s="174">
        <f>A27</f>
        <v>0</v>
      </c>
      <c r="H29" s="174"/>
      <c r="I29" s="174"/>
      <c r="J29" s="175" t="s">
        <v>51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>
      <c r="B37" s="138" t="s">
        <v>17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hidden="1" customHeight="1">
      <c r="A38" s="137" t="s">
        <v>39</v>
      </c>
      <c r="B38" s="142" t="s">
        <v>18</v>
      </c>
      <c r="C38" s="143" t="s">
        <v>6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19</v>
      </c>
      <c r="I38" s="145" t="s">
        <v>1</v>
      </c>
      <c r="J38" s="146" t="s">
        <v>0</v>
      </c>
    </row>
    <row r="39" spans="1:10" ht="25.5" hidden="1" customHeight="1">
      <c r="A39" s="137">
        <v>1</v>
      </c>
      <c r="B39" s="147" t="s">
        <v>49</v>
      </c>
      <c r="C39" s="148"/>
      <c r="D39" s="148"/>
      <c r="E39" s="148"/>
      <c r="F39" s="149">
        <f>'SO 01 SO 01 Pol'!AE230</f>
        <v>0</v>
      </c>
      <c r="G39" s="150">
        <f>'SO 01 SO 01 Pol'!AF230</f>
        <v>0</v>
      </c>
      <c r="H39" s="151">
        <f>(F39*SazbaDPH1/100)+(G39*SazbaDPH2/100)</f>
        <v>0</v>
      </c>
      <c r="I39" s="151">
        <f>F39+G39+H39</f>
        <v>0</v>
      </c>
      <c r="J39" s="152" t="str">
        <f>IF(CenaCelkemVypocet=0,"",I39/CenaCelkemVypocet*100)</f>
        <v/>
      </c>
    </row>
    <row r="40" spans="1:10" ht="25.5" hidden="1" customHeight="1">
      <c r="A40" s="137">
        <v>2</v>
      </c>
      <c r="B40" s="153" t="s">
        <v>43</v>
      </c>
      <c r="C40" s="154" t="s">
        <v>44</v>
      </c>
      <c r="D40" s="154"/>
      <c r="E40" s="154"/>
      <c r="F40" s="155">
        <f>'SO 01 SO 01 Pol'!AE230</f>
        <v>0</v>
      </c>
      <c r="G40" s="156">
        <f>'SO 01 SO 01 Pol'!AF230</f>
        <v>0</v>
      </c>
      <c r="H40" s="156">
        <f>(F40*SazbaDPH1/100)+(G40*SazbaDPH2/100)</f>
        <v>0</v>
      </c>
      <c r="I40" s="156">
        <f>F40+G40+H40</f>
        <v>0</v>
      </c>
      <c r="J40" s="157" t="str">
        <f>IF(CenaCelkemVypocet=0,"",I40/CenaCelkemVypocet*100)</f>
        <v/>
      </c>
    </row>
    <row r="41" spans="1:10" ht="25.5" hidden="1" customHeight="1">
      <c r="A41" s="137">
        <v>3</v>
      </c>
      <c r="B41" s="158" t="s">
        <v>43</v>
      </c>
      <c r="C41" s="148" t="s">
        <v>44</v>
      </c>
      <c r="D41" s="148"/>
      <c r="E41" s="148"/>
      <c r="F41" s="159">
        <f>'SO 01 SO 01 Pol'!AE230</f>
        <v>0</v>
      </c>
      <c r="G41" s="151">
        <f>'SO 01 SO 01 Pol'!AF230</f>
        <v>0</v>
      </c>
      <c r="H41" s="151">
        <f>(F41*SazbaDPH1/100)+(G41*SazbaDPH2/100)</f>
        <v>0</v>
      </c>
      <c r="I41" s="151">
        <f>F41+G41+H41</f>
        <v>0</v>
      </c>
      <c r="J41" s="152" t="str">
        <f>IF(CenaCelkemVypocet=0,"",I41/CenaCelkemVypocet*100)</f>
        <v/>
      </c>
    </row>
    <row r="42" spans="1:10" ht="25.5" hidden="1" customHeight="1">
      <c r="A42" s="137"/>
      <c r="B42" s="160" t="s">
        <v>50</v>
      </c>
      <c r="C42" s="161"/>
      <c r="D42" s="161"/>
      <c r="E42" s="162"/>
      <c r="F42" s="163">
        <f>SUMIF(A39:A41,"=1",F39:F41)</f>
        <v>0</v>
      </c>
      <c r="G42" s="164">
        <f>SUMIF(A39:A41,"=1",G39:G41)</f>
        <v>0</v>
      </c>
      <c r="H42" s="164">
        <f>SUMIF(A39:A41,"=1",H39:H41)</f>
        <v>0</v>
      </c>
      <c r="I42" s="164">
        <f>SUMIF(A39:A41,"=1",I39:I41)</f>
        <v>0</v>
      </c>
      <c r="J42" s="165">
        <f>SUMIF(A39:A41,"=1",J39:J41)</f>
        <v>0</v>
      </c>
    </row>
    <row r="46" spans="1:10" ht="15.6">
      <c r="B46" s="176" t="s">
        <v>52</v>
      </c>
    </row>
    <row r="48" spans="1:10" ht="25.5" customHeight="1">
      <c r="A48" s="178"/>
      <c r="B48" s="181" t="s">
        <v>18</v>
      </c>
      <c r="C48" s="181" t="s">
        <v>6</v>
      </c>
      <c r="D48" s="182"/>
      <c r="E48" s="182"/>
      <c r="F48" s="183" t="s">
        <v>53</v>
      </c>
      <c r="G48" s="183"/>
      <c r="H48" s="183"/>
      <c r="I48" s="183" t="s">
        <v>31</v>
      </c>
      <c r="J48" s="183" t="s">
        <v>0</v>
      </c>
    </row>
    <row r="49" spans="1:10" ht="36.75" customHeight="1">
      <c r="A49" s="179"/>
      <c r="B49" s="184" t="s">
        <v>54</v>
      </c>
      <c r="C49" s="185" t="s">
        <v>55</v>
      </c>
      <c r="D49" s="186"/>
      <c r="E49" s="186"/>
      <c r="F49" s="192" t="s">
        <v>26</v>
      </c>
      <c r="G49" s="193"/>
      <c r="H49" s="193"/>
      <c r="I49" s="193">
        <f>'SO 01 SO 01 Pol'!G8</f>
        <v>0</v>
      </c>
      <c r="J49" s="190" t="str">
        <f>IF(I75=0,"",I49/I75*100)</f>
        <v/>
      </c>
    </row>
    <row r="50" spans="1:10" ht="36.75" customHeight="1">
      <c r="A50" s="179"/>
      <c r="B50" s="184" t="s">
        <v>56</v>
      </c>
      <c r="C50" s="185" t="s">
        <v>57</v>
      </c>
      <c r="D50" s="186"/>
      <c r="E50" s="186"/>
      <c r="F50" s="192" t="s">
        <v>26</v>
      </c>
      <c r="G50" s="193"/>
      <c r="H50" s="193"/>
      <c r="I50" s="193">
        <f>'SO 01 SO 01 Pol'!G15</f>
        <v>0</v>
      </c>
      <c r="J50" s="190" t="str">
        <f>IF(I75=0,"",I50/I75*100)</f>
        <v/>
      </c>
    </row>
    <row r="51" spans="1:10" ht="36.75" customHeight="1">
      <c r="A51" s="179"/>
      <c r="B51" s="184" t="s">
        <v>58</v>
      </c>
      <c r="C51" s="185" t="s">
        <v>59</v>
      </c>
      <c r="D51" s="186"/>
      <c r="E51" s="186"/>
      <c r="F51" s="192" t="s">
        <v>26</v>
      </c>
      <c r="G51" s="193"/>
      <c r="H51" s="193"/>
      <c r="I51" s="193">
        <f>'SO 01 SO 01 Pol'!G27</f>
        <v>0</v>
      </c>
      <c r="J51" s="190" t="str">
        <f>IF(I75=0,"",I51/I75*100)</f>
        <v/>
      </c>
    </row>
    <row r="52" spans="1:10" ht="36.75" customHeight="1">
      <c r="A52" s="179"/>
      <c r="B52" s="184" t="s">
        <v>60</v>
      </c>
      <c r="C52" s="185" t="s">
        <v>61</v>
      </c>
      <c r="D52" s="186"/>
      <c r="E52" s="186"/>
      <c r="F52" s="192" t="s">
        <v>26</v>
      </c>
      <c r="G52" s="193"/>
      <c r="H52" s="193"/>
      <c r="I52" s="193">
        <f>'SO 01 SO 01 Pol'!G42</f>
        <v>0</v>
      </c>
      <c r="J52" s="190" t="str">
        <f>IF(I75=0,"",I52/I75*100)</f>
        <v/>
      </c>
    </row>
    <row r="53" spans="1:10" ht="36.75" customHeight="1">
      <c r="A53" s="179"/>
      <c r="B53" s="184" t="s">
        <v>62</v>
      </c>
      <c r="C53" s="185" t="s">
        <v>63</v>
      </c>
      <c r="D53" s="186"/>
      <c r="E53" s="186"/>
      <c r="F53" s="192" t="s">
        <v>26</v>
      </c>
      <c r="G53" s="193"/>
      <c r="H53" s="193"/>
      <c r="I53" s="193">
        <f>'SO 01 SO 01 Pol'!G45</f>
        <v>0</v>
      </c>
      <c r="J53" s="190" t="str">
        <f>IF(I75=0,"",I53/I75*100)</f>
        <v/>
      </c>
    </row>
    <row r="54" spans="1:10" ht="36.75" customHeight="1">
      <c r="A54" s="179"/>
      <c r="B54" s="184" t="s">
        <v>64</v>
      </c>
      <c r="C54" s="185" t="s">
        <v>65</v>
      </c>
      <c r="D54" s="186"/>
      <c r="E54" s="186"/>
      <c r="F54" s="192" t="s">
        <v>26</v>
      </c>
      <c r="G54" s="193"/>
      <c r="H54" s="193"/>
      <c r="I54" s="193">
        <f>'SO 01 SO 01 Pol'!G58</f>
        <v>0</v>
      </c>
      <c r="J54" s="190" t="str">
        <f>IF(I75=0,"",I54/I75*100)</f>
        <v/>
      </c>
    </row>
    <row r="55" spans="1:10" ht="36.75" customHeight="1">
      <c r="A55" s="179"/>
      <c r="B55" s="184" t="s">
        <v>66</v>
      </c>
      <c r="C55" s="185" t="s">
        <v>67</v>
      </c>
      <c r="D55" s="186"/>
      <c r="E55" s="186"/>
      <c r="F55" s="192" t="s">
        <v>26</v>
      </c>
      <c r="G55" s="193"/>
      <c r="H55" s="193"/>
      <c r="I55" s="193">
        <f>'SO 01 SO 01 Pol'!G82</f>
        <v>0</v>
      </c>
      <c r="J55" s="190" t="str">
        <f>IF(I75=0,"",I55/I75*100)</f>
        <v/>
      </c>
    </row>
    <row r="56" spans="1:10" ht="36.75" customHeight="1">
      <c r="A56" s="179"/>
      <c r="B56" s="184" t="s">
        <v>68</v>
      </c>
      <c r="C56" s="185" t="s">
        <v>69</v>
      </c>
      <c r="D56" s="186"/>
      <c r="E56" s="186"/>
      <c r="F56" s="192" t="s">
        <v>26</v>
      </c>
      <c r="G56" s="193"/>
      <c r="H56" s="193"/>
      <c r="I56" s="193">
        <f>'SO 01 SO 01 Pol'!G90</f>
        <v>0</v>
      </c>
      <c r="J56" s="190" t="str">
        <f>IF(I75=0,"",I56/I75*100)</f>
        <v/>
      </c>
    </row>
    <row r="57" spans="1:10" ht="36.75" customHeight="1">
      <c r="A57" s="179"/>
      <c r="B57" s="184" t="s">
        <v>70</v>
      </c>
      <c r="C57" s="185" t="s">
        <v>71</v>
      </c>
      <c r="D57" s="186"/>
      <c r="E57" s="186"/>
      <c r="F57" s="192" t="s">
        <v>26</v>
      </c>
      <c r="G57" s="193"/>
      <c r="H57" s="193"/>
      <c r="I57" s="193">
        <f>'SO 01 SO 01 Pol'!G92</f>
        <v>0</v>
      </c>
      <c r="J57" s="190" t="str">
        <f>IF(I75=0,"",I57/I75*100)</f>
        <v/>
      </c>
    </row>
    <row r="58" spans="1:10" ht="36.75" customHeight="1">
      <c r="A58" s="179"/>
      <c r="B58" s="184" t="s">
        <v>72</v>
      </c>
      <c r="C58" s="185" t="s">
        <v>73</v>
      </c>
      <c r="D58" s="186"/>
      <c r="E58" s="186"/>
      <c r="F58" s="192" t="s">
        <v>26</v>
      </c>
      <c r="G58" s="193"/>
      <c r="H58" s="193"/>
      <c r="I58" s="193">
        <f>'SO 01 SO 01 Pol'!G101</f>
        <v>0</v>
      </c>
      <c r="J58" s="190" t="str">
        <f>IF(I75=0,"",I58/I75*100)</f>
        <v/>
      </c>
    </row>
    <row r="59" spans="1:10" ht="36.75" customHeight="1">
      <c r="A59" s="179"/>
      <c r="B59" s="184" t="s">
        <v>74</v>
      </c>
      <c r="C59" s="185" t="s">
        <v>75</v>
      </c>
      <c r="D59" s="186"/>
      <c r="E59" s="186"/>
      <c r="F59" s="192" t="s">
        <v>26</v>
      </c>
      <c r="G59" s="193"/>
      <c r="H59" s="193"/>
      <c r="I59" s="193">
        <f>'SO 01 SO 01 Pol'!G106</f>
        <v>0</v>
      </c>
      <c r="J59" s="190" t="str">
        <f>IF(I75=0,"",I59/I75*100)</f>
        <v/>
      </c>
    </row>
    <row r="60" spans="1:10" ht="36.75" customHeight="1">
      <c r="A60" s="179"/>
      <c r="B60" s="184" t="s">
        <v>76</v>
      </c>
      <c r="C60" s="185" t="s">
        <v>77</v>
      </c>
      <c r="D60" s="186"/>
      <c r="E60" s="186"/>
      <c r="F60" s="192" t="s">
        <v>26</v>
      </c>
      <c r="G60" s="193"/>
      <c r="H60" s="193"/>
      <c r="I60" s="193">
        <f>'SO 01 SO 01 Pol'!G135</f>
        <v>0</v>
      </c>
      <c r="J60" s="190" t="str">
        <f>IF(I75=0,"",I60/I75*100)</f>
        <v/>
      </c>
    </row>
    <row r="61" spans="1:10" ht="36.75" customHeight="1">
      <c r="A61" s="179"/>
      <c r="B61" s="184" t="s">
        <v>78</v>
      </c>
      <c r="C61" s="185" t="s">
        <v>79</v>
      </c>
      <c r="D61" s="186"/>
      <c r="E61" s="186"/>
      <c r="F61" s="192" t="s">
        <v>27</v>
      </c>
      <c r="G61" s="193"/>
      <c r="H61" s="193"/>
      <c r="I61" s="193">
        <f>'SO 01 SO 01 Pol'!G137</f>
        <v>0</v>
      </c>
      <c r="J61" s="190" t="str">
        <f>IF(I75=0,"",I61/I75*100)</f>
        <v/>
      </c>
    </row>
    <row r="62" spans="1:10" ht="36.75" customHeight="1">
      <c r="A62" s="179"/>
      <c r="B62" s="184" t="s">
        <v>80</v>
      </c>
      <c r="C62" s="185" t="s">
        <v>81</v>
      </c>
      <c r="D62" s="186"/>
      <c r="E62" s="186"/>
      <c r="F62" s="192" t="s">
        <v>27</v>
      </c>
      <c r="G62" s="193"/>
      <c r="H62" s="193"/>
      <c r="I62" s="193">
        <f>'SO 01 SO 01 Pol'!G147</f>
        <v>0</v>
      </c>
      <c r="J62" s="190" t="str">
        <f>IF(I75=0,"",I62/I75*100)</f>
        <v/>
      </c>
    </row>
    <row r="63" spans="1:10" ht="36.75" customHeight="1">
      <c r="A63" s="179"/>
      <c r="B63" s="184" t="s">
        <v>82</v>
      </c>
      <c r="C63" s="185" t="s">
        <v>83</v>
      </c>
      <c r="D63" s="186"/>
      <c r="E63" s="186"/>
      <c r="F63" s="192" t="s">
        <v>27</v>
      </c>
      <c r="G63" s="193"/>
      <c r="H63" s="193"/>
      <c r="I63" s="193">
        <f>'SO 01 SO 01 Pol'!G153</f>
        <v>0</v>
      </c>
      <c r="J63" s="190" t="str">
        <f>IF(I75=0,"",I63/I75*100)</f>
        <v/>
      </c>
    </row>
    <row r="64" spans="1:10" ht="36.75" customHeight="1">
      <c r="A64" s="179"/>
      <c r="B64" s="184" t="s">
        <v>84</v>
      </c>
      <c r="C64" s="185" t="s">
        <v>85</v>
      </c>
      <c r="D64" s="186"/>
      <c r="E64" s="186"/>
      <c r="F64" s="192" t="s">
        <v>27</v>
      </c>
      <c r="G64" s="193"/>
      <c r="H64" s="193"/>
      <c r="I64" s="193">
        <f>'SO 01 SO 01 Pol'!G155</f>
        <v>0</v>
      </c>
      <c r="J64" s="190" t="str">
        <f>IF(I75=0,"",I64/I75*100)</f>
        <v/>
      </c>
    </row>
    <row r="65" spans="1:10" ht="36.75" customHeight="1">
      <c r="A65" s="179"/>
      <c r="B65" s="184" t="s">
        <v>86</v>
      </c>
      <c r="C65" s="185" t="s">
        <v>87</v>
      </c>
      <c r="D65" s="186"/>
      <c r="E65" s="186"/>
      <c r="F65" s="192" t="s">
        <v>27</v>
      </c>
      <c r="G65" s="193"/>
      <c r="H65" s="193"/>
      <c r="I65" s="193">
        <f>'SO 01 SO 01 Pol'!G161</f>
        <v>0</v>
      </c>
      <c r="J65" s="190" t="str">
        <f>IF(I75=0,"",I65/I75*100)</f>
        <v/>
      </c>
    </row>
    <row r="66" spans="1:10" ht="36.75" customHeight="1">
      <c r="A66" s="179"/>
      <c r="B66" s="184" t="s">
        <v>88</v>
      </c>
      <c r="C66" s="185" t="s">
        <v>89</v>
      </c>
      <c r="D66" s="186"/>
      <c r="E66" s="186"/>
      <c r="F66" s="192" t="s">
        <v>27</v>
      </c>
      <c r="G66" s="193"/>
      <c r="H66" s="193"/>
      <c r="I66" s="193">
        <f>'SO 01 SO 01 Pol'!G166</f>
        <v>0</v>
      </c>
      <c r="J66" s="190" t="str">
        <f>IF(I75=0,"",I66/I75*100)</f>
        <v/>
      </c>
    </row>
    <row r="67" spans="1:10" ht="36.75" customHeight="1">
      <c r="A67" s="179"/>
      <c r="B67" s="184" t="s">
        <v>90</v>
      </c>
      <c r="C67" s="185" t="s">
        <v>91</v>
      </c>
      <c r="D67" s="186"/>
      <c r="E67" s="186"/>
      <c r="F67" s="192" t="s">
        <v>27</v>
      </c>
      <c r="G67" s="193"/>
      <c r="H67" s="193"/>
      <c r="I67" s="193">
        <f>'SO 01 SO 01 Pol'!G182</f>
        <v>0</v>
      </c>
      <c r="J67" s="190" t="str">
        <f>IF(I75=0,"",I67/I75*100)</f>
        <v/>
      </c>
    </row>
    <row r="68" spans="1:10" ht="36.75" customHeight="1">
      <c r="A68" s="179"/>
      <c r="B68" s="184" t="s">
        <v>92</v>
      </c>
      <c r="C68" s="185" t="s">
        <v>93</v>
      </c>
      <c r="D68" s="186"/>
      <c r="E68" s="186"/>
      <c r="F68" s="192" t="s">
        <v>27</v>
      </c>
      <c r="G68" s="193"/>
      <c r="H68" s="193"/>
      <c r="I68" s="193">
        <f>'SO 01 SO 01 Pol'!G185</f>
        <v>0</v>
      </c>
      <c r="J68" s="190" t="str">
        <f>IF(I75=0,"",I68/I75*100)</f>
        <v/>
      </c>
    </row>
    <row r="69" spans="1:10" ht="36.75" customHeight="1">
      <c r="A69" s="179"/>
      <c r="B69" s="184" t="s">
        <v>94</v>
      </c>
      <c r="C69" s="185" t="s">
        <v>95</v>
      </c>
      <c r="D69" s="186"/>
      <c r="E69" s="186"/>
      <c r="F69" s="192" t="s">
        <v>27</v>
      </c>
      <c r="G69" s="193"/>
      <c r="H69" s="193"/>
      <c r="I69" s="193">
        <f>'SO 01 SO 01 Pol'!G201</f>
        <v>0</v>
      </c>
      <c r="J69" s="190" t="str">
        <f>IF(I75=0,"",I69/I75*100)</f>
        <v/>
      </c>
    </row>
    <row r="70" spans="1:10" ht="36.75" customHeight="1">
      <c r="A70" s="179"/>
      <c r="B70" s="184" t="s">
        <v>96</v>
      </c>
      <c r="C70" s="185" t="s">
        <v>97</v>
      </c>
      <c r="D70" s="186"/>
      <c r="E70" s="186"/>
      <c r="F70" s="192" t="s">
        <v>28</v>
      </c>
      <c r="G70" s="193"/>
      <c r="H70" s="193"/>
      <c r="I70" s="193">
        <f>'SO 01 SO 01 Pol'!G205</f>
        <v>0</v>
      </c>
      <c r="J70" s="190" t="str">
        <f>IF(I75=0,"",I70/I75*100)</f>
        <v/>
      </c>
    </row>
    <row r="71" spans="1:10" ht="36.75" customHeight="1">
      <c r="A71" s="179"/>
      <c r="B71" s="184" t="s">
        <v>98</v>
      </c>
      <c r="C71" s="185" t="s">
        <v>99</v>
      </c>
      <c r="D71" s="186"/>
      <c r="E71" s="186"/>
      <c r="F71" s="192" t="s">
        <v>28</v>
      </c>
      <c r="G71" s="193"/>
      <c r="H71" s="193"/>
      <c r="I71" s="193">
        <f>'SO 01 SO 01 Pol'!G207</f>
        <v>0</v>
      </c>
      <c r="J71" s="190" t="str">
        <f>IF(I75=0,"",I71/I75*100)</f>
        <v/>
      </c>
    </row>
    <row r="72" spans="1:10" ht="36.75" customHeight="1">
      <c r="A72" s="179"/>
      <c r="B72" s="184" t="s">
        <v>100</v>
      </c>
      <c r="C72" s="185" t="s">
        <v>101</v>
      </c>
      <c r="D72" s="186"/>
      <c r="E72" s="186"/>
      <c r="F72" s="192" t="s">
        <v>102</v>
      </c>
      <c r="G72" s="193"/>
      <c r="H72" s="193"/>
      <c r="I72" s="193">
        <f>'SO 01 SO 01 Pol'!G209</f>
        <v>0</v>
      </c>
      <c r="J72" s="190" t="str">
        <f>IF(I75=0,"",I72/I75*100)</f>
        <v/>
      </c>
    </row>
    <row r="73" spans="1:10" ht="36.75" customHeight="1">
      <c r="A73" s="179"/>
      <c r="B73" s="184" t="s">
        <v>103</v>
      </c>
      <c r="C73" s="185" t="s">
        <v>29</v>
      </c>
      <c r="D73" s="186"/>
      <c r="E73" s="186"/>
      <c r="F73" s="192" t="s">
        <v>103</v>
      </c>
      <c r="G73" s="193"/>
      <c r="H73" s="193"/>
      <c r="I73" s="193">
        <f>'SO 01 SO 01 Pol'!G218</f>
        <v>0</v>
      </c>
      <c r="J73" s="190" t="str">
        <f>IF(I75=0,"",I73/I75*100)</f>
        <v/>
      </c>
    </row>
    <row r="74" spans="1:10" ht="36.75" customHeight="1">
      <c r="A74" s="179"/>
      <c r="B74" s="184" t="s">
        <v>104</v>
      </c>
      <c r="C74" s="185" t="s">
        <v>30</v>
      </c>
      <c r="D74" s="186"/>
      <c r="E74" s="186"/>
      <c r="F74" s="192" t="s">
        <v>104</v>
      </c>
      <c r="G74" s="193"/>
      <c r="H74" s="193"/>
      <c r="I74" s="193">
        <f>'SO 01 SO 01 Pol'!G224</f>
        <v>0</v>
      </c>
      <c r="J74" s="190" t="str">
        <f>IF(I75=0,"",I74/I75*100)</f>
        <v/>
      </c>
    </row>
    <row r="75" spans="1:10" ht="25.5" customHeight="1">
      <c r="A75" s="180"/>
      <c r="B75" s="187" t="s">
        <v>1</v>
      </c>
      <c r="C75" s="188"/>
      <c r="D75" s="189"/>
      <c r="E75" s="189"/>
      <c r="F75" s="194"/>
      <c r="G75" s="195"/>
      <c r="H75" s="195"/>
      <c r="I75" s="195">
        <f>SUM(I49:I74)</f>
        <v>0</v>
      </c>
      <c r="J75" s="191">
        <f>SUM(J49:J74)</f>
        <v>0</v>
      </c>
    </row>
    <row r="76" spans="1:10">
      <c r="F76" s="135"/>
      <c r="G76" s="135"/>
      <c r="H76" s="135"/>
      <c r="I76" s="135"/>
      <c r="J76" s="136"/>
    </row>
    <row r="77" spans="1:10">
      <c r="F77" s="135"/>
      <c r="G77" s="135"/>
      <c r="H77" s="135"/>
      <c r="I77" s="135"/>
      <c r="J77" s="136"/>
    </row>
    <row r="78" spans="1:10">
      <c r="F78" s="135"/>
      <c r="G78" s="135"/>
      <c r="H78" s="135"/>
      <c r="I78" s="135"/>
      <c r="J78" s="13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1"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>
      <c r="A1" s="107" t="s">
        <v>7</v>
      </c>
      <c r="B1" s="107"/>
      <c r="C1" s="108"/>
      <c r="D1" s="107"/>
      <c r="E1" s="107"/>
      <c r="F1" s="107"/>
      <c r="G1" s="107"/>
    </row>
    <row r="2" spans="1:7" ht="24.9" customHeight="1">
      <c r="A2" s="50" t="s">
        <v>8</v>
      </c>
      <c r="B2" s="49"/>
      <c r="C2" s="109"/>
      <c r="D2" s="109"/>
      <c r="E2" s="109"/>
      <c r="F2" s="109"/>
      <c r="G2" s="110"/>
    </row>
    <row r="3" spans="1:7" ht="24.9" customHeight="1">
      <c r="A3" s="50" t="s">
        <v>9</v>
      </c>
      <c r="B3" s="49"/>
      <c r="C3" s="109"/>
      <c r="D3" s="109"/>
      <c r="E3" s="109"/>
      <c r="F3" s="109"/>
      <c r="G3" s="110"/>
    </row>
    <row r="4" spans="1:7" ht="24.9" customHeight="1">
      <c r="A4" s="50" t="s">
        <v>10</v>
      </c>
      <c r="B4" s="49"/>
      <c r="C4" s="109"/>
      <c r="D4" s="109"/>
      <c r="E4" s="109"/>
      <c r="F4" s="109"/>
      <c r="G4" s="110"/>
    </row>
    <row r="5" spans="1:7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/>
  <cols>
    <col min="1" max="1" width="3.44140625" customWidth="1"/>
    <col min="2" max="2" width="12.6640625" style="177" customWidth="1"/>
    <col min="3" max="3" width="38.33203125" style="177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>
      <c r="A1" s="197" t="s">
        <v>7</v>
      </c>
      <c r="B1" s="197"/>
      <c r="C1" s="197"/>
      <c r="D1" s="197"/>
      <c r="E1" s="197"/>
      <c r="F1" s="197"/>
      <c r="G1" s="197"/>
      <c r="AG1" t="s">
        <v>105</v>
      </c>
    </row>
    <row r="2" spans="1:60" ht="25.05" customHeight="1">
      <c r="A2" s="198" t="s">
        <v>8</v>
      </c>
      <c r="B2" s="49" t="s">
        <v>47</v>
      </c>
      <c r="C2" s="201" t="s">
        <v>48</v>
      </c>
      <c r="D2" s="199"/>
      <c r="E2" s="199"/>
      <c r="F2" s="199"/>
      <c r="G2" s="200"/>
      <c r="AG2" t="s">
        <v>106</v>
      </c>
    </row>
    <row r="3" spans="1:60" ht="25.05" customHeight="1">
      <c r="A3" s="198" t="s">
        <v>9</v>
      </c>
      <c r="B3" s="49" t="s">
        <v>43</v>
      </c>
      <c r="C3" s="201" t="s">
        <v>44</v>
      </c>
      <c r="D3" s="199"/>
      <c r="E3" s="199"/>
      <c r="F3" s="199"/>
      <c r="G3" s="200"/>
      <c r="AC3" s="177" t="s">
        <v>106</v>
      </c>
      <c r="AG3" t="s">
        <v>107</v>
      </c>
    </row>
    <row r="4" spans="1:60" ht="25.05" customHeight="1">
      <c r="A4" s="202" t="s">
        <v>10</v>
      </c>
      <c r="B4" s="203" t="s">
        <v>43</v>
      </c>
      <c r="C4" s="204" t="s">
        <v>44</v>
      </c>
      <c r="D4" s="205"/>
      <c r="E4" s="205"/>
      <c r="F4" s="205"/>
      <c r="G4" s="206"/>
      <c r="AG4" t="s">
        <v>108</v>
      </c>
    </row>
    <row r="5" spans="1:60">
      <c r="D5" s="10"/>
    </row>
    <row r="6" spans="1:60" ht="39.6">
      <c r="A6" s="208" t="s">
        <v>109</v>
      </c>
      <c r="B6" s="210" t="s">
        <v>110</v>
      </c>
      <c r="C6" s="210" t="s">
        <v>111</v>
      </c>
      <c r="D6" s="209" t="s">
        <v>112</v>
      </c>
      <c r="E6" s="208" t="s">
        <v>113</v>
      </c>
      <c r="F6" s="207" t="s">
        <v>114</v>
      </c>
      <c r="G6" s="208" t="s">
        <v>31</v>
      </c>
      <c r="H6" s="211" t="s">
        <v>32</v>
      </c>
      <c r="I6" s="211" t="s">
        <v>115</v>
      </c>
      <c r="J6" s="211" t="s">
        <v>33</v>
      </c>
      <c r="K6" s="211" t="s">
        <v>116</v>
      </c>
      <c r="L6" s="211" t="s">
        <v>117</v>
      </c>
      <c r="M6" s="211" t="s">
        <v>118</v>
      </c>
      <c r="N6" s="211" t="s">
        <v>119</v>
      </c>
      <c r="O6" s="211" t="s">
        <v>120</v>
      </c>
      <c r="P6" s="211" t="s">
        <v>121</v>
      </c>
      <c r="Q6" s="211" t="s">
        <v>122</v>
      </c>
      <c r="R6" s="211" t="s">
        <v>123</v>
      </c>
      <c r="S6" s="211" t="s">
        <v>124</v>
      </c>
      <c r="T6" s="211" t="s">
        <v>125</v>
      </c>
      <c r="U6" s="211" t="s">
        <v>126</v>
      </c>
      <c r="V6" s="211" t="s">
        <v>127</v>
      </c>
      <c r="W6" s="211" t="s">
        <v>128</v>
      </c>
      <c r="X6" s="211" t="s">
        <v>129</v>
      </c>
    </row>
    <row r="7" spans="1:60" hidden="1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>
      <c r="A8" s="237" t="s">
        <v>130</v>
      </c>
      <c r="B8" s="238" t="s">
        <v>54</v>
      </c>
      <c r="C8" s="259" t="s">
        <v>55</v>
      </c>
      <c r="D8" s="239"/>
      <c r="E8" s="240"/>
      <c r="F8" s="241"/>
      <c r="G8" s="242">
        <f>SUMIF(AG9:AG14,"&lt;&gt;NOR",G9:G14)</f>
        <v>0</v>
      </c>
      <c r="H8" s="236"/>
      <c r="I8" s="236">
        <f>SUM(I9:I14)</f>
        <v>0</v>
      </c>
      <c r="J8" s="236"/>
      <c r="K8" s="236">
        <f>SUM(K9:K14)</f>
        <v>0</v>
      </c>
      <c r="L8" s="236"/>
      <c r="M8" s="236">
        <f>SUM(M9:M14)</f>
        <v>0</v>
      </c>
      <c r="N8" s="236"/>
      <c r="O8" s="236">
        <f>SUM(O9:O14)</f>
        <v>0</v>
      </c>
      <c r="P8" s="236"/>
      <c r="Q8" s="236">
        <f>SUM(Q9:Q14)</f>
        <v>0</v>
      </c>
      <c r="R8" s="236"/>
      <c r="S8" s="236"/>
      <c r="T8" s="236"/>
      <c r="U8" s="236"/>
      <c r="V8" s="236">
        <f>SUM(V9:V14)</f>
        <v>17.330000000000002</v>
      </c>
      <c r="W8" s="236"/>
      <c r="X8" s="236"/>
      <c r="AG8" t="s">
        <v>131</v>
      </c>
    </row>
    <row r="9" spans="1:60" outlineLevel="1">
      <c r="A9" s="243">
        <v>1</v>
      </c>
      <c r="B9" s="244" t="s">
        <v>132</v>
      </c>
      <c r="C9" s="260" t="s">
        <v>133</v>
      </c>
      <c r="D9" s="245" t="s">
        <v>134</v>
      </c>
      <c r="E9" s="246">
        <v>2.7469800000000002</v>
      </c>
      <c r="F9" s="247"/>
      <c r="G9" s="248">
        <f>ROUND(E9*F9,2)</f>
        <v>0</v>
      </c>
      <c r="H9" s="233"/>
      <c r="I9" s="232">
        <f>ROUND(E9*H9,2)</f>
        <v>0</v>
      </c>
      <c r="J9" s="233"/>
      <c r="K9" s="232">
        <f>ROUND(E9*J9,2)</f>
        <v>0</v>
      </c>
      <c r="L9" s="232">
        <v>21</v>
      </c>
      <c r="M9" s="232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2"/>
      <c r="S9" s="232" t="s">
        <v>135</v>
      </c>
      <c r="T9" s="232" t="s">
        <v>135</v>
      </c>
      <c r="U9" s="232">
        <v>6.298</v>
      </c>
      <c r="V9" s="232">
        <f>ROUND(E9*U9,2)</f>
        <v>17.3</v>
      </c>
      <c r="W9" s="232"/>
      <c r="X9" s="232" t="s">
        <v>136</v>
      </c>
      <c r="Y9" s="212"/>
      <c r="Z9" s="212"/>
      <c r="AA9" s="212"/>
      <c r="AB9" s="212"/>
      <c r="AC9" s="212"/>
      <c r="AD9" s="212"/>
      <c r="AE9" s="212"/>
      <c r="AF9" s="212"/>
      <c r="AG9" s="212" t="s">
        <v>137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>
      <c r="A10" s="229"/>
      <c r="B10" s="230"/>
      <c r="C10" s="261" t="s">
        <v>138</v>
      </c>
      <c r="D10" s="234"/>
      <c r="E10" s="235">
        <v>0.96443999999999996</v>
      </c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12"/>
      <c r="Z10" s="212"/>
      <c r="AA10" s="212"/>
      <c r="AB10" s="212"/>
      <c r="AC10" s="212"/>
      <c r="AD10" s="212"/>
      <c r="AE10" s="212"/>
      <c r="AF10" s="212"/>
      <c r="AG10" s="212" t="s">
        <v>139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>
      <c r="A11" s="229"/>
      <c r="B11" s="230"/>
      <c r="C11" s="261" t="s">
        <v>140</v>
      </c>
      <c r="D11" s="234"/>
      <c r="E11" s="235">
        <v>1.43892</v>
      </c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2"/>
      <c r="W11" s="232"/>
      <c r="X11" s="232"/>
      <c r="Y11" s="212"/>
      <c r="Z11" s="212"/>
      <c r="AA11" s="212"/>
      <c r="AB11" s="212"/>
      <c r="AC11" s="212"/>
      <c r="AD11" s="212"/>
      <c r="AE11" s="212"/>
      <c r="AF11" s="212"/>
      <c r="AG11" s="212" t="s">
        <v>139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>
      <c r="A12" s="229"/>
      <c r="B12" s="230"/>
      <c r="C12" s="261" t="s">
        <v>141</v>
      </c>
      <c r="D12" s="234"/>
      <c r="E12" s="235">
        <v>0.34361999999999998</v>
      </c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2"/>
      <c r="W12" s="232"/>
      <c r="X12" s="232"/>
      <c r="Y12" s="212"/>
      <c r="Z12" s="212"/>
      <c r="AA12" s="212"/>
      <c r="AB12" s="212"/>
      <c r="AC12" s="212"/>
      <c r="AD12" s="212"/>
      <c r="AE12" s="212"/>
      <c r="AF12" s="212"/>
      <c r="AG12" s="212" t="s">
        <v>139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>
      <c r="A13" s="249">
        <v>2</v>
      </c>
      <c r="B13" s="250" t="s">
        <v>142</v>
      </c>
      <c r="C13" s="262" t="s">
        <v>143</v>
      </c>
      <c r="D13" s="251" t="s">
        <v>134</v>
      </c>
      <c r="E13" s="252">
        <v>2.7450000000000001</v>
      </c>
      <c r="F13" s="253"/>
      <c r="G13" s="254">
        <f>ROUND(E13*F13,2)</f>
        <v>0</v>
      </c>
      <c r="H13" s="233"/>
      <c r="I13" s="232">
        <f>ROUND(E13*H13,2)</f>
        <v>0</v>
      </c>
      <c r="J13" s="233"/>
      <c r="K13" s="232">
        <f>ROUND(E13*J13,2)</f>
        <v>0</v>
      </c>
      <c r="L13" s="232">
        <v>21</v>
      </c>
      <c r="M13" s="232">
        <f>G13*(1+L13/100)</f>
        <v>0</v>
      </c>
      <c r="N13" s="232">
        <v>0</v>
      </c>
      <c r="O13" s="232">
        <f>ROUND(E13*N13,2)</f>
        <v>0</v>
      </c>
      <c r="P13" s="232">
        <v>0</v>
      </c>
      <c r="Q13" s="232">
        <f>ROUND(E13*P13,2)</f>
        <v>0</v>
      </c>
      <c r="R13" s="232"/>
      <c r="S13" s="232" t="s">
        <v>135</v>
      </c>
      <c r="T13" s="232" t="s">
        <v>135</v>
      </c>
      <c r="U13" s="232">
        <v>1.0999999999999999E-2</v>
      </c>
      <c r="V13" s="232">
        <f>ROUND(E13*U13,2)</f>
        <v>0.03</v>
      </c>
      <c r="W13" s="232"/>
      <c r="X13" s="232" t="s">
        <v>136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137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ht="20.399999999999999" outlineLevel="1">
      <c r="A14" s="249">
        <v>3</v>
      </c>
      <c r="B14" s="250" t="s">
        <v>144</v>
      </c>
      <c r="C14" s="262" t="s">
        <v>145</v>
      </c>
      <c r="D14" s="251" t="s">
        <v>134</v>
      </c>
      <c r="E14" s="252">
        <v>2.7450000000000001</v>
      </c>
      <c r="F14" s="253"/>
      <c r="G14" s="254">
        <f>ROUND(E14*F14,2)</f>
        <v>0</v>
      </c>
      <c r="H14" s="233"/>
      <c r="I14" s="232">
        <f>ROUND(E14*H14,2)</f>
        <v>0</v>
      </c>
      <c r="J14" s="233"/>
      <c r="K14" s="232">
        <f>ROUND(E14*J14,2)</f>
        <v>0</v>
      </c>
      <c r="L14" s="232">
        <v>21</v>
      </c>
      <c r="M14" s="232">
        <f>G14*(1+L14/100)</f>
        <v>0</v>
      </c>
      <c r="N14" s="232">
        <v>0</v>
      </c>
      <c r="O14" s="232">
        <f>ROUND(E14*N14,2)</f>
        <v>0</v>
      </c>
      <c r="P14" s="232">
        <v>0</v>
      </c>
      <c r="Q14" s="232">
        <f>ROUND(E14*P14,2)</f>
        <v>0</v>
      </c>
      <c r="R14" s="232"/>
      <c r="S14" s="232" t="s">
        <v>135</v>
      </c>
      <c r="T14" s="232" t="s">
        <v>135</v>
      </c>
      <c r="U14" s="232">
        <v>0</v>
      </c>
      <c r="V14" s="232">
        <f>ROUND(E14*U14,2)</f>
        <v>0</v>
      </c>
      <c r="W14" s="232"/>
      <c r="X14" s="232" t="s">
        <v>136</v>
      </c>
      <c r="Y14" s="212"/>
      <c r="Z14" s="212"/>
      <c r="AA14" s="212"/>
      <c r="AB14" s="212"/>
      <c r="AC14" s="212"/>
      <c r="AD14" s="212"/>
      <c r="AE14" s="212"/>
      <c r="AF14" s="212"/>
      <c r="AG14" s="212" t="s">
        <v>137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>
      <c r="A15" s="237" t="s">
        <v>130</v>
      </c>
      <c r="B15" s="238" t="s">
        <v>56</v>
      </c>
      <c r="C15" s="259" t="s">
        <v>57</v>
      </c>
      <c r="D15" s="239"/>
      <c r="E15" s="240"/>
      <c r="F15" s="241"/>
      <c r="G15" s="242">
        <f>SUMIF(AG16:AG26,"&lt;&gt;NOR",G16:G26)</f>
        <v>0</v>
      </c>
      <c r="H15" s="236"/>
      <c r="I15" s="236">
        <f>SUM(I16:I26)</f>
        <v>0</v>
      </c>
      <c r="J15" s="236"/>
      <c r="K15" s="236">
        <f>SUM(K16:K26)</f>
        <v>0</v>
      </c>
      <c r="L15" s="236"/>
      <c r="M15" s="236">
        <f>SUM(M16:M26)</f>
        <v>0</v>
      </c>
      <c r="N15" s="236"/>
      <c r="O15" s="236">
        <f>SUM(O16:O26)</f>
        <v>7.23</v>
      </c>
      <c r="P15" s="236"/>
      <c r="Q15" s="236">
        <f>SUM(Q16:Q26)</f>
        <v>0</v>
      </c>
      <c r="R15" s="236"/>
      <c r="S15" s="236"/>
      <c r="T15" s="236"/>
      <c r="U15" s="236"/>
      <c r="V15" s="236">
        <f>SUM(V16:V26)</f>
        <v>5.0199999999999996</v>
      </c>
      <c r="W15" s="236"/>
      <c r="X15" s="236"/>
      <c r="AG15" t="s">
        <v>131</v>
      </c>
    </row>
    <row r="16" spans="1:60" outlineLevel="1">
      <c r="A16" s="243">
        <v>4</v>
      </c>
      <c r="B16" s="244" t="s">
        <v>146</v>
      </c>
      <c r="C16" s="260" t="s">
        <v>147</v>
      </c>
      <c r="D16" s="245" t="s">
        <v>134</v>
      </c>
      <c r="E16" s="246">
        <v>0.96443999999999996</v>
      </c>
      <c r="F16" s="247"/>
      <c r="G16" s="248">
        <f>ROUND(E16*F16,2)</f>
        <v>0</v>
      </c>
      <c r="H16" s="233"/>
      <c r="I16" s="232">
        <f>ROUND(E16*H16,2)</f>
        <v>0</v>
      </c>
      <c r="J16" s="233"/>
      <c r="K16" s="232">
        <f>ROUND(E16*J16,2)</f>
        <v>0</v>
      </c>
      <c r="L16" s="232">
        <v>21</v>
      </c>
      <c r="M16" s="232">
        <f>G16*(1+L16/100)</f>
        <v>0</v>
      </c>
      <c r="N16" s="232">
        <v>2.5249999999999999</v>
      </c>
      <c r="O16" s="232">
        <f>ROUND(E16*N16,2)</f>
        <v>2.44</v>
      </c>
      <c r="P16" s="232">
        <v>0</v>
      </c>
      <c r="Q16" s="232">
        <f>ROUND(E16*P16,2)</f>
        <v>0</v>
      </c>
      <c r="R16" s="232"/>
      <c r="S16" s="232" t="s">
        <v>135</v>
      </c>
      <c r="T16" s="232" t="s">
        <v>135</v>
      </c>
      <c r="U16" s="232">
        <v>0.48</v>
      </c>
      <c r="V16" s="232">
        <f>ROUND(E16*U16,2)</f>
        <v>0.46</v>
      </c>
      <c r="W16" s="232"/>
      <c r="X16" s="232" t="s">
        <v>136</v>
      </c>
      <c r="Y16" s="212"/>
      <c r="Z16" s="212"/>
      <c r="AA16" s="212"/>
      <c r="AB16" s="212"/>
      <c r="AC16" s="212"/>
      <c r="AD16" s="212"/>
      <c r="AE16" s="212"/>
      <c r="AF16" s="212"/>
      <c r="AG16" s="212" t="s">
        <v>137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>
      <c r="A17" s="229"/>
      <c r="B17" s="230"/>
      <c r="C17" s="261" t="s">
        <v>148</v>
      </c>
      <c r="D17" s="234"/>
      <c r="E17" s="235">
        <v>0.96443999999999996</v>
      </c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12"/>
      <c r="Z17" s="212"/>
      <c r="AA17" s="212"/>
      <c r="AB17" s="212"/>
      <c r="AC17" s="212"/>
      <c r="AD17" s="212"/>
      <c r="AE17" s="212"/>
      <c r="AF17" s="212"/>
      <c r="AG17" s="212" t="s">
        <v>139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>
      <c r="A18" s="243">
        <v>5</v>
      </c>
      <c r="B18" s="244" t="s">
        <v>149</v>
      </c>
      <c r="C18" s="260" t="s">
        <v>150</v>
      </c>
      <c r="D18" s="245" t="s">
        <v>151</v>
      </c>
      <c r="E18" s="246">
        <v>1.302</v>
      </c>
      <c r="F18" s="247"/>
      <c r="G18" s="248">
        <f>ROUND(E18*F18,2)</f>
        <v>0</v>
      </c>
      <c r="H18" s="233"/>
      <c r="I18" s="232">
        <f>ROUND(E18*H18,2)</f>
        <v>0</v>
      </c>
      <c r="J18" s="233"/>
      <c r="K18" s="232">
        <f>ROUND(E18*J18,2)</f>
        <v>0</v>
      </c>
      <c r="L18" s="232">
        <v>21</v>
      </c>
      <c r="M18" s="232">
        <f>G18*(1+L18/100)</f>
        <v>0</v>
      </c>
      <c r="N18" s="232">
        <v>3.9199999999999999E-2</v>
      </c>
      <c r="O18" s="232">
        <f>ROUND(E18*N18,2)</f>
        <v>0.05</v>
      </c>
      <c r="P18" s="232">
        <v>0</v>
      </c>
      <c r="Q18" s="232">
        <f>ROUND(E18*P18,2)</f>
        <v>0</v>
      </c>
      <c r="R18" s="232"/>
      <c r="S18" s="232" t="s">
        <v>135</v>
      </c>
      <c r="T18" s="232" t="s">
        <v>135</v>
      </c>
      <c r="U18" s="232">
        <v>1.6</v>
      </c>
      <c r="V18" s="232">
        <f>ROUND(E18*U18,2)</f>
        <v>2.08</v>
      </c>
      <c r="W18" s="232"/>
      <c r="X18" s="232" t="s">
        <v>136</v>
      </c>
      <c r="Y18" s="212"/>
      <c r="Z18" s="212"/>
      <c r="AA18" s="212"/>
      <c r="AB18" s="212"/>
      <c r="AC18" s="212"/>
      <c r="AD18" s="212"/>
      <c r="AE18" s="212"/>
      <c r="AF18" s="212"/>
      <c r="AG18" s="212" t="s">
        <v>137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>
      <c r="A19" s="229"/>
      <c r="B19" s="230"/>
      <c r="C19" s="261" t="s">
        <v>152</v>
      </c>
      <c r="D19" s="234"/>
      <c r="E19" s="235">
        <v>1.302</v>
      </c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212"/>
      <c r="Z19" s="212"/>
      <c r="AA19" s="212"/>
      <c r="AB19" s="212"/>
      <c r="AC19" s="212"/>
      <c r="AD19" s="212"/>
      <c r="AE19" s="212"/>
      <c r="AF19" s="212"/>
      <c r="AG19" s="212" t="s">
        <v>139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>
      <c r="A20" s="243">
        <v>6</v>
      </c>
      <c r="B20" s="244" t="s">
        <v>153</v>
      </c>
      <c r="C20" s="260" t="s">
        <v>154</v>
      </c>
      <c r="D20" s="245" t="s">
        <v>151</v>
      </c>
      <c r="E20" s="246">
        <v>1.302</v>
      </c>
      <c r="F20" s="247"/>
      <c r="G20" s="248">
        <f>ROUND(E20*F20,2)</f>
        <v>0</v>
      </c>
      <c r="H20" s="233"/>
      <c r="I20" s="232">
        <f>ROUND(E20*H20,2)</f>
        <v>0</v>
      </c>
      <c r="J20" s="233"/>
      <c r="K20" s="232">
        <f>ROUND(E20*J20,2)</f>
        <v>0</v>
      </c>
      <c r="L20" s="232">
        <v>21</v>
      </c>
      <c r="M20" s="232">
        <f>G20*(1+L20/100)</f>
        <v>0</v>
      </c>
      <c r="N20" s="232">
        <v>0</v>
      </c>
      <c r="O20" s="232">
        <f>ROUND(E20*N20,2)</f>
        <v>0</v>
      </c>
      <c r="P20" s="232">
        <v>0</v>
      </c>
      <c r="Q20" s="232">
        <f>ROUND(E20*P20,2)</f>
        <v>0</v>
      </c>
      <c r="R20" s="232"/>
      <c r="S20" s="232" t="s">
        <v>135</v>
      </c>
      <c r="T20" s="232" t="s">
        <v>135</v>
      </c>
      <c r="U20" s="232">
        <v>0.32</v>
      </c>
      <c r="V20" s="232">
        <f>ROUND(E20*U20,2)</f>
        <v>0.42</v>
      </c>
      <c r="W20" s="232"/>
      <c r="X20" s="232" t="s">
        <v>136</v>
      </c>
      <c r="Y20" s="212"/>
      <c r="Z20" s="212"/>
      <c r="AA20" s="212"/>
      <c r="AB20" s="212"/>
      <c r="AC20" s="212"/>
      <c r="AD20" s="212"/>
      <c r="AE20" s="212"/>
      <c r="AF20" s="212"/>
      <c r="AG20" s="212" t="s">
        <v>137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>
      <c r="A21" s="229"/>
      <c r="B21" s="230"/>
      <c r="C21" s="261" t="s">
        <v>152</v>
      </c>
      <c r="D21" s="234"/>
      <c r="E21" s="235">
        <v>1.302</v>
      </c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12"/>
      <c r="Z21" s="212"/>
      <c r="AA21" s="212"/>
      <c r="AB21" s="212"/>
      <c r="AC21" s="212"/>
      <c r="AD21" s="212"/>
      <c r="AE21" s="212"/>
      <c r="AF21" s="212"/>
      <c r="AG21" s="212" t="s">
        <v>139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ht="20.399999999999999" outlineLevel="1">
      <c r="A22" s="243">
        <v>7</v>
      </c>
      <c r="B22" s="244" t="s">
        <v>155</v>
      </c>
      <c r="C22" s="260" t="s">
        <v>156</v>
      </c>
      <c r="D22" s="245" t="s">
        <v>157</v>
      </c>
      <c r="E22" s="246">
        <v>7.7060000000000003E-2</v>
      </c>
      <c r="F22" s="247"/>
      <c r="G22" s="248">
        <f>ROUND(E22*F22,2)</f>
        <v>0</v>
      </c>
      <c r="H22" s="233"/>
      <c r="I22" s="232">
        <f>ROUND(E22*H22,2)</f>
        <v>0</v>
      </c>
      <c r="J22" s="233"/>
      <c r="K22" s="232">
        <f>ROUND(E22*J22,2)</f>
        <v>0</v>
      </c>
      <c r="L22" s="232">
        <v>21</v>
      </c>
      <c r="M22" s="232">
        <f>G22*(1+L22/100)</f>
        <v>0</v>
      </c>
      <c r="N22" s="232">
        <v>1.0543899999999999</v>
      </c>
      <c r="O22" s="232">
        <f>ROUND(E22*N22,2)</f>
        <v>0.08</v>
      </c>
      <c r="P22" s="232">
        <v>0</v>
      </c>
      <c r="Q22" s="232">
        <f>ROUND(E22*P22,2)</f>
        <v>0</v>
      </c>
      <c r="R22" s="232"/>
      <c r="S22" s="232" t="s">
        <v>135</v>
      </c>
      <c r="T22" s="232" t="s">
        <v>135</v>
      </c>
      <c r="U22" s="232">
        <v>15.231</v>
      </c>
      <c r="V22" s="232">
        <f>ROUND(E22*U22,2)</f>
        <v>1.17</v>
      </c>
      <c r="W22" s="232"/>
      <c r="X22" s="232" t="s">
        <v>136</v>
      </c>
      <c r="Y22" s="212"/>
      <c r="Z22" s="212"/>
      <c r="AA22" s="212"/>
      <c r="AB22" s="212"/>
      <c r="AC22" s="212"/>
      <c r="AD22" s="212"/>
      <c r="AE22" s="212"/>
      <c r="AF22" s="212"/>
      <c r="AG22" s="212" t="s">
        <v>137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>
      <c r="A23" s="229"/>
      <c r="B23" s="230"/>
      <c r="C23" s="261" t="s">
        <v>158</v>
      </c>
      <c r="D23" s="234"/>
      <c r="E23" s="235">
        <v>7.7060000000000003E-2</v>
      </c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12"/>
      <c r="Z23" s="212"/>
      <c r="AA23" s="212"/>
      <c r="AB23" s="212"/>
      <c r="AC23" s="212"/>
      <c r="AD23" s="212"/>
      <c r="AE23" s="212"/>
      <c r="AF23" s="212"/>
      <c r="AG23" s="212" t="s">
        <v>139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>
      <c r="A24" s="243">
        <v>8</v>
      </c>
      <c r="B24" s="244" t="s">
        <v>159</v>
      </c>
      <c r="C24" s="260" t="s">
        <v>160</v>
      </c>
      <c r="D24" s="245" t="s">
        <v>134</v>
      </c>
      <c r="E24" s="246">
        <v>1.84493</v>
      </c>
      <c r="F24" s="247"/>
      <c r="G24" s="248">
        <f>ROUND(E24*F24,2)</f>
        <v>0</v>
      </c>
      <c r="H24" s="233"/>
      <c r="I24" s="232">
        <f>ROUND(E24*H24,2)</f>
        <v>0</v>
      </c>
      <c r="J24" s="233"/>
      <c r="K24" s="232">
        <f>ROUND(E24*J24,2)</f>
        <v>0</v>
      </c>
      <c r="L24" s="232">
        <v>21</v>
      </c>
      <c r="M24" s="232">
        <f>G24*(1+L24/100)</f>
        <v>0</v>
      </c>
      <c r="N24" s="232">
        <v>2.5249999999999999</v>
      </c>
      <c r="O24" s="232">
        <f>ROUND(E24*N24,2)</f>
        <v>4.66</v>
      </c>
      <c r="P24" s="232">
        <v>0</v>
      </c>
      <c r="Q24" s="232">
        <f>ROUND(E24*P24,2)</f>
        <v>0</v>
      </c>
      <c r="R24" s="232"/>
      <c r="S24" s="232" t="s">
        <v>135</v>
      </c>
      <c r="T24" s="232" t="s">
        <v>135</v>
      </c>
      <c r="U24" s="232">
        <v>0.48</v>
      </c>
      <c r="V24" s="232">
        <f>ROUND(E24*U24,2)</f>
        <v>0.89</v>
      </c>
      <c r="W24" s="232"/>
      <c r="X24" s="232" t="s">
        <v>136</v>
      </c>
      <c r="Y24" s="212"/>
      <c r="Z24" s="212"/>
      <c r="AA24" s="212"/>
      <c r="AB24" s="212"/>
      <c r="AC24" s="212"/>
      <c r="AD24" s="212"/>
      <c r="AE24" s="212"/>
      <c r="AF24" s="212"/>
      <c r="AG24" s="212" t="s">
        <v>137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>
      <c r="A25" s="229"/>
      <c r="B25" s="230"/>
      <c r="C25" s="261" t="s">
        <v>161</v>
      </c>
      <c r="D25" s="234"/>
      <c r="E25" s="235">
        <v>1.4892799999999999</v>
      </c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12"/>
      <c r="Z25" s="212"/>
      <c r="AA25" s="212"/>
      <c r="AB25" s="212"/>
      <c r="AC25" s="212"/>
      <c r="AD25" s="212"/>
      <c r="AE25" s="212"/>
      <c r="AF25" s="212"/>
      <c r="AG25" s="212" t="s">
        <v>139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>
      <c r="A26" s="229"/>
      <c r="B26" s="230"/>
      <c r="C26" s="261" t="s">
        <v>162</v>
      </c>
      <c r="D26" s="234"/>
      <c r="E26" s="235">
        <v>0.35565000000000002</v>
      </c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12"/>
      <c r="Z26" s="212"/>
      <c r="AA26" s="212"/>
      <c r="AB26" s="212"/>
      <c r="AC26" s="212"/>
      <c r="AD26" s="212"/>
      <c r="AE26" s="212"/>
      <c r="AF26" s="212"/>
      <c r="AG26" s="212" t="s">
        <v>139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>
      <c r="A27" s="237" t="s">
        <v>130</v>
      </c>
      <c r="B27" s="238" t="s">
        <v>58</v>
      </c>
      <c r="C27" s="259" t="s">
        <v>59</v>
      </c>
      <c r="D27" s="239"/>
      <c r="E27" s="240"/>
      <c r="F27" s="241"/>
      <c r="G27" s="242">
        <f>SUMIF(AG28:AG41,"&lt;&gt;NOR",G28:G41)</f>
        <v>0</v>
      </c>
      <c r="H27" s="236"/>
      <c r="I27" s="236">
        <f>SUM(I28:I41)</f>
        <v>0</v>
      </c>
      <c r="J27" s="236"/>
      <c r="K27" s="236">
        <f>SUM(K28:K41)</f>
        <v>0</v>
      </c>
      <c r="L27" s="236"/>
      <c r="M27" s="236">
        <f>SUM(M28:M41)</f>
        <v>0</v>
      </c>
      <c r="N27" s="236"/>
      <c r="O27" s="236">
        <f>SUM(O28:O41)</f>
        <v>7.7299999999999995</v>
      </c>
      <c r="P27" s="236"/>
      <c r="Q27" s="236">
        <f>SUM(Q28:Q41)</f>
        <v>0</v>
      </c>
      <c r="R27" s="236"/>
      <c r="S27" s="236"/>
      <c r="T27" s="236"/>
      <c r="U27" s="236"/>
      <c r="V27" s="236">
        <f>SUM(V28:V41)</f>
        <v>23.12</v>
      </c>
      <c r="W27" s="236"/>
      <c r="X27" s="236"/>
      <c r="AG27" t="s">
        <v>131</v>
      </c>
    </row>
    <row r="28" spans="1:60" outlineLevel="1">
      <c r="A28" s="243">
        <v>9</v>
      </c>
      <c r="B28" s="244" t="s">
        <v>163</v>
      </c>
      <c r="C28" s="260" t="s">
        <v>164</v>
      </c>
      <c r="D28" s="245" t="s">
        <v>151</v>
      </c>
      <c r="E28" s="246">
        <v>7.9454500000000001</v>
      </c>
      <c r="F28" s="247"/>
      <c r="G28" s="248">
        <f>ROUND(E28*F28,2)</f>
        <v>0</v>
      </c>
      <c r="H28" s="233"/>
      <c r="I28" s="232">
        <f>ROUND(E28*H28,2)</f>
        <v>0</v>
      </c>
      <c r="J28" s="233"/>
      <c r="K28" s="232">
        <f>ROUND(E28*J28,2)</f>
        <v>0</v>
      </c>
      <c r="L28" s="232">
        <v>21</v>
      </c>
      <c r="M28" s="232">
        <f>G28*(1+L28/100)</f>
        <v>0</v>
      </c>
      <c r="N28" s="232">
        <v>0.17230000000000001</v>
      </c>
      <c r="O28" s="232">
        <f>ROUND(E28*N28,2)</f>
        <v>1.37</v>
      </c>
      <c r="P28" s="232">
        <v>0</v>
      </c>
      <c r="Q28" s="232">
        <f>ROUND(E28*P28,2)</f>
        <v>0</v>
      </c>
      <c r="R28" s="232"/>
      <c r="S28" s="232" t="s">
        <v>135</v>
      </c>
      <c r="T28" s="232" t="s">
        <v>135</v>
      </c>
      <c r="U28" s="232">
        <v>0.59</v>
      </c>
      <c r="V28" s="232">
        <f>ROUND(E28*U28,2)</f>
        <v>4.6900000000000004</v>
      </c>
      <c r="W28" s="232"/>
      <c r="X28" s="232" t="s">
        <v>136</v>
      </c>
      <c r="Y28" s="212"/>
      <c r="Z28" s="212"/>
      <c r="AA28" s="212"/>
      <c r="AB28" s="212"/>
      <c r="AC28" s="212"/>
      <c r="AD28" s="212"/>
      <c r="AE28" s="212"/>
      <c r="AF28" s="212"/>
      <c r="AG28" s="212" t="s">
        <v>137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>
      <c r="A29" s="229"/>
      <c r="B29" s="230"/>
      <c r="C29" s="261" t="s">
        <v>165</v>
      </c>
      <c r="D29" s="234"/>
      <c r="E29" s="235">
        <v>3.6679499999999998</v>
      </c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12"/>
      <c r="Z29" s="212"/>
      <c r="AA29" s="212"/>
      <c r="AB29" s="212"/>
      <c r="AC29" s="212"/>
      <c r="AD29" s="212"/>
      <c r="AE29" s="212"/>
      <c r="AF29" s="212"/>
      <c r="AG29" s="212" t="s">
        <v>139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>
      <c r="A30" s="229"/>
      <c r="B30" s="230"/>
      <c r="C30" s="261" t="s">
        <v>166</v>
      </c>
      <c r="D30" s="234"/>
      <c r="E30" s="235">
        <v>10.292999999999999</v>
      </c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32"/>
      <c r="V30" s="232"/>
      <c r="W30" s="232"/>
      <c r="X30" s="232"/>
      <c r="Y30" s="212"/>
      <c r="Z30" s="212"/>
      <c r="AA30" s="212"/>
      <c r="AB30" s="212"/>
      <c r="AC30" s="212"/>
      <c r="AD30" s="212"/>
      <c r="AE30" s="212"/>
      <c r="AF30" s="212"/>
      <c r="AG30" s="212" t="s">
        <v>139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>
      <c r="A31" s="229"/>
      <c r="B31" s="230"/>
      <c r="C31" s="261" t="s">
        <v>167</v>
      </c>
      <c r="D31" s="234"/>
      <c r="E31" s="235">
        <v>-6.0155000000000003</v>
      </c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32"/>
      <c r="Y31" s="212"/>
      <c r="Z31" s="212"/>
      <c r="AA31" s="212"/>
      <c r="AB31" s="212"/>
      <c r="AC31" s="212"/>
      <c r="AD31" s="212"/>
      <c r="AE31" s="212"/>
      <c r="AF31" s="212"/>
      <c r="AG31" s="212" t="s">
        <v>139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>
      <c r="A32" s="243">
        <v>10</v>
      </c>
      <c r="B32" s="244" t="s">
        <v>168</v>
      </c>
      <c r="C32" s="260" t="s">
        <v>169</v>
      </c>
      <c r="D32" s="245" t="s">
        <v>151</v>
      </c>
      <c r="E32" s="246">
        <v>21.54</v>
      </c>
      <c r="F32" s="247"/>
      <c r="G32" s="248">
        <f>ROUND(E32*F32,2)</f>
        <v>0</v>
      </c>
      <c r="H32" s="233"/>
      <c r="I32" s="232">
        <f>ROUND(E32*H32,2)</f>
        <v>0</v>
      </c>
      <c r="J32" s="233"/>
      <c r="K32" s="232">
        <f>ROUND(E32*J32,2)</f>
        <v>0</v>
      </c>
      <c r="L32" s="232">
        <v>21</v>
      </c>
      <c r="M32" s="232">
        <f>G32*(1+L32/100)</f>
        <v>0</v>
      </c>
      <c r="N32" s="232">
        <v>0.27964</v>
      </c>
      <c r="O32" s="232">
        <f>ROUND(E32*N32,2)</f>
        <v>6.02</v>
      </c>
      <c r="P32" s="232">
        <v>0</v>
      </c>
      <c r="Q32" s="232">
        <f>ROUND(E32*P32,2)</f>
        <v>0</v>
      </c>
      <c r="R32" s="232"/>
      <c r="S32" s="232" t="s">
        <v>135</v>
      </c>
      <c r="T32" s="232" t="s">
        <v>135</v>
      </c>
      <c r="U32" s="232">
        <v>0.8</v>
      </c>
      <c r="V32" s="232">
        <f>ROUND(E32*U32,2)</f>
        <v>17.23</v>
      </c>
      <c r="W32" s="232"/>
      <c r="X32" s="232" t="s">
        <v>136</v>
      </c>
      <c r="Y32" s="212"/>
      <c r="Z32" s="212"/>
      <c r="AA32" s="212"/>
      <c r="AB32" s="212"/>
      <c r="AC32" s="212"/>
      <c r="AD32" s="212"/>
      <c r="AE32" s="212"/>
      <c r="AF32" s="212"/>
      <c r="AG32" s="212" t="s">
        <v>137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>
      <c r="A33" s="229"/>
      <c r="B33" s="230"/>
      <c r="C33" s="261" t="s">
        <v>170</v>
      </c>
      <c r="D33" s="234"/>
      <c r="E33" s="235">
        <v>16.463999999999999</v>
      </c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2"/>
      <c r="X33" s="232"/>
      <c r="Y33" s="212"/>
      <c r="Z33" s="212"/>
      <c r="AA33" s="212"/>
      <c r="AB33" s="212"/>
      <c r="AC33" s="212"/>
      <c r="AD33" s="212"/>
      <c r="AE33" s="212"/>
      <c r="AF33" s="212"/>
      <c r="AG33" s="212" t="s">
        <v>139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>
      <c r="A34" s="229"/>
      <c r="B34" s="230"/>
      <c r="C34" s="261" t="s">
        <v>171</v>
      </c>
      <c r="D34" s="234"/>
      <c r="E34" s="235">
        <v>5.0759999999999996</v>
      </c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12"/>
      <c r="Z34" s="212"/>
      <c r="AA34" s="212"/>
      <c r="AB34" s="212"/>
      <c r="AC34" s="212"/>
      <c r="AD34" s="212"/>
      <c r="AE34" s="212"/>
      <c r="AF34" s="212"/>
      <c r="AG34" s="212" t="s">
        <v>139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>
      <c r="A35" s="243">
        <v>11</v>
      </c>
      <c r="B35" s="244" t="s">
        <v>172</v>
      </c>
      <c r="C35" s="260" t="s">
        <v>173</v>
      </c>
      <c r="D35" s="245" t="s">
        <v>174</v>
      </c>
      <c r="E35" s="246">
        <v>4</v>
      </c>
      <c r="F35" s="247"/>
      <c r="G35" s="248">
        <f>ROUND(E35*F35,2)</f>
        <v>0</v>
      </c>
      <c r="H35" s="233"/>
      <c r="I35" s="232">
        <f>ROUND(E35*H35,2)</f>
        <v>0</v>
      </c>
      <c r="J35" s="233"/>
      <c r="K35" s="232">
        <f>ROUND(E35*J35,2)</f>
        <v>0</v>
      </c>
      <c r="L35" s="232">
        <v>21</v>
      </c>
      <c r="M35" s="232">
        <f>G35*(1+L35/100)</f>
        <v>0</v>
      </c>
      <c r="N35" s="232">
        <v>9.4999999999999998E-3</v>
      </c>
      <c r="O35" s="232">
        <f>ROUND(E35*N35,2)</f>
        <v>0.04</v>
      </c>
      <c r="P35" s="232">
        <v>0</v>
      </c>
      <c r="Q35" s="232">
        <f>ROUND(E35*P35,2)</f>
        <v>0</v>
      </c>
      <c r="R35" s="232"/>
      <c r="S35" s="232" t="s">
        <v>135</v>
      </c>
      <c r="T35" s="232" t="s">
        <v>135</v>
      </c>
      <c r="U35" s="232">
        <v>0.3</v>
      </c>
      <c r="V35" s="232">
        <f>ROUND(E35*U35,2)</f>
        <v>1.2</v>
      </c>
      <c r="W35" s="232"/>
      <c r="X35" s="232" t="s">
        <v>136</v>
      </c>
      <c r="Y35" s="212"/>
      <c r="Z35" s="212"/>
      <c r="AA35" s="212"/>
      <c r="AB35" s="212"/>
      <c r="AC35" s="212"/>
      <c r="AD35" s="212"/>
      <c r="AE35" s="212"/>
      <c r="AF35" s="212"/>
      <c r="AG35" s="212" t="s">
        <v>137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>
      <c r="A36" s="229"/>
      <c r="B36" s="230"/>
      <c r="C36" s="261" t="s">
        <v>175</v>
      </c>
      <c r="D36" s="234"/>
      <c r="E36" s="235">
        <v>2</v>
      </c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2"/>
      <c r="U36" s="232"/>
      <c r="V36" s="232"/>
      <c r="W36" s="232"/>
      <c r="X36" s="232"/>
      <c r="Y36" s="212"/>
      <c r="Z36" s="212"/>
      <c r="AA36" s="212"/>
      <c r="AB36" s="212"/>
      <c r="AC36" s="212"/>
      <c r="AD36" s="212"/>
      <c r="AE36" s="212"/>
      <c r="AF36" s="212"/>
      <c r="AG36" s="212" t="s">
        <v>139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>
      <c r="A37" s="229"/>
      <c r="B37" s="230"/>
      <c r="C37" s="261" t="s">
        <v>176</v>
      </c>
      <c r="D37" s="234"/>
      <c r="E37" s="235">
        <v>2</v>
      </c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12"/>
      <c r="Z37" s="212"/>
      <c r="AA37" s="212"/>
      <c r="AB37" s="212"/>
      <c r="AC37" s="212"/>
      <c r="AD37" s="212"/>
      <c r="AE37" s="212"/>
      <c r="AF37" s="212"/>
      <c r="AG37" s="212" t="s">
        <v>139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>
      <c r="A38" s="249">
        <v>12</v>
      </c>
      <c r="B38" s="250" t="s">
        <v>177</v>
      </c>
      <c r="C38" s="262" t="s">
        <v>178</v>
      </c>
      <c r="D38" s="251" t="s">
        <v>174</v>
      </c>
      <c r="E38" s="252">
        <v>1</v>
      </c>
      <c r="F38" s="253"/>
      <c r="G38" s="254">
        <f>ROUND(E38*F38,2)</f>
        <v>0</v>
      </c>
      <c r="H38" s="233"/>
      <c r="I38" s="232">
        <f>ROUND(E38*H38,2)</f>
        <v>0</v>
      </c>
      <c r="J38" s="233"/>
      <c r="K38" s="232">
        <f>ROUND(E38*J38,2)</f>
        <v>0</v>
      </c>
      <c r="L38" s="232">
        <v>21</v>
      </c>
      <c r="M38" s="232">
        <f>G38*(1+L38/100)</f>
        <v>0</v>
      </c>
      <c r="N38" s="232">
        <v>5.0999999999999997E-2</v>
      </c>
      <c r="O38" s="232">
        <f>ROUND(E38*N38,2)</f>
        <v>0.05</v>
      </c>
      <c r="P38" s="232">
        <v>0</v>
      </c>
      <c r="Q38" s="232">
        <f>ROUND(E38*P38,2)</f>
        <v>0</v>
      </c>
      <c r="R38" s="232" t="s">
        <v>179</v>
      </c>
      <c r="S38" s="232" t="s">
        <v>135</v>
      </c>
      <c r="T38" s="232" t="s">
        <v>135</v>
      </c>
      <c r="U38" s="232">
        <v>0</v>
      </c>
      <c r="V38" s="232">
        <f>ROUND(E38*U38,2)</f>
        <v>0</v>
      </c>
      <c r="W38" s="232"/>
      <c r="X38" s="232" t="s">
        <v>180</v>
      </c>
      <c r="Y38" s="212"/>
      <c r="Z38" s="212"/>
      <c r="AA38" s="212"/>
      <c r="AB38" s="212"/>
      <c r="AC38" s="212"/>
      <c r="AD38" s="212"/>
      <c r="AE38" s="212"/>
      <c r="AF38" s="212"/>
      <c r="AG38" s="212" t="s">
        <v>181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>
      <c r="A39" s="249">
        <v>13</v>
      </c>
      <c r="B39" s="250" t="s">
        <v>182</v>
      </c>
      <c r="C39" s="262" t="s">
        <v>183</v>
      </c>
      <c r="D39" s="251" t="s">
        <v>174</v>
      </c>
      <c r="E39" s="252">
        <v>1</v>
      </c>
      <c r="F39" s="253"/>
      <c r="G39" s="254">
        <f>ROUND(E39*F39,2)</f>
        <v>0</v>
      </c>
      <c r="H39" s="233"/>
      <c r="I39" s="232">
        <f>ROUND(E39*H39,2)</f>
        <v>0</v>
      </c>
      <c r="J39" s="233"/>
      <c r="K39" s="232">
        <f>ROUND(E39*J39,2)</f>
        <v>0</v>
      </c>
      <c r="L39" s="232">
        <v>21</v>
      </c>
      <c r="M39" s="232">
        <f>G39*(1+L39/100)</f>
        <v>0</v>
      </c>
      <c r="N39" s="232">
        <v>7.5999999999999998E-2</v>
      </c>
      <c r="O39" s="232">
        <f>ROUND(E39*N39,2)</f>
        <v>0.08</v>
      </c>
      <c r="P39" s="232">
        <v>0</v>
      </c>
      <c r="Q39" s="232">
        <f>ROUND(E39*P39,2)</f>
        <v>0</v>
      </c>
      <c r="R39" s="232" t="s">
        <v>179</v>
      </c>
      <c r="S39" s="232" t="s">
        <v>135</v>
      </c>
      <c r="T39" s="232" t="s">
        <v>135</v>
      </c>
      <c r="U39" s="232">
        <v>0</v>
      </c>
      <c r="V39" s="232">
        <f>ROUND(E39*U39,2)</f>
        <v>0</v>
      </c>
      <c r="W39" s="232"/>
      <c r="X39" s="232" t="s">
        <v>180</v>
      </c>
      <c r="Y39" s="212"/>
      <c r="Z39" s="212"/>
      <c r="AA39" s="212"/>
      <c r="AB39" s="212"/>
      <c r="AC39" s="212"/>
      <c r="AD39" s="212"/>
      <c r="AE39" s="212"/>
      <c r="AF39" s="212"/>
      <c r="AG39" s="212" t="s">
        <v>181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>
      <c r="A40" s="249">
        <v>14</v>
      </c>
      <c r="B40" s="250" t="s">
        <v>184</v>
      </c>
      <c r="C40" s="262" t="s">
        <v>185</v>
      </c>
      <c r="D40" s="251" t="s">
        <v>174</v>
      </c>
      <c r="E40" s="252">
        <v>1</v>
      </c>
      <c r="F40" s="253"/>
      <c r="G40" s="254">
        <f>ROUND(E40*F40,2)</f>
        <v>0</v>
      </c>
      <c r="H40" s="233"/>
      <c r="I40" s="232">
        <f>ROUND(E40*H40,2)</f>
        <v>0</v>
      </c>
      <c r="J40" s="233"/>
      <c r="K40" s="232">
        <f>ROUND(E40*J40,2)</f>
        <v>0</v>
      </c>
      <c r="L40" s="232">
        <v>21</v>
      </c>
      <c r="M40" s="232">
        <f>G40*(1+L40/100)</f>
        <v>0</v>
      </c>
      <c r="N40" s="232">
        <v>6.2E-2</v>
      </c>
      <c r="O40" s="232">
        <f>ROUND(E40*N40,2)</f>
        <v>0.06</v>
      </c>
      <c r="P40" s="232">
        <v>0</v>
      </c>
      <c r="Q40" s="232">
        <f>ROUND(E40*P40,2)</f>
        <v>0</v>
      </c>
      <c r="R40" s="232" t="s">
        <v>179</v>
      </c>
      <c r="S40" s="232" t="s">
        <v>135</v>
      </c>
      <c r="T40" s="232" t="s">
        <v>135</v>
      </c>
      <c r="U40" s="232">
        <v>0</v>
      </c>
      <c r="V40" s="232">
        <f>ROUND(E40*U40,2)</f>
        <v>0</v>
      </c>
      <c r="W40" s="232"/>
      <c r="X40" s="232" t="s">
        <v>180</v>
      </c>
      <c r="Y40" s="212"/>
      <c r="Z40" s="212"/>
      <c r="AA40" s="212"/>
      <c r="AB40" s="212"/>
      <c r="AC40" s="212"/>
      <c r="AD40" s="212"/>
      <c r="AE40" s="212"/>
      <c r="AF40" s="212"/>
      <c r="AG40" s="212" t="s">
        <v>181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>
      <c r="A41" s="249">
        <v>15</v>
      </c>
      <c r="B41" s="250" t="s">
        <v>186</v>
      </c>
      <c r="C41" s="262" t="s">
        <v>187</v>
      </c>
      <c r="D41" s="251" t="s">
        <v>174</v>
      </c>
      <c r="E41" s="252">
        <v>1</v>
      </c>
      <c r="F41" s="253"/>
      <c r="G41" s="254">
        <f>ROUND(E41*F41,2)</f>
        <v>0</v>
      </c>
      <c r="H41" s="233"/>
      <c r="I41" s="232">
        <f>ROUND(E41*H41,2)</f>
        <v>0</v>
      </c>
      <c r="J41" s="233"/>
      <c r="K41" s="232">
        <f>ROUND(E41*J41,2)</f>
        <v>0</v>
      </c>
      <c r="L41" s="232">
        <v>21</v>
      </c>
      <c r="M41" s="232">
        <f>G41*(1+L41/100)</f>
        <v>0</v>
      </c>
      <c r="N41" s="232">
        <v>0.109</v>
      </c>
      <c r="O41" s="232">
        <f>ROUND(E41*N41,2)</f>
        <v>0.11</v>
      </c>
      <c r="P41" s="232">
        <v>0</v>
      </c>
      <c r="Q41" s="232">
        <f>ROUND(E41*P41,2)</f>
        <v>0</v>
      </c>
      <c r="R41" s="232" t="s">
        <v>179</v>
      </c>
      <c r="S41" s="232" t="s">
        <v>135</v>
      </c>
      <c r="T41" s="232" t="s">
        <v>135</v>
      </c>
      <c r="U41" s="232">
        <v>0</v>
      </c>
      <c r="V41" s="232">
        <f>ROUND(E41*U41,2)</f>
        <v>0</v>
      </c>
      <c r="W41" s="232"/>
      <c r="X41" s="232" t="s">
        <v>180</v>
      </c>
      <c r="Y41" s="212"/>
      <c r="Z41" s="212"/>
      <c r="AA41" s="212"/>
      <c r="AB41" s="212"/>
      <c r="AC41" s="212"/>
      <c r="AD41" s="212"/>
      <c r="AE41" s="212"/>
      <c r="AF41" s="212"/>
      <c r="AG41" s="212" t="s">
        <v>181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>
      <c r="A42" s="237" t="s">
        <v>130</v>
      </c>
      <c r="B42" s="238" t="s">
        <v>60</v>
      </c>
      <c r="C42" s="259" t="s">
        <v>61</v>
      </c>
      <c r="D42" s="239"/>
      <c r="E42" s="240"/>
      <c r="F42" s="241"/>
      <c r="G42" s="242">
        <f>SUMIF(AG43:AG44,"&lt;&gt;NOR",G43:G44)</f>
        <v>0</v>
      </c>
      <c r="H42" s="236"/>
      <c r="I42" s="236">
        <f>SUM(I43:I44)</f>
        <v>0</v>
      </c>
      <c r="J42" s="236"/>
      <c r="K42" s="236">
        <f>SUM(K43:K44)</f>
        <v>0</v>
      </c>
      <c r="L42" s="236"/>
      <c r="M42" s="236">
        <f>SUM(M43:M44)</f>
        <v>0</v>
      </c>
      <c r="N42" s="236"/>
      <c r="O42" s="236">
        <f>SUM(O43:O44)</f>
        <v>0.14000000000000001</v>
      </c>
      <c r="P42" s="236"/>
      <c r="Q42" s="236">
        <f>SUM(Q43:Q44)</f>
        <v>0</v>
      </c>
      <c r="R42" s="236"/>
      <c r="S42" s="236"/>
      <c r="T42" s="236"/>
      <c r="U42" s="236"/>
      <c r="V42" s="236">
        <f>SUM(V43:V44)</f>
        <v>0.96</v>
      </c>
      <c r="W42" s="236"/>
      <c r="X42" s="236"/>
      <c r="AG42" t="s">
        <v>131</v>
      </c>
    </row>
    <row r="43" spans="1:60" ht="20.399999999999999" outlineLevel="1">
      <c r="A43" s="243">
        <v>16</v>
      </c>
      <c r="B43" s="244" t="s">
        <v>188</v>
      </c>
      <c r="C43" s="260" t="s">
        <v>189</v>
      </c>
      <c r="D43" s="245" t="s">
        <v>151</v>
      </c>
      <c r="E43" s="246">
        <v>1.8180000000000001</v>
      </c>
      <c r="F43" s="247"/>
      <c r="G43" s="248">
        <f>ROUND(E43*F43,2)</f>
        <v>0</v>
      </c>
      <c r="H43" s="233"/>
      <c r="I43" s="232">
        <f>ROUND(E43*H43,2)</f>
        <v>0</v>
      </c>
      <c r="J43" s="233"/>
      <c r="K43" s="232">
        <f>ROUND(E43*J43,2)</f>
        <v>0</v>
      </c>
      <c r="L43" s="232">
        <v>21</v>
      </c>
      <c r="M43" s="232">
        <f>G43*(1+L43/100)</f>
        <v>0</v>
      </c>
      <c r="N43" s="232">
        <v>7.4709999999999999E-2</v>
      </c>
      <c r="O43" s="232">
        <f>ROUND(E43*N43,2)</f>
        <v>0.14000000000000001</v>
      </c>
      <c r="P43" s="232">
        <v>0</v>
      </c>
      <c r="Q43" s="232">
        <f>ROUND(E43*P43,2)</f>
        <v>0</v>
      </c>
      <c r="R43" s="232"/>
      <c r="S43" s="232" t="s">
        <v>135</v>
      </c>
      <c r="T43" s="232" t="s">
        <v>135</v>
      </c>
      <c r="U43" s="232">
        <v>0.53</v>
      </c>
      <c r="V43" s="232">
        <f>ROUND(E43*U43,2)</f>
        <v>0.96</v>
      </c>
      <c r="W43" s="232"/>
      <c r="X43" s="232" t="s">
        <v>136</v>
      </c>
      <c r="Y43" s="212"/>
      <c r="Z43" s="212"/>
      <c r="AA43" s="212"/>
      <c r="AB43" s="212"/>
      <c r="AC43" s="212"/>
      <c r="AD43" s="212"/>
      <c r="AE43" s="212"/>
      <c r="AF43" s="212"/>
      <c r="AG43" s="212" t="s">
        <v>137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>
      <c r="A44" s="229"/>
      <c r="B44" s="230"/>
      <c r="C44" s="261" t="s">
        <v>190</v>
      </c>
      <c r="D44" s="234"/>
      <c r="E44" s="235">
        <v>1.8180000000000001</v>
      </c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12"/>
      <c r="Z44" s="212"/>
      <c r="AA44" s="212"/>
      <c r="AB44" s="212"/>
      <c r="AC44" s="212"/>
      <c r="AD44" s="212"/>
      <c r="AE44" s="212"/>
      <c r="AF44" s="212"/>
      <c r="AG44" s="212" t="s">
        <v>139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>
      <c r="A45" s="237" t="s">
        <v>130</v>
      </c>
      <c r="B45" s="238" t="s">
        <v>62</v>
      </c>
      <c r="C45" s="259" t="s">
        <v>63</v>
      </c>
      <c r="D45" s="239"/>
      <c r="E45" s="240"/>
      <c r="F45" s="241"/>
      <c r="G45" s="242">
        <f>SUMIF(AG46:AG57,"&lt;&gt;NOR",G46:G57)</f>
        <v>0</v>
      </c>
      <c r="H45" s="236"/>
      <c r="I45" s="236">
        <f>SUM(I46:I57)</f>
        <v>0</v>
      </c>
      <c r="J45" s="236"/>
      <c r="K45" s="236">
        <f>SUM(K46:K57)</f>
        <v>0</v>
      </c>
      <c r="L45" s="236"/>
      <c r="M45" s="236">
        <f>SUM(M46:M57)</f>
        <v>0</v>
      </c>
      <c r="N45" s="236"/>
      <c r="O45" s="236">
        <f>SUM(O46:O57)</f>
        <v>2.02</v>
      </c>
      <c r="P45" s="236"/>
      <c r="Q45" s="236">
        <f>SUM(Q46:Q57)</f>
        <v>0</v>
      </c>
      <c r="R45" s="236"/>
      <c r="S45" s="236"/>
      <c r="T45" s="236"/>
      <c r="U45" s="236"/>
      <c r="V45" s="236">
        <f>SUM(V46:V57)</f>
        <v>9.1</v>
      </c>
      <c r="W45" s="236"/>
      <c r="X45" s="236"/>
      <c r="AG45" t="s">
        <v>131</v>
      </c>
    </row>
    <row r="46" spans="1:60" outlineLevel="1">
      <c r="A46" s="243">
        <v>17</v>
      </c>
      <c r="B46" s="244" t="s">
        <v>191</v>
      </c>
      <c r="C46" s="260" t="s">
        <v>192</v>
      </c>
      <c r="D46" s="245" t="s">
        <v>134</v>
      </c>
      <c r="E46" s="246">
        <v>0.74775000000000003</v>
      </c>
      <c r="F46" s="247"/>
      <c r="G46" s="248">
        <f>ROUND(E46*F46,2)</f>
        <v>0</v>
      </c>
      <c r="H46" s="233"/>
      <c r="I46" s="232">
        <f>ROUND(E46*H46,2)</f>
        <v>0</v>
      </c>
      <c r="J46" s="233"/>
      <c r="K46" s="232">
        <f>ROUND(E46*J46,2)</f>
        <v>0</v>
      </c>
      <c r="L46" s="232">
        <v>21</v>
      </c>
      <c r="M46" s="232">
        <f>G46*(1+L46/100)</f>
        <v>0</v>
      </c>
      <c r="N46" s="232">
        <v>2.5251100000000002</v>
      </c>
      <c r="O46" s="232">
        <f>ROUND(E46*N46,2)</f>
        <v>1.89</v>
      </c>
      <c r="P46" s="232">
        <v>0</v>
      </c>
      <c r="Q46" s="232">
        <f>ROUND(E46*P46,2)</f>
        <v>0</v>
      </c>
      <c r="R46" s="232"/>
      <c r="S46" s="232" t="s">
        <v>135</v>
      </c>
      <c r="T46" s="232" t="s">
        <v>135</v>
      </c>
      <c r="U46" s="232">
        <v>1.45</v>
      </c>
      <c r="V46" s="232">
        <f>ROUND(E46*U46,2)</f>
        <v>1.08</v>
      </c>
      <c r="W46" s="232"/>
      <c r="X46" s="232" t="s">
        <v>136</v>
      </c>
      <c r="Y46" s="212"/>
      <c r="Z46" s="212"/>
      <c r="AA46" s="212"/>
      <c r="AB46" s="212"/>
      <c r="AC46" s="212"/>
      <c r="AD46" s="212"/>
      <c r="AE46" s="212"/>
      <c r="AF46" s="212"/>
      <c r="AG46" s="212" t="s">
        <v>193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>
      <c r="A47" s="229"/>
      <c r="B47" s="230"/>
      <c r="C47" s="261" t="s">
        <v>194</v>
      </c>
      <c r="D47" s="234"/>
      <c r="E47" s="235">
        <v>0.44324999999999998</v>
      </c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32"/>
      <c r="U47" s="232"/>
      <c r="V47" s="232"/>
      <c r="W47" s="232"/>
      <c r="X47" s="232"/>
      <c r="Y47" s="212"/>
      <c r="Z47" s="212"/>
      <c r="AA47" s="212"/>
      <c r="AB47" s="212"/>
      <c r="AC47" s="212"/>
      <c r="AD47" s="212"/>
      <c r="AE47" s="212"/>
      <c r="AF47" s="212"/>
      <c r="AG47" s="212" t="s">
        <v>139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>
      <c r="A48" s="229"/>
      <c r="B48" s="230"/>
      <c r="C48" s="261" t="s">
        <v>195</v>
      </c>
      <c r="D48" s="234"/>
      <c r="E48" s="235">
        <v>0.30449999999999999</v>
      </c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2"/>
      <c r="X48" s="232"/>
      <c r="Y48" s="212"/>
      <c r="Z48" s="212"/>
      <c r="AA48" s="212"/>
      <c r="AB48" s="212"/>
      <c r="AC48" s="212"/>
      <c r="AD48" s="212"/>
      <c r="AE48" s="212"/>
      <c r="AF48" s="212"/>
      <c r="AG48" s="212" t="s">
        <v>139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>
      <c r="A49" s="243">
        <v>18</v>
      </c>
      <c r="B49" s="244" t="s">
        <v>196</v>
      </c>
      <c r="C49" s="260" t="s">
        <v>197</v>
      </c>
      <c r="D49" s="245" t="s">
        <v>151</v>
      </c>
      <c r="E49" s="246">
        <v>5.38</v>
      </c>
      <c r="F49" s="247"/>
      <c r="G49" s="248">
        <f>ROUND(E49*F49,2)</f>
        <v>0</v>
      </c>
      <c r="H49" s="233"/>
      <c r="I49" s="232">
        <f>ROUND(E49*H49,2)</f>
        <v>0</v>
      </c>
      <c r="J49" s="233"/>
      <c r="K49" s="232">
        <f>ROUND(E49*J49,2)</f>
        <v>0</v>
      </c>
      <c r="L49" s="232">
        <v>21</v>
      </c>
      <c r="M49" s="232">
        <f>G49*(1+L49/100)</f>
        <v>0</v>
      </c>
      <c r="N49" s="232">
        <v>7.8200000000000006E-3</v>
      </c>
      <c r="O49" s="232">
        <f>ROUND(E49*N49,2)</f>
        <v>0.04</v>
      </c>
      <c r="P49" s="232">
        <v>0</v>
      </c>
      <c r="Q49" s="232">
        <f>ROUND(E49*P49,2)</f>
        <v>0</v>
      </c>
      <c r="R49" s="232"/>
      <c r="S49" s="232" t="s">
        <v>135</v>
      </c>
      <c r="T49" s="232" t="s">
        <v>135</v>
      </c>
      <c r="U49" s="232">
        <v>0.79</v>
      </c>
      <c r="V49" s="232">
        <f>ROUND(E49*U49,2)</f>
        <v>4.25</v>
      </c>
      <c r="W49" s="232"/>
      <c r="X49" s="232" t="s">
        <v>136</v>
      </c>
      <c r="Y49" s="212"/>
      <c r="Z49" s="212"/>
      <c r="AA49" s="212"/>
      <c r="AB49" s="212"/>
      <c r="AC49" s="212"/>
      <c r="AD49" s="212"/>
      <c r="AE49" s="212"/>
      <c r="AF49" s="212"/>
      <c r="AG49" s="212" t="s">
        <v>193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>
      <c r="A50" s="229"/>
      <c r="B50" s="230"/>
      <c r="C50" s="261" t="s">
        <v>198</v>
      </c>
      <c r="D50" s="234"/>
      <c r="E50" s="235">
        <v>2.8050000000000002</v>
      </c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12"/>
      <c r="Z50" s="212"/>
      <c r="AA50" s="212"/>
      <c r="AB50" s="212"/>
      <c r="AC50" s="212"/>
      <c r="AD50" s="212"/>
      <c r="AE50" s="212"/>
      <c r="AF50" s="212"/>
      <c r="AG50" s="212" t="s">
        <v>139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>
      <c r="A51" s="229"/>
      <c r="B51" s="230"/>
      <c r="C51" s="261" t="s">
        <v>199</v>
      </c>
      <c r="D51" s="234"/>
      <c r="E51" s="235">
        <v>2.5750000000000002</v>
      </c>
      <c r="F51" s="232"/>
      <c r="G51" s="232"/>
      <c r="H51" s="232"/>
      <c r="I51" s="232"/>
      <c r="J51" s="232"/>
      <c r="K51" s="232"/>
      <c r="L51" s="232"/>
      <c r="M51" s="232"/>
      <c r="N51" s="232"/>
      <c r="O51" s="232"/>
      <c r="P51" s="232"/>
      <c r="Q51" s="232"/>
      <c r="R51" s="232"/>
      <c r="S51" s="232"/>
      <c r="T51" s="232"/>
      <c r="U51" s="232"/>
      <c r="V51" s="232"/>
      <c r="W51" s="232"/>
      <c r="X51" s="232"/>
      <c r="Y51" s="212"/>
      <c r="Z51" s="212"/>
      <c r="AA51" s="212"/>
      <c r="AB51" s="212"/>
      <c r="AC51" s="212"/>
      <c r="AD51" s="212"/>
      <c r="AE51" s="212"/>
      <c r="AF51" s="212"/>
      <c r="AG51" s="212" t="s">
        <v>139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>
      <c r="A52" s="243">
        <v>19</v>
      </c>
      <c r="B52" s="244" t="s">
        <v>200</v>
      </c>
      <c r="C52" s="260" t="s">
        <v>201</v>
      </c>
      <c r="D52" s="245" t="s">
        <v>151</v>
      </c>
      <c r="E52" s="246">
        <v>5.38</v>
      </c>
      <c r="F52" s="247"/>
      <c r="G52" s="248">
        <f>ROUND(E52*F52,2)</f>
        <v>0</v>
      </c>
      <c r="H52" s="233"/>
      <c r="I52" s="232">
        <f>ROUND(E52*H52,2)</f>
        <v>0</v>
      </c>
      <c r="J52" s="233"/>
      <c r="K52" s="232">
        <f>ROUND(E52*J52,2)</f>
        <v>0</v>
      </c>
      <c r="L52" s="232">
        <v>21</v>
      </c>
      <c r="M52" s="232">
        <f>G52*(1+L52/100)</f>
        <v>0</v>
      </c>
      <c r="N52" s="232">
        <v>0</v>
      </c>
      <c r="O52" s="232">
        <f>ROUND(E52*N52,2)</f>
        <v>0</v>
      </c>
      <c r="P52" s="232">
        <v>0</v>
      </c>
      <c r="Q52" s="232">
        <f>ROUND(E52*P52,2)</f>
        <v>0</v>
      </c>
      <c r="R52" s="232"/>
      <c r="S52" s="232" t="s">
        <v>135</v>
      </c>
      <c r="T52" s="232" t="s">
        <v>135</v>
      </c>
      <c r="U52" s="232">
        <v>0.24</v>
      </c>
      <c r="V52" s="232">
        <f>ROUND(E52*U52,2)</f>
        <v>1.29</v>
      </c>
      <c r="W52" s="232"/>
      <c r="X52" s="232" t="s">
        <v>136</v>
      </c>
      <c r="Y52" s="212"/>
      <c r="Z52" s="212"/>
      <c r="AA52" s="212"/>
      <c r="AB52" s="212"/>
      <c r="AC52" s="212"/>
      <c r="AD52" s="212"/>
      <c r="AE52" s="212"/>
      <c r="AF52" s="212"/>
      <c r="AG52" s="212" t="s">
        <v>193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>
      <c r="A53" s="229"/>
      <c r="B53" s="230"/>
      <c r="C53" s="261" t="s">
        <v>198</v>
      </c>
      <c r="D53" s="234"/>
      <c r="E53" s="235">
        <v>2.8050000000000002</v>
      </c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2"/>
      <c r="X53" s="232"/>
      <c r="Y53" s="212"/>
      <c r="Z53" s="212"/>
      <c r="AA53" s="212"/>
      <c r="AB53" s="212"/>
      <c r="AC53" s="212"/>
      <c r="AD53" s="212"/>
      <c r="AE53" s="212"/>
      <c r="AF53" s="212"/>
      <c r="AG53" s="212" t="s">
        <v>139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>
      <c r="A54" s="229"/>
      <c r="B54" s="230"/>
      <c r="C54" s="261" t="s">
        <v>199</v>
      </c>
      <c r="D54" s="234"/>
      <c r="E54" s="235">
        <v>2.5750000000000002</v>
      </c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2"/>
      <c r="R54" s="232"/>
      <c r="S54" s="232"/>
      <c r="T54" s="232"/>
      <c r="U54" s="232"/>
      <c r="V54" s="232"/>
      <c r="W54" s="232"/>
      <c r="X54" s="232"/>
      <c r="Y54" s="212"/>
      <c r="Z54" s="212"/>
      <c r="AA54" s="212"/>
      <c r="AB54" s="212"/>
      <c r="AC54" s="212"/>
      <c r="AD54" s="212"/>
      <c r="AE54" s="212"/>
      <c r="AF54" s="212"/>
      <c r="AG54" s="212" t="s">
        <v>139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>
      <c r="A55" s="243">
        <v>20</v>
      </c>
      <c r="B55" s="244" t="s">
        <v>202</v>
      </c>
      <c r="C55" s="260" t="s">
        <v>203</v>
      </c>
      <c r="D55" s="245" t="s">
        <v>157</v>
      </c>
      <c r="E55" s="246">
        <v>8.9730000000000004E-2</v>
      </c>
      <c r="F55" s="247"/>
      <c r="G55" s="248">
        <f>ROUND(E55*F55,2)</f>
        <v>0</v>
      </c>
      <c r="H55" s="233"/>
      <c r="I55" s="232">
        <f>ROUND(E55*H55,2)</f>
        <v>0</v>
      </c>
      <c r="J55" s="233"/>
      <c r="K55" s="232">
        <f>ROUND(E55*J55,2)</f>
        <v>0</v>
      </c>
      <c r="L55" s="232">
        <v>21</v>
      </c>
      <c r="M55" s="232">
        <f>G55*(1+L55/100)</f>
        <v>0</v>
      </c>
      <c r="N55" s="232">
        <v>1.0166500000000001</v>
      </c>
      <c r="O55" s="232">
        <f>ROUND(E55*N55,2)</f>
        <v>0.09</v>
      </c>
      <c r="P55" s="232">
        <v>0</v>
      </c>
      <c r="Q55" s="232">
        <f>ROUND(E55*P55,2)</f>
        <v>0</v>
      </c>
      <c r="R55" s="232"/>
      <c r="S55" s="232" t="s">
        <v>135</v>
      </c>
      <c r="T55" s="232" t="s">
        <v>135</v>
      </c>
      <c r="U55" s="232">
        <v>27.672999999999998</v>
      </c>
      <c r="V55" s="232">
        <f>ROUND(E55*U55,2)</f>
        <v>2.48</v>
      </c>
      <c r="W55" s="232"/>
      <c r="X55" s="232" t="s">
        <v>136</v>
      </c>
      <c r="Y55" s="212"/>
      <c r="Z55" s="212"/>
      <c r="AA55" s="212"/>
      <c r="AB55" s="212"/>
      <c r="AC55" s="212"/>
      <c r="AD55" s="212"/>
      <c r="AE55" s="212"/>
      <c r="AF55" s="212"/>
      <c r="AG55" s="212" t="s">
        <v>193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>
      <c r="A56" s="229"/>
      <c r="B56" s="230"/>
      <c r="C56" s="261" t="s">
        <v>204</v>
      </c>
      <c r="D56" s="234"/>
      <c r="E56" s="235">
        <v>5.3190000000000001E-2</v>
      </c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  <c r="R56" s="232"/>
      <c r="S56" s="232"/>
      <c r="T56" s="232"/>
      <c r="U56" s="232"/>
      <c r="V56" s="232"/>
      <c r="W56" s="232"/>
      <c r="X56" s="232"/>
      <c r="Y56" s="212"/>
      <c r="Z56" s="212"/>
      <c r="AA56" s="212"/>
      <c r="AB56" s="212"/>
      <c r="AC56" s="212"/>
      <c r="AD56" s="212"/>
      <c r="AE56" s="212"/>
      <c r="AF56" s="212"/>
      <c r="AG56" s="212" t="s">
        <v>139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>
      <c r="A57" s="229"/>
      <c r="B57" s="230"/>
      <c r="C57" s="261" t="s">
        <v>205</v>
      </c>
      <c r="D57" s="234"/>
      <c r="E57" s="235">
        <v>3.6540000000000003E-2</v>
      </c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232"/>
      <c r="U57" s="232"/>
      <c r="V57" s="232"/>
      <c r="W57" s="232"/>
      <c r="X57" s="232"/>
      <c r="Y57" s="212"/>
      <c r="Z57" s="212"/>
      <c r="AA57" s="212"/>
      <c r="AB57" s="212"/>
      <c r="AC57" s="212"/>
      <c r="AD57" s="212"/>
      <c r="AE57" s="212"/>
      <c r="AF57" s="212"/>
      <c r="AG57" s="212" t="s">
        <v>139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>
      <c r="A58" s="237" t="s">
        <v>130</v>
      </c>
      <c r="B58" s="238" t="s">
        <v>64</v>
      </c>
      <c r="C58" s="259" t="s">
        <v>65</v>
      </c>
      <c r="D58" s="239"/>
      <c r="E58" s="240"/>
      <c r="F58" s="241"/>
      <c r="G58" s="242">
        <f>SUMIF(AG59:AG81,"&lt;&gt;NOR",G59:G81)</f>
        <v>0</v>
      </c>
      <c r="H58" s="236"/>
      <c r="I58" s="236">
        <f>SUM(I59:I81)</f>
        <v>0</v>
      </c>
      <c r="J58" s="236"/>
      <c r="K58" s="236">
        <f>SUM(K59:K81)</f>
        <v>0</v>
      </c>
      <c r="L58" s="236"/>
      <c r="M58" s="236">
        <f>SUM(M59:M81)</f>
        <v>0</v>
      </c>
      <c r="N58" s="236"/>
      <c r="O58" s="236">
        <f>SUM(O59:O81)</f>
        <v>3.98</v>
      </c>
      <c r="P58" s="236"/>
      <c r="Q58" s="236">
        <f>SUM(Q59:Q81)</f>
        <v>0</v>
      </c>
      <c r="R58" s="236"/>
      <c r="S58" s="236"/>
      <c r="T58" s="236"/>
      <c r="U58" s="236"/>
      <c r="V58" s="236">
        <f>SUM(V59:V81)</f>
        <v>66.08</v>
      </c>
      <c r="W58" s="236"/>
      <c r="X58" s="236"/>
      <c r="AG58" t="s">
        <v>131</v>
      </c>
    </row>
    <row r="59" spans="1:60" outlineLevel="1">
      <c r="A59" s="243">
        <v>21</v>
      </c>
      <c r="B59" s="244" t="s">
        <v>206</v>
      </c>
      <c r="C59" s="260" t="s">
        <v>207</v>
      </c>
      <c r="D59" s="245" t="s">
        <v>151</v>
      </c>
      <c r="E59" s="246">
        <v>4.5</v>
      </c>
      <c r="F59" s="247"/>
      <c r="G59" s="248">
        <f>ROUND(E59*F59,2)</f>
        <v>0</v>
      </c>
      <c r="H59" s="233"/>
      <c r="I59" s="232">
        <f>ROUND(E59*H59,2)</f>
        <v>0</v>
      </c>
      <c r="J59" s="233"/>
      <c r="K59" s="232">
        <f>ROUND(E59*J59,2)</f>
        <v>0</v>
      </c>
      <c r="L59" s="232">
        <v>21</v>
      </c>
      <c r="M59" s="232">
        <f>G59*(1+L59/100)</f>
        <v>0</v>
      </c>
      <c r="N59" s="232">
        <v>0</v>
      </c>
      <c r="O59" s="232">
        <f>ROUND(E59*N59,2)</f>
        <v>0</v>
      </c>
      <c r="P59" s="232">
        <v>0</v>
      </c>
      <c r="Q59" s="232">
        <f>ROUND(E59*P59,2)</f>
        <v>0</v>
      </c>
      <c r="R59" s="232"/>
      <c r="S59" s="232" t="s">
        <v>135</v>
      </c>
      <c r="T59" s="232" t="s">
        <v>135</v>
      </c>
      <c r="U59" s="232">
        <v>0.08</v>
      </c>
      <c r="V59" s="232">
        <f>ROUND(E59*U59,2)</f>
        <v>0.36</v>
      </c>
      <c r="W59" s="232"/>
      <c r="X59" s="232" t="s">
        <v>136</v>
      </c>
      <c r="Y59" s="212"/>
      <c r="Z59" s="212"/>
      <c r="AA59" s="212"/>
      <c r="AB59" s="212"/>
      <c r="AC59" s="212"/>
      <c r="AD59" s="212"/>
      <c r="AE59" s="212"/>
      <c r="AF59" s="212"/>
      <c r="AG59" s="212" t="s">
        <v>193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>
      <c r="A60" s="229"/>
      <c r="B60" s="230"/>
      <c r="C60" s="261" t="s">
        <v>208</v>
      </c>
      <c r="D60" s="234"/>
      <c r="E60" s="235">
        <v>4.5</v>
      </c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2"/>
      <c r="S60" s="232"/>
      <c r="T60" s="232"/>
      <c r="U60" s="232"/>
      <c r="V60" s="232"/>
      <c r="W60" s="232"/>
      <c r="X60" s="232"/>
      <c r="Y60" s="212"/>
      <c r="Z60" s="212"/>
      <c r="AA60" s="212"/>
      <c r="AB60" s="212"/>
      <c r="AC60" s="212"/>
      <c r="AD60" s="212"/>
      <c r="AE60" s="212"/>
      <c r="AF60" s="212"/>
      <c r="AG60" s="212" t="s">
        <v>139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ht="20.399999999999999" outlineLevel="1">
      <c r="A61" s="249">
        <v>22</v>
      </c>
      <c r="B61" s="250" t="s">
        <v>209</v>
      </c>
      <c r="C61" s="262" t="s">
        <v>210</v>
      </c>
      <c r="D61" s="251" t="s">
        <v>174</v>
      </c>
      <c r="E61" s="252">
        <v>6</v>
      </c>
      <c r="F61" s="253"/>
      <c r="G61" s="254">
        <f>ROUND(E61*F61,2)</f>
        <v>0</v>
      </c>
      <c r="H61" s="233"/>
      <c r="I61" s="232">
        <f>ROUND(E61*H61,2)</f>
        <v>0</v>
      </c>
      <c r="J61" s="233"/>
      <c r="K61" s="232">
        <f>ROUND(E61*J61,2)</f>
        <v>0</v>
      </c>
      <c r="L61" s="232">
        <v>21</v>
      </c>
      <c r="M61" s="232">
        <f>G61*(1+L61/100)</f>
        <v>0</v>
      </c>
      <c r="N61" s="232">
        <v>3.5619999999999999E-2</v>
      </c>
      <c r="O61" s="232">
        <f>ROUND(E61*N61,2)</f>
        <v>0.21</v>
      </c>
      <c r="P61" s="232">
        <v>0</v>
      </c>
      <c r="Q61" s="232">
        <f>ROUND(E61*P61,2)</f>
        <v>0</v>
      </c>
      <c r="R61" s="232"/>
      <c r="S61" s="232" t="s">
        <v>135</v>
      </c>
      <c r="T61" s="232" t="s">
        <v>135</v>
      </c>
      <c r="U61" s="232">
        <v>0.88</v>
      </c>
      <c r="V61" s="232">
        <f>ROUND(E61*U61,2)</f>
        <v>5.28</v>
      </c>
      <c r="W61" s="232"/>
      <c r="X61" s="232" t="s">
        <v>136</v>
      </c>
      <c r="Y61" s="212"/>
      <c r="Z61" s="212"/>
      <c r="AA61" s="212"/>
      <c r="AB61" s="212"/>
      <c r="AC61" s="212"/>
      <c r="AD61" s="212"/>
      <c r="AE61" s="212"/>
      <c r="AF61" s="212"/>
      <c r="AG61" s="212" t="s">
        <v>137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>
      <c r="A62" s="243">
        <v>23</v>
      </c>
      <c r="B62" s="244" t="s">
        <v>211</v>
      </c>
      <c r="C62" s="260" t="s">
        <v>212</v>
      </c>
      <c r="D62" s="245" t="s">
        <v>151</v>
      </c>
      <c r="E62" s="246">
        <v>42.01</v>
      </c>
      <c r="F62" s="247"/>
      <c r="G62" s="248">
        <f>ROUND(E62*F62,2)</f>
        <v>0</v>
      </c>
      <c r="H62" s="233"/>
      <c r="I62" s="232">
        <f>ROUND(E62*H62,2)</f>
        <v>0</v>
      </c>
      <c r="J62" s="233"/>
      <c r="K62" s="232">
        <f>ROUND(E62*J62,2)</f>
        <v>0</v>
      </c>
      <c r="L62" s="232">
        <v>21</v>
      </c>
      <c r="M62" s="232">
        <f>G62*(1+L62/100)</f>
        <v>0</v>
      </c>
      <c r="N62" s="232">
        <v>4.7660000000000001E-2</v>
      </c>
      <c r="O62" s="232">
        <f>ROUND(E62*N62,2)</f>
        <v>2</v>
      </c>
      <c r="P62" s="232">
        <v>0</v>
      </c>
      <c r="Q62" s="232">
        <f>ROUND(E62*P62,2)</f>
        <v>0</v>
      </c>
      <c r="R62" s="232"/>
      <c r="S62" s="232" t="s">
        <v>135</v>
      </c>
      <c r="T62" s="232" t="s">
        <v>135</v>
      </c>
      <c r="U62" s="232">
        <v>0.66</v>
      </c>
      <c r="V62" s="232">
        <f>ROUND(E62*U62,2)</f>
        <v>27.73</v>
      </c>
      <c r="W62" s="232"/>
      <c r="X62" s="232" t="s">
        <v>136</v>
      </c>
      <c r="Y62" s="212"/>
      <c r="Z62" s="212"/>
      <c r="AA62" s="212"/>
      <c r="AB62" s="212"/>
      <c r="AC62" s="212"/>
      <c r="AD62" s="212"/>
      <c r="AE62" s="212"/>
      <c r="AF62" s="212"/>
      <c r="AG62" s="212" t="s">
        <v>137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>
      <c r="A63" s="229"/>
      <c r="B63" s="230"/>
      <c r="C63" s="261" t="s">
        <v>213</v>
      </c>
      <c r="D63" s="234"/>
      <c r="E63" s="235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12"/>
      <c r="Z63" s="212"/>
      <c r="AA63" s="212"/>
      <c r="AB63" s="212"/>
      <c r="AC63" s="212"/>
      <c r="AD63" s="212"/>
      <c r="AE63" s="212"/>
      <c r="AF63" s="212"/>
      <c r="AG63" s="212" t="s">
        <v>139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>
      <c r="A64" s="229"/>
      <c r="B64" s="230"/>
      <c r="C64" s="261" t="s">
        <v>214</v>
      </c>
      <c r="D64" s="234"/>
      <c r="E64" s="235"/>
      <c r="F64" s="232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2"/>
      <c r="V64" s="232"/>
      <c r="W64" s="232"/>
      <c r="X64" s="232"/>
      <c r="Y64" s="212"/>
      <c r="Z64" s="212"/>
      <c r="AA64" s="212"/>
      <c r="AB64" s="212"/>
      <c r="AC64" s="212"/>
      <c r="AD64" s="212"/>
      <c r="AE64" s="212"/>
      <c r="AF64" s="212"/>
      <c r="AG64" s="212" t="s">
        <v>139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>
      <c r="A65" s="229"/>
      <c r="B65" s="230"/>
      <c r="C65" s="261" t="s">
        <v>215</v>
      </c>
      <c r="D65" s="234"/>
      <c r="E65" s="235">
        <v>24.84</v>
      </c>
      <c r="F65" s="232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2"/>
      <c r="R65" s="232"/>
      <c r="S65" s="232"/>
      <c r="T65" s="232"/>
      <c r="U65" s="232"/>
      <c r="V65" s="232"/>
      <c r="W65" s="232"/>
      <c r="X65" s="232"/>
      <c r="Y65" s="212"/>
      <c r="Z65" s="212"/>
      <c r="AA65" s="212"/>
      <c r="AB65" s="212"/>
      <c r="AC65" s="212"/>
      <c r="AD65" s="212"/>
      <c r="AE65" s="212"/>
      <c r="AF65" s="212"/>
      <c r="AG65" s="212" t="s">
        <v>139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>
      <c r="A66" s="229"/>
      <c r="B66" s="230"/>
      <c r="C66" s="261" t="s">
        <v>216</v>
      </c>
      <c r="D66" s="234"/>
      <c r="E66" s="235">
        <v>2.1</v>
      </c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32"/>
      <c r="V66" s="232"/>
      <c r="W66" s="232"/>
      <c r="X66" s="232"/>
      <c r="Y66" s="212"/>
      <c r="Z66" s="212"/>
      <c r="AA66" s="212"/>
      <c r="AB66" s="212"/>
      <c r="AC66" s="212"/>
      <c r="AD66" s="212"/>
      <c r="AE66" s="212"/>
      <c r="AF66" s="212"/>
      <c r="AG66" s="212" t="s">
        <v>139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>
      <c r="A67" s="229"/>
      <c r="B67" s="230"/>
      <c r="C67" s="261" t="s">
        <v>217</v>
      </c>
      <c r="D67" s="234"/>
      <c r="E67" s="235">
        <v>-6.1890000000000001</v>
      </c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12"/>
      <c r="Z67" s="212"/>
      <c r="AA67" s="212"/>
      <c r="AB67" s="212"/>
      <c r="AC67" s="212"/>
      <c r="AD67" s="212"/>
      <c r="AE67" s="212"/>
      <c r="AF67" s="212"/>
      <c r="AG67" s="212" t="s">
        <v>139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>
      <c r="A68" s="229"/>
      <c r="B68" s="230"/>
      <c r="C68" s="261" t="s">
        <v>218</v>
      </c>
      <c r="D68" s="234"/>
      <c r="E68" s="235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12"/>
      <c r="Z68" s="212"/>
      <c r="AA68" s="212"/>
      <c r="AB68" s="212"/>
      <c r="AC68" s="212"/>
      <c r="AD68" s="212"/>
      <c r="AE68" s="212"/>
      <c r="AF68" s="212"/>
      <c r="AG68" s="212" t="s">
        <v>139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>
      <c r="A69" s="229"/>
      <c r="B69" s="230"/>
      <c r="C69" s="261" t="s">
        <v>219</v>
      </c>
      <c r="D69" s="234"/>
      <c r="E69" s="235">
        <v>27.448</v>
      </c>
      <c r="F69" s="232"/>
      <c r="G69" s="232"/>
      <c r="H69" s="232"/>
      <c r="I69" s="232"/>
      <c r="J69" s="232"/>
      <c r="K69" s="232"/>
      <c r="L69" s="232"/>
      <c r="M69" s="232"/>
      <c r="N69" s="232"/>
      <c r="O69" s="232"/>
      <c r="P69" s="232"/>
      <c r="Q69" s="232"/>
      <c r="R69" s="232"/>
      <c r="S69" s="232"/>
      <c r="T69" s="232"/>
      <c r="U69" s="232"/>
      <c r="V69" s="232"/>
      <c r="W69" s="232"/>
      <c r="X69" s="232"/>
      <c r="Y69" s="212"/>
      <c r="Z69" s="212"/>
      <c r="AA69" s="212"/>
      <c r="AB69" s="212"/>
      <c r="AC69" s="212"/>
      <c r="AD69" s="212"/>
      <c r="AE69" s="212"/>
      <c r="AF69" s="212"/>
      <c r="AG69" s="212" t="s">
        <v>139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>
      <c r="A70" s="229"/>
      <c r="B70" s="230"/>
      <c r="C70" s="261" t="s">
        <v>217</v>
      </c>
      <c r="D70" s="234"/>
      <c r="E70" s="235">
        <v>-6.1890000000000001</v>
      </c>
      <c r="F70" s="232"/>
      <c r="G70" s="232"/>
      <c r="H70" s="232"/>
      <c r="I70" s="232"/>
      <c r="J70" s="232"/>
      <c r="K70" s="232"/>
      <c r="L70" s="232"/>
      <c r="M70" s="232"/>
      <c r="N70" s="232"/>
      <c r="O70" s="232"/>
      <c r="P70" s="232"/>
      <c r="Q70" s="232"/>
      <c r="R70" s="232"/>
      <c r="S70" s="232"/>
      <c r="T70" s="232"/>
      <c r="U70" s="232"/>
      <c r="V70" s="232"/>
      <c r="W70" s="232"/>
      <c r="X70" s="232"/>
      <c r="Y70" s="212"/>
      <c r="Z70" s="212"/>
      <c r="AA70" s="212"/>
      <c r="AB70" s="212"/>
      <c r="AC70" s="212"/>
      <c r="AD70" s="212"/>
      <c r="AE70" s="212"/>
      <c r="AF70" s="212"/>
      <c r="AG70" s="212" t="s">
        <v>139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>
      <c r="A71" s="243">
        <v>24</v>
      </c>
      <c r="B71" s="244" t="s">
        <v>220</v>
      </c>
      <c r="C71" s="260" t="s">
        <v>221</v>
      </c>
      <c r="D71" s="245" t="s">
        <v>151</v>
      </c>
      <c r="E71" s="246">
        <v>4.2770000000000001</v>
      </c>
      <c r="F71" s="247"/>
      <c r="G71" s="248">
        <f>ROUND(E71*F71,2)</f>
        <v>0</v>
      </c>
      <c r="H71" s="233"/>
      <c r="I71" s="232">
        <f>ROUND(E71*H71,2)</f>
        <v>0</v>
      </c>
      <c r="J71" s="233"/>
      <c r="K71" s="232">
        <f>ROUND(E71*J71,2)</f>
        <v>0</v>
      </c>
      <c r="L71" s="232">
        <v>21</v>
      </c>
      <c r="M71" s="232">
        <f>G71*(1+L71/100)</f>
        <v>0</v>
      </c>
      <c r="N71" s="232">
        <v>5.3690000000000002E-2</v>
      </c>
      <c r="O71" s="232">
        <f>ROUND(E71*N71,2)</f>
        <v>0.23</v>
      </c>
      <c r="P71" s="232">
        <v>0</v>
      </c>
      <c r="Q71" s="232">
        <f>ROUND(E71*P71,2)</f>
        <v>0</v>
      </c>
      <c r="R71" s="232"/>
      <c r="S71" s="232" t="s">
        <v>135</v>
      </c>
      <c r="T71" s="232" t="s">
        <v>135</v>
      </c>
      <c r="U71" s="232">
        <v>1.18</v>
      </c>
      <c r="V71" s="232">
        <f>ROUND(E71*U71,2)</f>
        <v>5.05</v>
      </c>
      <c r="W71" s="232"/>
      <c r="X71" s="232" t="s">
        <v>136</v>
      </c>
      <c r="Y71" s="212"/>
      <c r="Z71" s="212"/>
      <c r="AA71" s="212"/>
      <c r="AB71" s="212"/>
      <c r="AC71" s="212"/>
      <c r="AD71" s="212"/>
      <c r="AE71" s="212"/>
      <c r="AF71" s="212"/>
      <c r="AG71" s="212" t="s">
        <v>193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>
      <c r="A72" s="229"/>
      <c r="B72" s="230"/>
      <c r="C72" s="261" t="s">
        <v>214</v>
      </c>
      <c r="D72" s="234"/>
      <c r="E72" s="235"/>
      <c r="F72" s="232"/>
      <c r="G72" s="232"/>
      <c r="H72" s="232"/>
      <c r="I72" s="232"/>
      <c r="J72" s="232"/>
      <c r="K72" s="232"/>
      <c r="L72" s="232"/>
      <c r="M72" s="232"/>
      <c r="N72" s="232"/>
      <c r="O72" s="232"/>
      <c r="P72" s="232"/>
      <c r="Q72" s="232"/>
      <c r="R72" s="232"/>
      <c r="S72" s="232"/>
      <c r="T72" s="232"/>
      <c r="U72" s="232"/>
      <c r="V72" s="232"/>
      <c r="W72" s="232"/>
      <c r="X72" s="232"/>
      <c r="Y72" s="212"/>
      <c r="Z72" s="212"/>
      <c r="AA72" s="212"/>
      <c r="AB72" s="212"/>
      <c r="AC72" s="212"/>
      <c r="AD72" s="212"/>
      <c r="AE72" s="212"/>
      <c r="AF72" s="212"/>
      <c r="AG72" s="212" t="s">
        <v>139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>
      <c r="A73" s="229"/>
      <c r="B73" s="230"/>
      <c r="C73" s="261" t="s">
        <v>222</v>
      </c>
      <c r="D73" s="234"/>
      <c r="E73" s="235">
        <v>1.677</v>
      </c>
      <c r="F73" s="232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2"/>
      <c r="X73" s="232"/>
      <c r="Y73" s="212"/>
      <c r="Z73" s="212"/>
      <c r="AA73" s="212"/>
      <c r="AB73" s="212"/>
      <c r="AC73" s="212"/>
      <c r="AD73" s="212"/>
      <c r="AE73" s="212"/>
      <c r="AF73" s="212"/>
      <c r="AG73" s="212" t="s">
        <v>139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>
      <c r="A74" s="229"/>
      <c r="B74" s="230"/>
      <c r="C74" s="261" t="s">
        <v>223</v>
      </c>
      <c r="D74" s="234"/>
      <c r="E74" s="235">
        <v>0.98799999999999999</v>
      </c>
      <c r="F74" s="232"/>
      <c r="G74" s="232"/>
      <c r="H74" s="232"/>
      <c r="I74" s="232"/>
      <c r="J74" s="232"/>
      <c r="K74" s="232"/>
      <c r="L74" s="232"/>
      <c r="M74" s="232"/>
      <c r="N74" s="232"/>
      <c r="O74" s="232"/>
      <c r="P74" s="232"/>
      <c r="Q74" s="232"/>
      <c r="R74" s="232"/>
      <c r="S74" s="232"/>
      <c r="T74" s="232"/>
      <c r="U74" s="232"/>
      <c r="V74" s="232"/>
      <c r="W74" s="232"/>
      <c r="X74" s="232"/>
      <c r="Y74" s="212"/>
      <c r="Z74" s="212"/>
      <c r="AA74" s="212"/>
      <c r="AB74" s="212"/>
      <c r="AC74" s="212"/>
      <c r="AD74" s="212"/>
      <c r="AE74" s="212"/>
      <c r="AF74" s="212"/>
      <c r="AG74" s="212" t="s">
        <v>139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>
      <c r="A75" s="229"/>
      <c r="B75" s="230"/>
      <c r="C75" s="261" t="s">
        <v>218</v>
      </c>
      <c r="D75" s="234"/>
      <c r="E75" s="235"/>
      <c r="F75" s="232"/>
      <c r="G75" s="232"/>
      <c r="H75" s="232"/>
      <c r="I75" s="232"/>
      <c r="J75" s="232"/>
      <c r="K75" s="232"/>
      <c r="L75" s="232"/>
      <c r="M75" s="232"/>
      <c r="N75" s="232"/>
      <c r="O75" s="232"/>
      <c r="P75" s="232"/>
      <c r="Q75" s="232"/>
      <c r="R75" s="232"/>
      <c r="S75" s="232"/>
      <c r="T75" s="232"/>
      <c r="U75" s="232"/>
      <c r="V75" s="232"/>
      <c r="W75" s="232"/>
      <c r="X75" s="232"/>
      <c r="Y75" s="212"/>
      <c r="Z75" s="212"/>
      <c r="AA75" s="212"/>
      <c r="AB75" s="212"/>
      <c r="AC75" s="212"/>
      <c r="AD75" s="212"/>
      <c r="AE75" s="212"/>
      <c r="AF75" s="212"/>
      <c r="AG75" s="212" t="s">
        <v>139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>
      <c r="A76" s="229"/>
      <c r="B76" s="230"/>
      <c r="C76" s="261" t="s">
        <v>224</v>
      </c>
      <c r="D76" s="234"/>
      <c r="E76" s="235">
        <v>1.1180000000000001</v>
      </c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  <c r="R76" s="232"/>
      <c r="S76" s="232"/>
      <c r="T76" s="232"/>
      <c r="U76" s="232"/>
      <c r="V76" s="232"/>
      <c r="W76" s="232"/>
      <c r="X76" s="232"/>
      <c r="Y76" s="212"/>
      <c r="Z76" s="212"/>
      <c r="AA76" s="212"/>
      <c r="AB76" s="212"/>
      <c r="AC76" s="212"/>
      <c r="AD76" s="212"/>
      <c r="AE76" s="212"/>
      <c r="AF76" s="212"/>
      <c r="AG76" s="212" t="s">
        <v>139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>
      <c r="A77" s="229"/>
      <c r="B77" s="230"/>
      <c r="C77" s="261" t="s">
        <v>225</v>
      </c>
      <c r="D77" s="234"/>
      <c r="E77" s="235">
        <v>0.49399999999999999</v>
      </c>
      <c r="F77" s="232"/>
      <c r="G77" s="232"/>
      <c r="H77" s="232"/>
      <c r="I77" s="232"/>
      <c r="J77" s="232"/>
      <c r="K77" s="232"/>
      <c r="L77" s="232"/>
      <c r="M77" s="232"/>
      <c r="N77" s="232"/>
      <c r="O77" s="232"/>
      <c r="P77" s="232"/>
      <c r="Q77" s="232"/>
      <c r="R77" s="232"/>
      <c r="S77" s="232"/>
      <c r="T77" s="232"/>
      <c r="U77" s="232"/>
      <c r="V77" s="232"/>
      <c r="W77" s="232"/>
      <c r="X77" s="232"/>
      <c r="Y77" s="212"/>
      <c r="Z77" s="212"/>
      <c r="AA77" s="212"/>
      <c r="AB77" s="212"/>
      <c r="AC77" s="212"/>
      <c r="AD77" s="212"/>
      <c r="AE77" s="212"/>
      <c r="AF77" s="212"/>
      <c r="AG77" s="212" t="s">
        <v>139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>
      <c r="A78" s="243">
        <v>25</v>
      </c>
      <c r="B78" s="244" t="s">
        <v>226</v>
      </c>
      <c r="C78" s="260" t="s">
        <v>227</v>
      </c>
      <c r="D78" s="245" t="s">
        <v>151</v>
      </c>
      <c r="E78" s="246">
        <v>30.070499999999999</v>
      </c>
      <c r="F78" s="247"/>
      <c r="G78" s="248">
        <f>ROUND(E78*F78,2)</f>
        <v>0</v>
      </c>
      <c r="H78" s="233"/>
      <c r="I78" s="232">
        <f>ROUND(E78*H78,2)</f>
        <v>0</v>
      </c>
      <c r="J78" s="233"/>
      <c r="K78" s="232">
        <f>ROUND(E78*J78,2)</f>
        <v>0</v>
      </c>
      <c r="L78" s="232">
        <v>21</v>
      </c>
      <c r="M78" s="232">
        <f>G78*(1+L78/100)</f>
        <v>0</v>
      </c>
      <c r="N78" s="232">
        <v>5.1290000000000002E-2</v>
      </c>
      <c r="O78" s="232">
        <f>ROUND(E78*N78,2)</f>
        <v>1.54</v>
      </c>
      <c r="P78" s="232">
        <v>0</v>
      </c>
      <c r="Q78" s="232">
        <f>ROUND(E78*P78,2)</f>
        <v>0</v>
      </c>
      <c r="R78" s="232"/>
      <c r="S78" s="232" t="s">
        <v>135</v>
      </c>
      <c r="T78" s="232" t="s">
        <v>135</v>
      </c>
      <c r="U78" s="232">
        <v>0.92</v>
      </c>
      <c r="V78" s="232">
        <f>ROUND(E78*U78,2)</f>
        <v>27.66</v>
      </c>
      <c r="W78" s="232"/>
      <c r="X78" s="232" t="s">
        <v>136</v>
      </c>
      <c r="Y78" s="212"/>
      <c r="Z78" s="212"/>
      <c r="AA78" s="212"/>
      <c r="AB78" s="212"/>
      <c r="AC78" s="212"/>
      <c r="AD78" s="212"/>
      <c r="AE78" s="212"/>
      <c r="AF78" s="212"/>
      <c r="AG78" s="212" t="s">
        <v>193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>
      <c r="A79" s="229"/>
      <c r="B79" s="230"/>
      <c r="C79" s="261" t="s">
        <v>228</v>
      </c>
      <c r="D79" s="234"/>
      <c r="E79" s="235">
        <v>18.585000000000001</v>
      </c>
      <c r="F79" s="232"/>
      <c r="G79" s="232"/>
      <c r="H79" s="232"/>
      <c r="I79" s="232"/>
      <c r="J79" s="232"/>
      <c r="K79" s="232"/>
      <c r="L79" s="232"/>
      <c r="M79" s="232"/>
      <c r="N79" s="232"/>
      <c r="O79" s="232"/>
      <c r="P79" s="232"/>
      <c r="Q79" s="232"/>
      <c r="R79" s="232"/>
      <c r="S79" s="232"/>
      <c r="T79" s="232"/>
      <c r="U79" s="232"/>
      <c r="V79" s="232"/>
      <c r="W79" s="232"/>
      <c r="X79" s="232"/>
      <c r="Y79" s="212"/>
      <c r="Z79" s="212"/>
      <c r="AA79" s="212"/>
      <c r="AB79" s="212"/>
      <c r="AC79" s="212"/>
      <c r="AD79" s="212"/>
      <c r="AE79" s="212"/>
      <c r="AF79" s="212"/>
      <c r="AG79" s="212" t="s">
        <v>139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>
      <c r="A80" s="229"/>
      <c r="B80" s="230"/>
      <c r="C80" s="261" t="s">
        <v>229</v>
      </c>
      <c r="D80" s="234"/>
      <c r="E80" s="235">
        <v>11.4855</v>
      </c>
      <c r="F80" s="232"/>
      <c r="G80" s="232"/>
      <c r="H80" s="232"/>
      <c r="I80" s="232"/>
      <c r="J80" s="232"/>
      <c r="K80" s="232"/>
      <c r="L80" s="232"/>
      <c r="M80" s="232"/>
      <c r="N80" s="232"/>
      <c r="O80" s="232"/>
      <c r="P80" s="232"/>
      <c r="Q80" s="232"/>
      <c r="R80" s="232"/>
      <c r="S80" s="232"/>
      <c r="T80" s="232"/>
      <c r="U80" s="232"/>
      <c r="V80" s="232"/>
      <c r="W80" s="232"/>
      <c r="X80" s="232"/>
      <c r="Y80" s="212"/>
      <c r="Z80" s="212"/>
      <c r="AA80" s="212"/>
      <c r="AB80" s="212"/>
      <c r="AC80" s="212"/>
      <c r="AD80" s="212"/>
      <c r="AE80" s="212"/>
      <c r="AF80" s="212"/>
      <c r="AG80" s="212" t="s">
        <v>139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>
      <c r="A81" s="229"/>
      <c r="B81" s="230"/>
      <c r="C81" s="261" t="s">
        <v>230</v>
      </c>
      <c r="D81" s="234"/>
      <c r="E81" s="235"/>
      <c r="F81" s="232"/>
      <c r="G81" s="232"/>
      <c r="H81" s="232"/>
      <c r="I81" s="232"/>
      <c r="J81" s="232"/>
      <c r="K81" s="232"/>
      <c r="L81" s="232"/>
      <c r="M81" s="232"/>
      <c r="N81" s="232"/>
      <c r="O81" s="232"/>
      <c r="P81" s="232"/>
      <c r="Q81" s="232"/>
      <c r="R81" s="232"/>
      <c r="S81" s="232"/>
      <c r="T81" s="232"/>
      <c r="U81" s="232"/>
      <c r="V81" s="232"/>
      <c r="W81" s="232"/>
      <c r="X81" s="232"/>
      <c r="Y81" s="212"/>
      <c r="Z81" s="212"/>
      <c r="AA81" s="212"/>
      <c r="AB81" s="212"/>
      <c r="AC81" s="212"/>
      <c r="AD81" s="212"/>
      <c r="AE81" s="212"/>
      <c r="AF81" s="212"/>
      <c r="AG81" s="212" t="s">
        <v>139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>
      <c r="A82" s="237" t="s">
        <v>130</v>
      </c>
      <c r="B82" s="238" t="s">
        <v>66</v>
      </c>
      <c r="C82" s="259" t="s">
        <v>67</v>
      </c>
      <c r="D82" s="239"/>
      <c r="E82" s="240"/>
      <c r="F82" s="241"/>
      <c r="G82" s="242">
        <f>SUMIF(AG83:AG89,"&lt;&gt;NOR",G83:G89)</f>
        <v>0</v>
      </c>
      <c r="H82" s="236"/>
      <c r="I82" s="236">
        <f>SUM(I83:I89)</f>
        <v>0</v>
      </c>
      <c r="J82" s="236"/>
      <c r="K82" s="236">
        <f>SUM(K83:K89)</f>
        <v>0</v>
      </c>
      <c r="L82" s="236"/>
      <c r="M82" s="236">
        <f>SUM(M83:M89)</f>
        <v>0</v>
      </c>
      <c r="N82" s="236"/>
      <c r="O82" s="236">
        <f>SUM(O83:O89)</f>
        <v>2.12</v>
      </c>
      <c r="P82" s="236"/>
      <c r="Q82" s="236">
        <f>SUM(Q83:Q89)</f>
        <v>0</v>
      </c>
      <c r="R82" s="236"/>
      <c r="S82" s="236"/>
      <c r="T82" s="236"/>
      <c r="U82" s="236"/>
      <c r="V82" s="236">
        <f>SUM(V83:V89)</f>
        <v>6.02</v>
      </c>
      <c r="W82" s="236"/>
      <c r="X82" s="236"/>
      <c r="AG82" t="s">
        <v>131</v>
      </c>
    </row>
    <row r="83" spans="1:60" outlineLevel="1">
      <c r="A83" s="243">
        <v>26</v>
      </c>
      <c r="B83" s="244" t="s">
        <v>231</v>
      </c>
      <c r="C83" s="260" t="s">
        <v>232</v>
      </c>
      <c r="D83" s="245" t="s">
        <v>151</v>
      </c>
      <c r="E83" s="246">
        <v>1.5940000000000001</v>
      </c>
      <c r="F83" s="247"/>
      <c r="G83" s="248">
        <f>ROUND(E83*F83,2)</f>
        <v>0</v>
      </c>
      <c r="H83" s="233"/>
      <c r="I83" s="232">
        <f>ROUND(E83*H83,2)</f>
        <v>0</v>
      </c>
      <c r="J83" s="233"/>
      <c r="K83" s="232">
        <f>ROUND(E83*J83,2)</f>
        <v>0</v>
      </c>
      <c r="L83" s="232">
        <v>21</v>
      </c>
      <c r="M83" s="232">
        <f>G83*(1+L83/100)</f>
        <v>0</v>
      </c>
      <c r="N83" s="232">
        <v>0.1231</v>
      </c>
      <c r="O83" s="232">
        <f>ROUND(E83*N83,2)</f>
        <v>0.2</v>
      </c>
      <c r="P83" s="232">
        <v>0</v>
      </c>
      <c r="Q83" s="232">
        <f>ROUND(E83*P83,2)</f>
        <v>0</v>
      </c>
      <c r="R83" s="232"/>
      <c r="S83" s="232" t="s">
        <v>135</v>
      </c>
      <c r="T83" s="232" t="s">
        <v>135</v>
      </c>
      <c r="U83" s="232">
        <v>0.45</v>
      </c>
      <c r="V83" s="232">
        <f>ROUND(E83*U83,2)</f>
        <v>0.72</v>
      </c>
      <c r="W83" s="232"/>
      <c r="X83" s="232" t="s">
        <v>136</v>
      </c>
      <c r="Y83" s="212"/>
      <c r="Z83" s="212"/>
      <c r="AA83" s="212"/>
      <c r="AB83" s="212"/>
      <c r="AC83" s="212"/>
      <c r="AD83" s="212"/>
      <c r="AE83" s="212"/>
      <c r="AF83" s="212"/>
      <c r="AG83" s="212" t="s">
        <v>137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>
      <c r="A84" s="229"/>
      <c r="B84" s="230"/>
      <c r="C84" s="261" t="s">
        <v>233</v>
      </c>
      <c r="D84" s="234"/>
      <c r="E84" s="235"/>
      <c r="F84" s="232"/>
      <c r="G84" s="232"/>
      <c r="H84" s="232"/>
      <c r="I84" s="232"/>
      <c r="J84" s="232"/>
      <c r="K84" s="232"/>
      <c r="L84" s="232"/>
      <c r="M84" s="232"/>
      <c r="N84" s="232"/>
      <c r="O84" s="232"/>
      <c r="P84" s="232"/>
      <c r="Q84" s="232"/>
      <c r="R84" s="232"/>
      <c r="S84" s="232"/>
      <c r="T84" s="232"/>
      <c r="U84" s="232"/>
      <c r="V84" s="232"/>
      <c r="W84" s="232"/>
      <c r="X84" s="232"/>
      <c r="Y84" s="212"/>
      <c r="Z84" s="212"/>
      <c r="AA84" s="212"/>
      <c r="AB84" s="212"/>
      <c r="AC84" s="212"/>
      <c r="AD84" s="212"/>
      <c r="AE84" s="212"/>
      <c r="AF84" s="212"/>
      <c r="AG84" s="212" t="s">
        <v>139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>
      <c r="A85" s="229"/>
      <c r="B85" s="230"/>
      <c r="C85" s="261" t="s">
        <v>234</v>
      </c>
      <c r="D85" s="234"/>
      <c r="E85" s="235">
        <v>0.83</v>
      </c>
      <c r="F85" s="232"/>
      <c r="G85" s="232"/>
      <c r="H85" s="232"/>
      <c r="I85" s="232"/>
      <c r="J85" s="232"/>
      <c r="K85" s="232"/>
      <c r="L85" s="232"/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12"/>
      <c r="Z85" s="212"/>
      <c r="AA85" s="212"/>
      <c r="AB85" s="212"/>
      <c r="AC85" s="212"/>
      <c r="AD85" s="212"/>
      <c r="AE85" s="212"/>
      <c r="AF85" s="212"/>
      <c r="AG85" s="212" t="s">
        <v>139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>
      <c r="A86" s="229"/>
      <c r="B86" s="230"/>
      <c r="C86" s="261" t="s">
        <v>235</v>
      </c>
      <c r="D86" s="234"/>
      <c r="E86" s="235">
        <v>0.76400000000000001</v>
      </c>
      <c r="F86" s="232"/>
      <c r="G86" s="232"/>
      <c r="H86" s="232"/>
      <c r="I86" s="232"/>
      <c r="J86" s="232"/>
      <c r="K86" s="232"/>
      <c r="L86" s="232"/>
      <c r="M86" s="232"/>
      <c r="N86" s="232"/>
      <c r="O86" s="232"/>
      <c r="P86" s="232"/>
      <c r="Q86" s="232"/>
      <c r="R86" s="232"/>
      <c r="S86" s="232"/>
      <c r="T86" s="232"/>
      <c r="U86" s="232"/>
      <c r="V86" s="232"/>
      <c r="W86" s="232"/>
      <c r="X86" s="232"/>
      <c r="Y86" s="212"/>
      <c r="Z86" s="212"/>
      <c r="AA86" s="212"/>
      <c r="AB86" s="212"/>
      <c r="AC86" s="212"/>
      <c r="AD86" s="212"/>
      <c r="AE86" s="212"/>
      <c r="AF86" s="212"/>
      <c r="AG86" s="212" t="s">
        <v>139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>
      <c r="A87" s="243">
        <v>27</v>
      </c>
      <c r="B87" s="244" t="s">
        <v>236</v>
      </c>
      <c r="C87" s="260" t="s">
        <v>237</v>
      </c>
      <c r="D87" s="245" t="s">
        <v>151</v>
      </c>
      <c r="E87" s="246">
        <v>15.590249999999999</v>
      </c>
      <c r="F87" s="247"/>
      <c r="G87" s="248">
        <f>ROUND(E87*F87,2)</f>
        <v>0</v>
      </c>
      <c r="H87" s="233"/>
      <c r="I87" s="232">
        <f>ROUND(E87*H87,2)</f>
        <v>0</v>
      </c>
      <c r="J87" s="233"/>
      <c r="K87" s="232">
        <f>ROUND(E87*J87,2)</f>
        <v>0</v>
      </c>
      <c r="L87" s="232">
        <v>21</v>
      </c>
      <c r="M87" s="232">
        <f>G87*(1+L87/100)</f>
        <v>0</v>
      </c>
      <c r="N87" s="232">
        <v>0.1231</v>
      </c>
      <c r="O87" s="232">
        <f>ROUND(E87*N87,2)</f>
        <v>1.92</v>
      </c>
      <c r="P87" s="232">
        <v>0</v>
      </c>
      <c r="Q87" s="232">
        <f>ROUND(E87*P87,2)</f>
        <v>0</v>
      </c>
      <c r="R87" s="232"/>
      <c r="S87" s="232" t="s">
        <v>135</v>
      </c>
      <c r="T87" s="232" t="s">
        <v>135</v>
      </c>
      <c r="U87" s="232">
        <v>0.34</v>
      </c>
      <c r="V87" s="232">
        <f>ROUND(E87*U87,2)</f>
        <v>5.3</v>
      </c>
      <c r="W87" s="232"/>
      <c r="X87" s="232" t="s">
        <v>136</v>
      </c>
      <c r="Y87" s="212"/>
      <c r="Z87" s="212"/>
      <c r="AA87" s="212"/>
      <c r="AB87" s="212"/>
      <c r="AC87" s="212"/>
      <c r="AD87" s="212"/>
      <c r="AE87" s="212"/>
      <c r="AF87" s="212"/>
      <c r="AG87" s="212" t="s">
        <v>137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>
      <c r="A88" s="229"/>
      <c r="B88" s="230"/>
      <c r="C88" s="261" t="s">
        <v>238</v>
      </c>
      <c r="D88" s="234"/>
      <c r="E88" s="235">
        <v>8.0185499999999994</v>
      </c>
      <c r="F88" s="232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2"/>
      <c r="X88" s="232"/>
      <c r="Y88" s="212"/>
      <c r="Z88" s="212"/>
      <c r="AA88" s="212"/>
      <c r="AB88" s="212"/>
      <c r="AC88" s="212"/>
      <c r="AD88" s="212"/>
      <c r="AE88" s="212"/>
      <c r="AF88" s="212"/>
      <c r="AG88" s="212" t="s">
        <v>139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>
      <c r="A89" s="229"/>
      <c r="B89" s="230"/>
      <c r="C89" s="261" t="s">
        <v>239</v>
      </c>
      <c r="D89" s="234"/>
      <c r="E89" s="235">
        <v>7.5716999999999999</v>
      </c>
      <c r="F89" s="232"/>
      <c r="G89" s="232"/>
      <c r="H89" s="232"/>
      <c r="I89" s="232"/>
      <c r="J89" s="232"/>
      <c r="K89" s="232"/>
      <c r="L89" s="232"/>
      <c r="M89" s="232"/>
      <c r="N89" s="232"/>
      <c r="O89" s="232"/>
      <c r="P89" s="232"/>
      <c r="Q89" s="232"/>
      <c r="R89" s="232"/>
      <c r="S89" s="232"/>
      <c r="T89" s="232"/>
      <c r="U89" s="232"/>
      <c r="V89" s="232"/>
      <c r="W89" s="232"/>
      <c r="X89" s="232"/>
      <c r="Y89" s="212"/>
      <c r="Z89" s="212"/>
      <c r="AA89" s="212"/>
      <c r="AB89" s="212"/>
      <c r="AC89" s="212"/>
      <c r="AD89" s="212"/>
      <c r="AE89" s="212"/>
      <c r="AF89" s="212"/>
      <c r="AG89" s="212" t="s">
        <v>139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>
      <c r="A90" s="237" t="s">
        <v>130</v>
      </c>
      <c r="B90" s="238" t="s">
        <v>68</v>
      </c>
      <c r="C90" s="259" t="s">
        <v>69</v>
      </c>
      <c r="D90" s="239"/>
      <c r="E90" s="240"/>
      <c r="F90" s="241"/>
      <c r="G90" s="242">
        <f>SUMIF(AG91:AG91,"&lt;&gt;NOR",G91:G91)</f>
        <v>0</v>
      </c>
      <c r="H90" s="236"/>
      <c r="I90" s="236">
        <f>SUM(I91:I91)</f>
        <v>0</v>
      </c>
      <c r="J90" s="236"/>
      <c r="K90" s="236">
        <f>SUM(K91:K91)</f>
        <v>0</v>
      </c>
      <c r="L90" s="236"/>
      <c r="M90" s="236">
        <f>SUM(M91:M91)</f>
        <v>0</v>
      </c>
      <c r="N90" s="236"/>
      <c r="O90" s="236">
        <f>SUM(O91:O91)</f>
        <v>0.06</v>
      </c>
      <c r="P90" s="236"/>
      <c r="Q90" s="236">
        <f>SUM(Q91:Q91)</f>
        <v>0</v>
      </c>
      <c r="R90" s="236"/>
      <c r="S90" s="236"/>
      <c r="T90" s="236"/>
      <c r="U90" s="236"/>
      <c r="V90" s="236">
        <f>SUM(V91:V91)</f>
        <v>3.72</v>
      </c>
      <c r="W90" s="236"/>
      <c r="X90" s="236"/>
      <c r="AG90" t="s">
        <v>131</v>
      </c>
    </row>
    <row r="91" spans="1:60" ht="20.399999999999999" outlineLevel="1">
      <c r="A91" s="249">
        <v>28</v>
      </c>
      <c r="B91" s="250" t="s">
        <v>240</v>
      </c>
      <c r="C91" s="262" t="s">
        <v>241</v>
      </c>
      <c r="D91" s="251" t="s">
        <v>174</v>
      </c>
      <c r="E91" s="252">
        <v>2</v>
      </c>
      <c r="F91" s="253"/>
      <c r="G91" s="254">
        <f>ROUND(E91*F91,2)</f>
        <v>0</v>
      </c>
      <c r="H91" s="233"/>
      <c r="I91" s="232">
        <f>ROUND(E91*H91,2)</f>
        <v>0</v>
      </c>
      <c r="J91" s="233"/>
      <c r="K91" s="232">
        <f>ROUND(E91*J91,2)</f>
        <v>0</v>
      </c>
      <c r="L91" s="232">
        <v>21</v>
      </c>
      <c r="M91" s="232">
        <f>G91*(1+L91/100)</f>
        <v>0</v>
      </c>
      <c r="N91" s="232">
        <v>2.9569999999999999E-2</v>
      </c>
      <c r="O91" s="232">
        <f>ROUND(E91*N91,2)</f>
        <v>0.06</v>
      </c>
      <c r="P91" s="232">
        <v>0</v>
      </c>
      <c r="Q91" s="232">
        <f>ROUND(E91*P91,2)</f>
        <v>0</v>
      </c>
      <c r="R91" s="232"/>
      <c r="S91" s="232" t="s">
        <v>135</v>
      </c>
      <c r="T91" s="232" t="s">
        <v>135</v>
      </c>
      <c r="U91" s="232">
        <v>1.86</v>
      </c>
      <c r="V91" s="232">
        <f>ROUND(E91*U91,2)</f>
        <v>3.72</v>
      </c>
      <c r="W91" s="232"/>
      <c r="X91" s="232" t="s">
        <v>136</v>
      </c>
      <c r="Y91" s="212"/>
      <c r="Z91" s="212"/>
      <c r="AA91" s="212"/>
      <c r="AB91" s="212"/>
      <c r="AC91" s="212"/>
      <c r="AD91" s="212"/>
      <c r="AE91" s="212"/>
      <c r="AF91" s="212"/>
      <c r="AG91" s="212" t="s">
        <v>137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>
      <c r="A92" s="237" t="s">
        <v>130</v>
      </c>
      <c r="B92" s="238" t="s">
        <v>70</v>
      </c>
      <c r="C92" s="259" t="s">
        <v>71</v>
      </c>
      <c r="D92" s="239"/>
      <c r="E92" s="240"/>
      <c r="F92" s="241"/>
      <c r="G92" s="242">
        <f>SUMIF(AG93:AG100,"&lt;&gt;NOR",G93:G100)</f>
        <v>0</v>
      </c>
      <c r="H92" s="236"/>
      <c r="I92" s="236">
        <f>SUM(I93:I100)</f>
        <v>0</v>
      </c>
      <c r="J92" s="236"/>
      <c r="K92" s="236">
        <f>SUM(K93:K100)</f>
        <v>0</v>
      </c>
      <c r="L92" s="236"/>
      <c r="M92" s="236">
        <f>SUM(M93:M100)</f>
        <v>0</v>
      </c>
      <c r="N92" s="236"/>
      <c r="O92" s="236">
        <f>SUM(O93:O100)</f>
        <v>0.12</v>
      </c>
      <c r="P92" s="236"/>
      <c r="Q92" s="236">
        <f>SUM(Q93:Q100)</f>
        <v>0</v>
      </c>
      <c r="R92" s="236"/>
      <c r="S92" s="236"/>
      <c r="T92" s="236"/>
      <c r="U92" s="236"/>
      <c r="V92" s="236">
        <f>SUM(V93:V100)</f>
        <v>1.04</v>
      </c>
      <c r="W92" s="236"/>
      <c r="X92" s="236"/>
      <c r="AG92" t="s">
        <v>131</v>
      </c>
    </row>
    <row r="93" spans="1:60" outlineLevel="1">
      <c r="A93" s="243">
        <v>29</v>
      </c>
      <c r="B93" s="244" t="s">
        <v>242</v>
      </c>
      <c r="C93" s="260" t="s">
        <v>243</v>
      </c>
      <c r="D93" s="245" t="s">
        <v>134</v>
      </c>
      <c r="E93" s="246">
        <v>16.83436</v>
      </c>
      <c r="F93" s="247"/>
      <c r="G93" s="248">
        <f>ROUND(E93*F93,2)</f>
        <v>0</v>
      </c>
      <c r="H93" s="233"/>
      <c r="I93" s="232">
        <f>ROUND(E93*H93,2)</f>
        <v>0</v>
      </c>
      <c r="J93" s="233"/>
      <c r="K93" s="232">
        <f>ROUND(E93*J93,2)</f>
        <v>0</v>
      </c>
      <c r="L93" s="232">
        <v>21</v>
      </c>
      <c r="M93" s="232">
        <f>G93*(1+L93/100)</f>
        <v>0</v>
      </c>
      <c r="N93" s="232">
        <v>7.3499999999999998E-3</v>
      </c>
      <c r="O93" s="232">
        <f>ROUND(E93*N93,2)</f>
        <v>0.12</v>
      </c>
      <c r="P93" s="232">
        <v>0</v>
      </c>
      <c r="Q93" s="232">
        <f>ROUND(E93*P93,2)</f>
        <v>0</v>
      </c>
      <c r="R93" s="232"/>
      <c r="S93" s="232" t="s">
        <v>135</v>
      </c>
      <c r="T93" s="232" t="s">
        <v>135</v>
      </c>
      <c r="U93" s="232">
        <v>0.03</v>
      </c>
      <c r="V93" s="232">
        <f>ROUND(E93*U93,2)</f>
        <v>0.51</v>
      </c>
      <c r="W93" s="232"/>
      <c r="X93" s="232" t="s">
        <v>136</v>
      </c>
      <c r="Y93" s="212"/>
      <c r="Z93" s="212"/>
      <c r="AA93" s="212"/>
      <c r="AB93" s="212"/>
      <c r="AC93" s="212"/>
      <c r="AD93" s="212"/>
      <c r="AE93" s="212"/>
      <c r="AF93" s="212"/>
      <c r="AG93" s="212" t="s">
        <v>193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>
      <c r="A94" s="229"/>
      <c r="B94" s="230"/>
      <c r="C94" s="261" t="s">
        <v>244</v>
      </c>
      <c r="D94" s="234"/>
      <c r="E94" s="235">
        <v>10.6722</v>
      </c>
      <c r="F94" s="232"/>
      <c r="G94" s="232"/>
      <c r="H94" s="232"/>
      <c r="I94" s="232"/>
      <c r="J94" s="232"/>
      <c r="K94" s="232"/>
      <c r="L94" s="232"/>
      <c r="M94" s="232"/>
      <c r="N94" s="232"/>
      <c r="O94" s="232"/>
      <c r="P94" s="232"/>
      <c r="Q94" s="232"/>
      <c r="R94" s="232"/>
      <c r="S94" s="232"/>
      <c r="T94" s="232"/>
      <c r="U94" s="232"/>
      <c r="V94" s="232"/>
      <c r="W94" s="232"/>
      <c r="X94" s="232"/>
      <c r="Y94" s="212"/>
      <c r="Z94" s="212"/>
      <c r="AA94" s="212"/>
      <c r="AB94" s="212"/>
      <c r="AC94" s="212"/>
      <c r="AD94" s="212"/>
      <c r="AE94" s="212"/>
      <c r="AF94" s="212"/>
      <c r="AG94" s="212" t="s">
        <v>139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>
      <c r="A95" s="229"/>
      <c r="B95" s="230"/>
      <c r="C95" s="261" t="s">
        <v>245</v>
      </c>
      <c r="D95" s="234"/>
      <c r="E95" s="235">
        <v>6.1621600000000001</v>
      </c>
      <c r="F95" s="232"/>
      <c r="G95" s="232"/>
      <c r="H95" s="232"/>
      <c r="I95" s="232"/>
      <c r="J95" s="232"/>
      <c r="K95" s="232"/>
      <c r="L95" s="232"/>
      <c r="M95" s="232"/>
      <c r="N95" s="232"/>
      <c r="O95" s="232"/>
      <c r="P95" s="232"/>
      <c r="Q95" s="232"/>
      <c r="R95" s="232"/>
      <c r="S95" s="232"/>
      <c r="T95" s="232"/>
      <c r="U95" s="232"/>
      <c r="V95" s="232"/>
      <c r="W95" s="232"/>
      <c r="X95" s="232"/>
      <c r="Y95" s="212"/>
      <c r="Z95" s="212"/>
      <c r="AA95" s="212"/>
      <c r="AB95" s="212"/>
      <c r="AC95" s="212"/>
      <c r="AD95" s="212"/>
      <c r="AE95" s="212"/>
      <c r="AF95" s="212"/>
      <c r="AG95" s="212" t="s">
        <v>139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>
      <c r="A96" s="243">
        <v>30</v>
      </c>
      <c r="B96" s="244" t="s">
        <v>246</v>
      </c>
      <c r="C96" s="260" t="s">
        <v>247</v>
      </c>
      <c r="D96" s="245" t="s">
        <v>134</v>
      </c>
      <c r="E96" s="246">
        <v>16.83436</v>
      </c>
      <c r="F96" s="247"/>
      <c r="G96" s="248">
        <f>ROUND(E96*F96,2)</f>
        <v>0</v>
      </c>
      <c r="H96" s="233"/>
      <c r="I96" s="232">
        <f>ROUND(E96*H96,2)</f>
        <v>0</v>
      </c>
      <c r="J96" s="233"/>
      <c r="K96" s="232">
        <f>ROUND(E96*J96,2)</f>
        <v>0</v>
      </c>
      <c r="L96" s="232">
        <v>21</v>
      </c>
      <c r="M96" s="232">
        <f>G96*(1+L96/100)</f>
        <v>0</v>
      </c>
      <c r="N96" s="232">
        <v>0</v>
      </c>
      <c r="O96" s="232">
        <f>ROUND(E96*N96,2)</f>
        <v>0</v>
      </c>
      <c r="P96" s="232">
        <v>0</v>
      </c>
      <c r="Q96" s="232">
        <f>ROUND(E96*P96,2)</f>
        <v>0</v>
      </c>
      <c r="R96" s="232"/>
      <c r="S96" s="232" t="s">
        <v>135</v>
      </c>
      <c r="T96" s="232" t="s">
        <v>135</v>
      </c>
      <c r="U96" s="232">
        <v>0.01</v>
      </c>
      <c r="V96" s="232">
        <f>ROUND(E96*U96,2)</f>
        <v>0.17</v>
      </c>
      <c r="W96" s="232"/>
      <c r="X96" s="232" t="s">
        <v>136</v>
      </c>
      <c r="Y96" s="212"/>
      <c r="Z96" s="212"/>
      <c r="AA96" s="212"/>
      <c r="AB96" s="212"/>
      <c r="AC96" s="212"/>
      <c r="AD96" s="212"/>
      <c r="AE96" s="212"/>
      <c r="AF96" s="212"/>
      <c r="AG96" s="212" t="s">
        <v>137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>
      <c r="A97" s="229"/>
      <c r="B97" s="230"/>
      <c r="C97" s="261" t="s">
        <v>244</v>
      </c>
      <c r="D97" s="234"/>
      <c r="E97" s="235">
        <v>10.6722</v>
      </c>
      <c r="F97" s="232"/>
      <c r="G97" s="232"/>
      <c r="H97" s="232"/>
      <c r="I97" s="232"/>
      <c r="J97" s="232"/>
      <c r="K97" s="232"/>
      <c r="L97" s="232"/>
      <c r="M97" s="232"/>
      <c r="N97" s="232"/>
      <c r="O97" s="232"/>
      <c r="P97" s="232"/>
      <c r="Q97" s="232"/>
      <c r="R97" s="232"/>
      <c r="S97" s="232"/>
      <c r="T97" s="232"/>
      <c r="U97" s="232"/>
      <c r="V97" s="232"/>
      <c r="W97" s="232"/>
      <c r="X97" s="232"/>
      <c r="Y97" s="212"/>
      <c r="Z97" s="212"/>
      <c r="AA97" s="212"/>
      <c r="AB97" s="212"/>
      <c r="AC97" s="212"/>
      <c r="AD97" s="212"/>
      <c r="AE97" s="212"/>
      <c r="AF97" s="212"/>
      <c r="AG97" s="212" t="s">
        <v>139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>
      <c r="A98" s="229"/>
      <c r="B98" s="230"/>
      <c r="C98" s="261" t="s">
        <v>245</v>
      </c>
      <c r="D98" s="234"/>
      <c r="E98" s="235">
        <v>6.1621600000000001</v>
      </c>
      <c r="F98" s="232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2"/>
      <c r="X98" s="232"/>
      <c r="Y98" s="212"/>
      <c r="Z98" s="212"/>
      <c r="AA98" s="212"/>
      <c r="AB98" s="212"/>
      <c r="AC98" s="212"/>
      <c r="AD98" s="212"/>
      <c r="AE98" s="212"/>
      <c r="AF98" s="212"/>
      <c r="AG98" s="212" t="s">
        <v>139</v>
      </c>
      <c r="AH98" s="212">
        <v>0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>
      <c r="A99" s="249">
        <v>31</v>
      </c>
      <c r="B99" s="250" t="s">
        <v>248</v>
      </c>
      <c r="C99" s="262" t="s">
        <v>249</v>
      </c>
      <c r="D99" s="251" t="s">
        <v>134</v>
      </c>
      <c r="E99" s="252">
        <v>16.834</v>
      </c>
      <c r="F99" s="253"/>
      <c r="G99" s="254">
        <f>ROUND(E99*F99,2)</f>
        <v>0</v>
      </c>
      <c r="H99" s="233"/>
      <c r="I99" s="232">
        <f>ROUND(E99*H99,2)</f>
        <v>0</v>
      </c>
      <c r="J99" s="233"/>
      <c r="K99" s="232">
        <f>ROUND(E99*J99,2)</f>
        <v>0</v>
      </c>
      <c r="L99" s="232">
        <v>21</v>
      </c>
      <c r="M99" s="232">
        <f>G99*(1+L99/100)</f>
        <v>0</v>
      </c>
      <c r="N99" s="232">
        <v>1.2E-4</v>
      </c>
      <c r="O99" s="232">
        <f>ROUND(E99*N99,2)</f>
        <v>0</v>
      </c>
      <c r="P99" s="232">
        <v>0</v>
      </c>
      <c r="Q99" s="232">
        <f>ROUND(E99*P99,2)</f>
        <v>0</v>
      </c>
      <c r="R99" s="232"/>
      <c r="S99" s="232" t="s">
        <v>250</v>
      </c>
      <c r="T99" s="232" t="s">
        <v>250</v>
      </c>
      <c r="U99" s="232">
        <v>1E-3</v>
      </c>
      <c r="V99" s="232">
        <f>ROUND(E99*U99,2)</f>
        <v>0.02</v>
      </c>
      <c r="W99" s="232"/>
      <c r="X99" s="232" t="s">
        <v>136</v>
      </c>
      <c r="Y99" s="212"/>
      <c r="Z99" s="212"/>
      <c r="AA99" s="212"/>
      <c r="AB99" s="212"/>
      <c r="AC99" s="212"/>
      <c r="AD99" s="212"/>
      <c r="AE99" s="212"/>
      <c r="AF99" s="212"/>
      <c r="AG99" s="212" t="s">
        <v>137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>
      <c r="A100" s="249">
        <v>32</v>
      </c>
      <c r="B100" s="250" t="s">
        <v>251</v>
      </c>
      <c r="C100" s="262" t="s">
        <v>252</v>
      </c>
      <c r="D100" s="251" t="s">
        <v>134</v>
      </c>
      <c r="E100" s="252">
        <v>16.834</v>
      </c>
      <c r="F100" s="253"/>
      <c r="G100" s="254">
        <f>ROUND(E100*F100,2)</f>
        <v>0</v>
      </c>
      <c r="H100" s="233"/>
      <c r="I100" s="232">
        <f>ROUND(E100*H100,2)</f>
        <v>0</v>
      </c>
      <c r="J100" s="233"/>
      <c r="K100" s="232">
        <f>ROUND(E100*J100,2)</f>
        <v>0</v>
      </c>
      <c r="L100" s="232">
        <v>21</v>
      </c>
      <c r="M100" s="232">
        <f>G100*(1+L100/100)</f>
        <v>0</v>
      </c>
      <c r="N100" s="232">
        <v>0</v>
      </c>
      <c r="O100" s="232">
        <f>ROUND(E100*N100,2)</f>
        <v>0</v>
      </c>
      <c r="P100" s="232">
        <v>0</v>
      </c>
      <c r="Q100" s="232">
        <f>ROUND(E100*P100,2)</f>
        <v>0</v>
      </c>
      <c r="R100" s="232"/>
      <c r="S100" s="232" t="s">
        <v>135</v>
      </c>
      <c r="T100" s="232" t="s">
        <v>135</v>
      </c>
      <c r="U100" s="232">
        <v>0.02</v>
      </c>
      <c r="V100" s="232">
        <f>ROUND(E100*U100,2)</f>
        <v>0.34</v>
      </c>
      <c r="W100" s="232"/>
      <c r="X100" s="232" t="s">
        <v>136</v>
      </c>
      <c r="Y100" s="212"/>
      <c r="Z100" s="212"/>
      <c r="AA100" s="212"/>
      <c r="AB100" s="212"/>
      <c r="AC100" s="212"/>
      <c r="AD100" s="212"/>
      <c r="AE100" s="212"/>
      <c r="AF100" s="212"/>
      <c r="AG100" s="212" t="s">
        <v>137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ht="26.4">
      <c r="A101" s="237" t="s">
        <v>130</v>
      </c>
      <c r="B101" s="238" t="s">
        <v>72</v>
      </c>
      <c r="C101" s="259" t="s">
        <v>73</v>
      </c>
      <c r="D101" s="239"/>
      <c r="E101" s="240"/>
      <c r="F101" s="241"/>
      <c r="G101" s="242">
        <f>SUMIF(AG102:AG105,"&lt;&gt;NOR",G102:G105)</f>
        <v>0</v>
      </c>
      <c r="H101" s="236"/>
      <c r="I101" s="236">
        <f>SUM(I102:I105)</f>
        <v>0</v>
      </c>
      <c r="J101" s="236"/>
      <c r="K101" s="236">
        <f>SUM(K102:K105)</f>
        <v>0</v>
      </c>
      <c r="L101" s="236"/>
      <c r="M101" s="236">
        <f>SUM(M102:M105)</f>
        <v>0</v>
      </c>
      <c r="N101" s="236"/>
      <c r="O101" s="236">
        <f>SUM(O102:O105)</f>
        <v>0</v>
      </c>
      <c r="P101" s="236"/>
      <c r="Q101" s="236">
        <f>SUM(Q102:Q105)</f>
        <v>0</v>
      </c>
      <c r="R101" s="236"/>
      <c r="S101" s="236"/>
      <c r="T101" s="236"/>
      <c r="U101" s="236"/>
      <c r="V101" s="236">
        <f>SUM(V102:V105)</f>
        <v>13.280000000000001</v>
      </c>
      <c r="W101" s="236"/>
      <c r="X101" s="236"/>
      <c r="AG101" t="s">
        <v>131</v>
      </c>
    </row>
    <row r="102" spans="1:60" outlineLevel="1">
      <c r="A102" s="243">
        <v>33</v>
      </c>
      <c r="B102" s="244" t="s">
        <v>253</v>
      </c>
      <c r="C102" s="260" t="s">
        <v>254</v>
      </c>
      <c r="D102" s="245" t="s">
        <v>151</v>
      </c>
      <c r="E102" s="246">
        <v>0.4</v>
      </c>
      <c r="F102" s="247"/>
      <c r="G102" s="248">
        <f>ROUND(E102*F102,2)</f>
        <v>0</v>
      </c>
      <c r="H102" s="233"/>
      <c r="I102" s="232">
        <f>ROUND(E102*H102,2)</f>
        <v>0</v>
      </c>
      <c r="J102" s="233"/>
      <c r="K102" s="232">
        <f>ROUND(E102*J102,2)</f>
        <v>0</v>
      </c>
      <c r="L102" s="232">
        <v>21</v>
      </c>
      <c r="M102" s="232">
        <f>G102*(1+L102/100)</f>
        <v>0</v>
      </c>
      <c r="N102" s="232">
        <v>6.3000000000000003E-4</v>
      </c>
      <c r="O102" s="232">
        <f>ROUND(E102*N102,2)</f>
        <v>0</v>
      </c>
      <c r="P102" s="232">
        <v>0</v>
      </c>
      <c r="Q102" s="232">
        <f>ROUND(E102*P102,2)</f>
        <v>0</v>
      </c>
      <c r="R102" s="232"/>
      <c r="S102" s="232" t="s">
        <v>135</v>
      </c>
      <c r="T102" s="232" t="s">
        <v>135</v>
      </c>
      <c r="U102" s="232">
        <v>0.2</v>
      </c>
      <c r="V102" s="232">
        <f>ROUND(E102*U102,2)</f>
        <v>0.08</v>
      </c>
      <c r="W102" s="232"/>
      <c r="X102" s="232" t="s">
        <v>136</v>
      </c>
      <c r="Y102" s="212"/>
      <c r="Z102" s="212"/>
      <c r="AA102" s="212"/>
      <c r="AB102" s="212"/>
      <c r="AC102" s="212"/>
      <c r="AD102" s="212"/>
      <c r="AE102" s="212"/>
      <c r="AF102" s="212"/>
      <c r="AG102" s="212" t="s">
        <v>137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>
      <c r="A103" s="229"/>
      <c r="B103" s="230"/>
      <c r="C103" s="261" t="s">
        <v>255</v>
      </c>
      <c r="D103" s="234"/>
      <c r="E103" s="235">
        <v>0.4</v>
      </c>
      <c r="F103" s="232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2"/>
      <c r="X103" s="232"/>
      <c r="Y103" s="212"/>
      <c r="Z103" s="212"/>
      <c r="AA103" s="212"/>
      <c r="AB103" s="212"/>
      <c r="AC103" s="212"/>
      <c r="AD103" s="212"/>
      <c r="AE103" s="212"/>
      <c r="AF103" s="212"/>
      <c r="AG103" s="212" t="s">
        <v>139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>
      <c r="A104" s="249">
        <v>34</v>
      </c>
      <c r="B104" s="250" t="s">
        <v>256</v>
      </c>
      <c r="C104" s="262" t="s">
        <v>257</v>
      </c>
      <c r="D104" s="251" t="s">
        <v>151</v>
      </c>
      <c r="E104" s="252">
        <v>40</v>
      </c>
      <c r="F104" s="253"/>
      <c r="G104" s="254">
        <f>ROUND(E104*F104,2)</f>
        <v>0</v>
      </c>
      <c r="H104" s="233"/>
      <c r="I104" s="232">
        <f>ROUND(E104*H104,2)</f>
        <v>0</v>
      </c>
      <c r="J104" s="233"/>
      <c r="K104" s="232">
        <f>ROUND(E104*J104,2)</f>
        <v>0</v>
      </c>
      <c r="L104" s="232">
        <v>21</v>
      </c>
      <c r="M104" s="232">
        <f>G104*(1+L104/100)</f>
        <v>0</v>
      </c>
      <c r="N104" s="232">
        <v>0</v>
      </c>
      <c r="O104" s="232">
        <f>ROUND(E104*N104,2)</f>
        <v>0</v>
      </c>
      <c r="P104" s="232">
        <v>0</v>
      </c>
      <c r="Q104" s="232">
        <f>ROUND(E104*P104,2)</f>
        <v>0</v>
      </c>
      <c r="R104" s="232"/>
      <c r="S104" s="232" t="s">
        <v>135</v>
      </c>
      <c r="T104" s="232" t="s">
        <v>135</v>
      </c>
      <c r="U104" s="232">
        <v>0.31</v>
      </c>
      <c r="V104" s="232">
        <f>ROUND(E104*U104,2)</f>
        <v>12.4</v>
      </c>
      <c r="W104" s="232"/>
      <c r="X104" s="232" t="s">
        <v>136</v>
      </c>
      <c r="Y104" s="212"/>
      <c r="Z104" s="212"/>
      <c r="AA104" s="212"/>
      <c r="AB104" s="212"/>
      <c r="AC104" s="212"/>
      <c r="AD104" s="212"/>
      <c r="AE104" s="212"/>
      <c r="AF104" s="212"/>
      <c r="AG104" s="212" t="s">
        <v>193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>
      <c r="A105" s="249">
        <v>35</v>
      </c>
      <c r="B105" s="250" t="s">
        <v>258</v>
      </c>
      <c r="C105" s="262" t="s">
        <v>259</v>
      </c>
      <c r="D105" s="251" t="s">
        <v>151</v>
      </c>
      <c r="E105" s="252">
        <v>40</v>
      </c>
      <c r="F105" s="253"/>
      <c r="G105" s="254">
        <f>ROUND(E105*F105,2)</f>
        <v>0</v>
      </c>
      <c r="H105" s="233"/>
      <c r="I105" s="232">
        <f>ROUND(E105*H105,2)</f>
        <v>0</v>
      </c>
      <c r="J105" s="233"/>
      <c r="K105" s="232">
        <f>ROUND(E105*J105,2)</f>
        <v>0</v>
      </c>
      <c r="L105" s="232">
        <v>21</v>
      </c>
      <c r="M105" s="232">
        <f>G105*(1+L105/100)</f>
        <v>0</v>
      </c>
      <c r="N105" s="232">
        <v>0</v>
      </c>
      <c r="O105" s="232">
        <f>ROUND(E105*N105,2)</f>
        <v>0</v>
      </c>
      <c r="P105" s="232">
        <v>0</v>
      </c>
      <c r="Q105" s="232">
        <f>ROUND(E105*P105,2)</f>
        <v>0</v>
      </c>
      <c r="R105" s="232"/>
      <c r="S105" s="232" t="s">
        <v>135</v>
      </c>
      <c r="T105" s="232" t="s">
        <v>135</v>
      </c>
      <c r="U105" s="232">
        <v>0.02</v>
      </c>
      <c r="V105" s="232">
        <f>ROUND(E105*U105,2)</f>
        <v>0.8</v>
      </c>
      <c r="W105" s="232"/>
      <c r="X105" s="232" t="s">
        <v>136</v>
      </c>
      <c r="Y105" s="212"/>
      <c r="Z105" s="212"/>
      <c r="AA105" s="212"/>
      <c r="AB105" s="212"/>
      <c r="AC105" s="212"/>
      <c r="AD105" s="212"/>
      <c r="AE105" s="212"/>
      <c r="AF105" s="212"/>
      <c r="AG105" s="212" t="s">
        <v>137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>
      <c r="A106" s="237" t="s">
        <v>130</v>
      </c>
      <c r="B106" s="238" t="s">
        <v>74</v>
      </c>
      <c r="C106" s="259" t="s">
        <v>75</v>
      </c>
      <c r="D106" s="239"/>
      <c r="E106" s="240"/>
      <c r="F106" s="241"/>
      <c r="G106" s="242">
        <f>SUMIF(AG107:AG134,"&lt;&gt;NOR",G107:G134)</f>
        <v>0</v>
      </c>
      <c r="H106" s="236"/>
      <c r="I106" s="236">
        <f>SUM(I107:I134)</f>
        <v>0</v>
      </c>
      <c r="J106" s="236"/>
      <c r="K106" s="236">
        <f>SUM(K107:K134)</f>
        <v>0</v>
      </c>
      <c r="L106" s="236"/>
      <c r="M106" s="236">
        <f>SUM(M107:M134)</f>
        <v>0</v>
      </c>
      <c r="N106" s="236"/>
      <c r="O106" s="236">
        <f>SUM(O107:O134)</f>
        <v>0.21</v>
      </c>
      <c r="P106" s="236"/>
      <c r="Q106" s="236">
        <f>SUM(Q107:Q134)</f>
        <v>9.4499999999999993</v>
      </c>
      <c r="R106" s="236"/>
      <c r="S106" s="236"/>
      <c r="T106" s="236"/>
      <c r="U106" s="236"/>
      <c r="V106" s="236">
        <f>SUM(V107:V134)</f>
        <v>72.789999999999992</v>
      </c>
      <c r="W106" s="236"/>
      <c r="X106" s="236"/>
      <c r="AG106" t="s">
        <v>131</v>
      </c>
    </row>
    <row r="107" spans="1:60" outlineLevel="1">
      <c r="A107" s="243">
        <v>36</v>
      </c>
      <c r="B107" s="244" t="s">
        <v>260</v>
      </c>
      <c r="C107" s="260" t="s">
        <v>261</v>
      </c>
      <c r="D107" s="245" t="s">
        <v>151</v>
      </c>
      <c r="E107" s="246">
        <v>8.4749999999999996</v>
      </c>
      <c r="F107" s="247"/>
      <c r="G107" s="248">
        <f>ROUND(E107*F107,2)</f>
        <v>0</v>
      </c>
      <c r="H107" s="233"/>
      <c r="I107" s="232">
        <f>ROUND(E107*H107,2)</f>
        <v>0</v>
      </c>
      <c r="J107" s="233"/>
      <c r="K107" s="232">
        <f>ROUND(E107*J107,2)</f>
        <v>0</v>
      </c>
      <c r="L107" s="232">
        <v>21</v>
      </c>
      <c r="M107" s="232">
        <f>G107*(1+L107/100)</f>
        <v>0</v>
      </c>
      <c r="N107" s="232">
        <v>6.7000000000000002E-4</v>
      </c>
      <c r="O107" s="232">
        <f>ROUND(E107*N107,2)</f>
        <v>0.01</v>
      </c>
      <c r="P107" s="232">
        <v>0.184</v>
      </c>
      <c r="Q107" s="232">
        <f>ROUND(E107*P107,2)</f>
        <v>1.56</v>
      </c>
      <c r="R107" s="232"/>
      <c r="S107" s="232" t="s">
        <v>135</v>
      </c>
      <c r="T107" s="232" t="s">
        <v>135</v>
      </c>
      <c r="U107" s="232">
        <v>0.23</v>
      </c>
      <c r="V107" s="232">
        <f>ROUND(E107*U107,2)</f>
        <v>1.95</v>
      </c>
      <c r="W107" s="232"/>
      <c r="X107" s="232" t="s">
        <v>136</v>
      </c>
      <c r="Y107" s="212"/>
      <c r="Z107" s="212"/>
      <c r="AA107" s="212"/>
      <c r="AB107" s="212"/>
      <c r="AC107" s="212"/>
      <c r="AD107" s="212"/>
      <c r="AE107" s="212"/>
      <c r="AF107" s="212"/>
      <c r="AG107" s="212" t="s">
        <v>137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>
      <c r="A108" s="229"/>
      <c r="B108" s="230"/>
      <c r="C108" s="261" t="s">
        <v>262</v>
      </c>
      <c r="D108" s="234"/>
      <c r="E108" s="235">
        <v>8.4749999999999996</v>
      </c>
      <c r="F108" s="232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2"/>
      <c r="X108" s="232"/>
      <c r="Y108" s="212"/>
      <c r="Z108" s="212"/>
      <c r="AA108" s="212"/>
      <c r="AB108" s="212"/>
      <c r="AC108" s="212"/>
      <c r="AD108" s="212"/>
      <c r="AE108" s="212"/>
      <c r="AF108" s="212"/>
      <c r="AG108" s="212" t="s">
        <v>139</v>
      </c>
      <c r="AH108" s="212">
        <v>0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>
      <c r="A109" s="243">
        <v>37</v>
      </c>
      <c r="B109" s="244" t="s">
        <v>263</v>
      </c>
      <c r="C109" s="260" t="s">
        <v>264</v>
      </c>
      <c r="D109" s="245" t="s">
        <v>151</v>
      </c>
      <c r="E109" s="246">
        <v>7.7895000000000003</v>
      </c>
      <c r="F109" s="247"/>
      <c r="G109" s="248">
        <f>ROUND(E109*F109,2)</f>
        <v>0</v>
      </c>
      <c r="H109" s="233"/>
      <c r="I109" s="232">
        <f>ROUND(E109*H109,2)</f>
        <v>0</v>
      </c>
      <c r="J109" s="233"/>
      <c r="K109" s="232">
        <f>ROUND(E109*J109,2)</f>
        <v>0</v>
      </c>
      <c r="L109" s="232">
        <v>21</v>
      </c>
      <c r="M109" s="232">
        <f>G109*(1+L109/100)</f>
        <v>0</v>
      </c>
      <c r="N109" s="232">
        <v>6.7000000000000002E-4</v>
      </c>
      <c r="O109" s="232">
        <f>ROUND(E109*N109,2)</f>
        <v>0.01</v>
      </c>
      <c r="P109" s="232">
        <v>0.31900000000000001</v>
      </c>
      <c r="Q109" s="232">
        <f>ROUND(E109*P109,2)</f>
        <v>2.48</v>
      </c>
      <c r="R109" s="232"/>
      <c r="S109" s="232" t="s">
        <v>135</v>
      </c>
      <c r="T109" s="232" t="s">
        <v>135</v>
      </c>
      <c r="U109" s="232">
        <v>0.32</v>
      </c>
      <c r="V109" s="232">
        <f>ROUND(E109*U109,2)</f>
        <v>2.4900000000000002</v>
      </c>
      <c r="W109" s="232"/>
      <c r="X109" s="232" t="s">
        <v>136</v>
      </c>
      <c r="Y109" s="212"/>
      <c r="Z109" s="212"/>
      <c r="AA109" s="212"/>
      <c r="AB109" s="212"/>
      <c r="AC109" s="212"/>
      <c r="AD109" s="212"/>
      <c r="AE109" s="212"/>
      <c r="AF109" s="212"/>
      <c r="AG109" s="212" t="s">
        <v>137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>
      <c r="A110" s="229"/>
      <c r="B110" s="230"/>
      <c r="C110" s="261" t="s">
        <v>265</v>
      </c>
      <c r="D110" s="234"/>
      <c r="E110" s="235">
        <v>7.7895000000000003</v>
      </c>
      <c r="F110" s="232"/>
      <c r="G110" s="232"/>
      <c r="H110" s="232"/>
      <c r="I110" s="232"/>
      <c r="J110" s="232"/>
      <c r="K110" s="232"/>
      <c r="L110" s="232"/>
      <c r="M110" s="232"/>
      <c r="N110" s="232"/>
      <c r="O110" s="232"/>
      <c r="P110" s="232"/>
      <c r="Q110" s="232"/>
      <c r="R110" s="232"/>
      <c r="S110" s="232"/>
      <c r="T110" s="232"/>
      <c r="U110" s="232"/>
      <c r="V110" s="232"/>
      <c r="W110" s="232"/>
      <c r="X110" s="232"/>
      <c r="Y110" s="212"/>
      <c r="Z110" s="212"/>
      <c r="AA110" s="212"/>
      <c r="AB110" s="212"/>
      <c r="AC110" s="212"/>
      <c r="AD110" s="212"/>
      <c r="AE110" s="212"/>
      <c r="AF110" s="212"/>
      <c r="AG110" s="212" t="s">
        <v>139</v>
      </c>
      <c r="AH110" s="212">
        <v>0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>
      <c r="A111" s="243">
        <v>38</v>
      </c>
      <c r="B111" s="244" t="s">
        <v>266</v>
      </c>
      <c r="C111" s="260" t="s">
        <v>267</v>
      </c>
      <c r="D111" s="245" t="s">
        <v>134</v>
      </c>
      <c r="E111" s="246">
        <v>0.49896000000000001</v>
      </c>
      <c r="F111" s="247"/>
      <c r="G111" s="248">
        <f>ROUND(E111*F111,2)</f>
        <v>0</v>
      </c>
      <c r="H111" s="233"/>
      <c r="I111" s="232">
        <f>ROUND(E111*H111,2)</f>
        <v>0</v>
      </c>
      <c r="J111" s="233"/>
      <c r="K111" s="232">
        <f>ROUND(E111*J111,2)</f>
        <v>0</v>
      </c>
      <c r="L111" s="232">
        <v>21</v>
      </c>
      <c r="M111" s="232">
        <f>G111*(1+L111/100)</f>
        <v>0</v>
      </c>
      <c r="N111" s="232">
        <v>6.6600000000000001E-3</v>
      </c>
      <c r="O111" s="232">
        <f>ROUND(E111*N111,2)</f>
        <v>0</v>
      </c>
      <c r="P111" s="232">
        <v>2.4</v>
      </c>
      <c r="Q111" s="232">
        <f>ROUND(E111*P111,2)</f>
        <v>1.2</v>
      </c>
      <c r="R111" s="232"/>
      <c r="S111" s="232" t="s">
        <v>135</v>
      </c>
      <c r="T111" s="232" t="s">
        <v>135</v>
      </c>
      <c r="U111" s="232">
        <v>6.72</v>
      </c>
      <c r="V111" s="232">
        <f>ROUND(E111*U111,2)</f>
        <v>3.35</v>
      </c>
      <c r="W111" s="232"/>
      <c r="X111" s="232" t="s">
        <v>136</v>
      </c>
      <c r="Y111" s="212"/>
      <c r="Z111" s="212"/>
      <c r="AA111" s="212"/>
      <c r="AB111" s="212"/>
      <c r="AC111" s="212"/>
      <c r="AD111" s="212"/>
      <c r="AE111" s="212"/>
      <c r="AF111" s="212"/>
      <c r="AG111" s="212" t="s">
        <v>137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>
      <c r="A112" s="229"/>
      <c r="B112" s="230"/>
      <c r="C112" s="261" t="s">
        <v>268</v>
      </c>
      <c r="D112" s="234"/>
      <c r="E112" s="235">
        <v>0.49896000000000001</v>
      </c>
      <c r="F112" s="232"/>
      <c r="G112" s="232"/>
      <c r="H112" s="232"/>
      <c r="I112" s="232"/>
      <c r="J112" s="232"/>
      <c r="K112" s="232"/>
      <c r="L112" s="232"/>
      <c r="M112" s="232"/>
      <c r="N112" s="232"/>
      <c r="O112" s="232"/>
      <c r="P112" s="232"/>
      <c r="Q112" s="232"/>
      <c r="R112" s="232"/>
      <c r="S112" s="232"/>
      <c r="T112" s="232"/>
      <c r="U112" s="232"/>
      <c r="V112" s="232"/>
      <c r="W112" s="232"/>
      <c r="X112" s="232"/>
      <c r="Y112" s="212"/>
      <c r="Z112" s="212"/>
      <c r="AA112" s="212"/>
      <c r="AB112" s="212"/>
      <c r="AC112" s="212"/>
      <c r="AD112" s="212"/>
      <c r="AE112" s="212"/>
      <c r="AF112" s="212"/>
      <c r="AG112" s="212" t="s">
        <v>139</v>
      </c>
      <c r="AH112" s="212">
        <v>0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ht="20.399999999999999" outlineLevel="1">
      <c r="A113" s="243">
        <v>39</v>
      </c>
      <c r="B113" s="244" t="s">
        <v>269</v>
      </c>
      <c r="C113" s="260" t="s">
        <v>270</v>
      </c>
      <c r="D113" s="245" t="s">
        <v>134</v>
      </c>
      <c r="E113" s="246">
        <v>1.21245</v>
      </c>
      <c r="F113" s="247"/>
      <c r="G113" s="248">
        <f>ROUND(E113*F113,2)</f>
        <v>0</v>
      </c>
      <c r="H113" s="233"/>
      <c r="I113" s="232">
        <f>ROUND(E113*H113,2)</f>
        <v>0</v>
      </c>
      <c r="J113" s="233"/>
      <c r="K113" s="232">
        <f>ROUND(E113*J113,2)</f>
        <v>0</v>
      </c>
      <c r="L113" s="232">
        <v>21</v>
      </c>
      <c r="M113" s="232">
        <f>G113*(1+L113/100)</f>
        <v>0</v>
      </c>
      <c r="N113" s="232">
        <v>0</v>
      </c>
      <c r="O113" s="232">
        <f>ROUND(E113*N113,2)</f>
        <v>0</v>
      </c>
      <c r="P113" s="232">
        <v>2.2000000000000002</v>
      </c>
      <c r="Q113" s="232">
        <f>ROUND(E113*P113,2)</f>
        <v>2.67</v>
      </c>
      <c r="R113" s="232"/>
      <c r="S113" s="232" t="s">
        <v>135</v>
      </c>
      <c r="T113" s="232" t="s">
        <v>135</v>
      </c>
      <c r="U113" s="232">
        <v>11.32</v>
      </c>
      <c r="V113" s="232">
        <f>ROUND(E113*U113,2)</f>
        <v>13.72</v>
      </c>
      <c r="W113" s="232"/>
      <c r="X113" s="232" t="s">
        <v>136</v>
      </c>
      <c r="Y113" s="212"/>
      <c r="Z113" s="212"/>
      <c r="AA113" s="212"/>
      <c r="AB113" s="212"/>
      <c r="AC113" s="212"/>
      <c r="AD113" s="212"/>
      <c r="AE113" s="212"/>
      <c r="AF113" s="212"/>
      <c r="AG113" s="212" t="s">
        <v>137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>
      <c r="A114" s="229"/>
      <c r="B114" s="230"/>
      <c r="C114" s="261" t="s">
        <v>271</v>
      </c>
      <c r="D114" s="234"/>
      <c r="E114" s="235">
        <v>0.63788</v>
      </c>
      <c r="F114" s="232"/>
      <c r="G114" s="232"/>
      <c r="H114" s="232"/>
      <c r="I114" s="232"/>
      <c r="J114" s="232"/>
      <c r="K114" s="232"/>
      <c r="L114" s="232"/>
      <c r="M114" s="232"/>
      <c r="N114" s="232"/>
      <c r="O114" s="232"/>
      <c r="P114" s="232"/>
      <c r="Q114" s="232"/>
      <c r="R114" s="232"/>
      <c r="S114" s="232"/>
      <c r="T114" s="232"/>
      <c r="U114" s="232"/>
      <c r="V114" s="232"/>
      <c r="W114" s="232"/>
      <c r="X114" s="232"/>
      <c r="Y114" s="212"/>
      <c r="Z114" s="212"/>
      <c r="AA114" s="212"/>
      <c r="AB114" s="212"/>
      <c r="AC114" s="212"/>
      <c r="AD114" s="212"/>
      <c r="AE114" s="212"/>
      <c r="AF114" s="212"/>
      <c r="AG114" s="212" t="s">
        <v>139</v>
      </c>
      <c r="AH114" s="212">
        <v>0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>
      <c r="A115" s="229"/>
      <c r="B115" s="230"/>
      <c r="C115" s="261" t="s">
        <v>272</v>
      </c>
      <c r="D115" s="234"/>
      <c r="E115" s="235">
        <v>0.57457999999999998</v>
      </c>
      <c r="F115" s="232"/>
      <c r="G115" s="232"/>
      <c r="H115" s="232"/>
      <c r="I115" s="232"/>
      <c r="J115" s="232"/>
      <c r="K115" s="232"/>
      <c r="L115" s="232"/>
      <c r="M115" s="232"/>
      <c r="N115" s="232"/>
      <c r="O115" s="232"/>
      <c r="P115" s="232"/>
      <c r="Q115" s="232"/>
      <c r="R115" s="232"/>
      <c r="S115" s="232"/>
      <c r="T115" s="232"/>
      <c r="U115" s="232"/>
      <c r="V115" s="232"/>
      <c r="W115" s="232"/>
      <c r="X115" s="232"/>
      <c r="Y115" s="212"/>
      <c r="Z115" s="212"/>
      <c r="AA115" s="212"/>
      <c r="AB115" s="212"/>
      <c r="AC115" s="212"/>
      <c r="AD115" s="212"/>
      <c r="AE115" s="212"/>
      <c r="AF115" s="212"/>
      <c r="AG115" s="212" t="s">
        <v>139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>
      <c r="A116" s="243">
        <v>40</v>
      </c>
      <c r="B116" s="244" t="s">
        <v>273</v>
      </c>
      <c r="C116" s="260" t="s">
        <v>274</v>
      </c>
      <c r="D116" s="245" t="s">
        <v>151</v>
      </c>
      <c r="E116" s="246">
        <v>24.248999999999999</v>
      </c>
      <c r="F116" s="247"/>
      <c r="G116" s="248">
        <f>ROUND(E116*F116,2)</f>
        <v>0</v>
      </c>
      <c r="H116" s="233"/>
      <c r="I116" s="232">
        <f>ROUND(E116*H116,2)</f>
        <v>0</v>
      </c>
      <c r="J116" s="233"/>
      <c r="K116" s="232">
        <f>ROUND(E116*J116,2)</f>
        <v>0</v>
      </c>
      <c r="L116" s="232">
        <v>21</v>
      </c>
      <c r="M116" s="232">
        <f>G116*(1+L116/100)</f>
        <v>0</v>
      </c>
      <c r="N116" s="232">
        <v>0</v>
      </c>
      <c r="O116" s="232">
        <f>ROUND(E116*N116,2)</f>
        <v>0</v>
      </c>
      <c r="P116" s="232">
        <v>2.5510000000000001E-2</v>
      </c>
      <c r="Q116" s="232">
        <f>ROUND(E116*P116,2)</f>
        <v>0.62</v>
      </c>
      <c r="R116" s="232"/>
      <c r="S116" s="232" t="s">
        <v>135</v>
      </c>
      <c r="T116" s="232" t="s">
        <v>135</v>
      </c>
      <c r="U116" s="232">
        <v>0.12</v>
      </c>
      <c r="V116" s="232">
        <f>ROUND(E116*U116,2)</f>
        <v>2.91</v>
      </c>
      <c r="W116" s="232"/>
      <c r="X116" s="232" t="s">
        <v>136</v>
      </c>
      <c r="Y116" s="212"/>
      <c r="Z116" s="212"/>
      <c r="AA116" s="212"/>
      <c r="AB116" s="212"/>
      <c r="AC116" s="212"/>
      <c r="AD116" s="212"/>
      <c r="AE116" s="212"/>
      <c r="AF116" s="212"/>
      <c r="AG116" s="212" t="s">
        <v>137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>
      <c r="A117" s="229"/>
      <c r="B117" s="230"/>
      <c r="C117" s="261" t="s">
        <v>275</v>
      </c>
      <c r="D117" s="234"/>
      <c r="E117" s="235">
        <v>12.7575</v>
      </c>
      <c r="F117" s="232"/>
      <c r="G117" s="232"/>
      <c r="H117" s="232"/>
      <c r="I117" s="232"/>
      <c r="J117" s="232"/>
      <c r="K117" s="232"/>
      <c r="L117" s="232"/>
      <c r="M117" s="232"/>
      <c r="N117" s="232"/>
      <c r="O117" s="232"/>
      <c r="P117" s="232"/>
      <c r="Q117" s="232"/>
      <c r="R117" s="232"/>
      <c r="S117" s="232"/>
      <c r="T117" s="232"/>
      <c r="U117" s="232"/>
      <c r="V117" s="232"/>
      <c r="W117" s="232"/>
      <c r="X117" s="232"/>
      <c r="Y117" s="212"/>
      <c r="Z117" s="212"/>
      <c r="AA117" s="212"/>
      <c r="AB117" s="212"/>
      <c r="AC117" s="212"/>
      <c r="AD117" s="212"/>
      <c r="AE117" s="212"/>
      <c r="AF117" s="212"/>
      <c r="AG117" s="212" t="s">
        <v>139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>
      <c r="A118" s="229"/>
      <c r="B118" s="230"/>
      <c r="C118" s="261" t="s">
        <v>276</v>
      </c>
      <c r="D118" s="234"/>
      <c r="E118" s="235">
        <v>11.4915</v>
      </c>
      <c r="F118" s="232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2"/>
      <c r="X118" s="232"/>
      <c r="Y118" s="212"/>
      <c r="Z118" s="212"/>
      <c r="AA118" s="212"/>
      <c r="AB118" s="212"/>
      <c r="AC118" s="212"/>
      <c r="AD118" s="212"/>
      <c r="AE118" s="212"/>
      <c r="AF118" s="212"/>
      <c r="AG118" s="212" t="s">
        <v>139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ht="20.399999999999999" outlineLevel="1">
      <c r="A119" s="243">
        <v>41</v>
      </c>
      <c r="B119" s="244" t="s">
        <v>277</v>
      </c>
      <c r="C119" s="260" t="s">
        <v>278</v>
      </c>
      <c r="D119" s="245" t="s">
        <v>151</v>
      </c>
      <c r="E119" s="246">
        <v>24.248999999999999</v>
      </c>
      <c r="F119" s="247"/>
      <c r="G119" s="248">
        <f>ROUND(E119*F119,2)</f>
        <v>0</v>
      </c>
      <c r="H119" s="233"/>
      <c r="I119" s="232">
        <f>ROUND(E119*H119,2)</f>
        <v>0</v>
      </c>
      <c r="J119" s="233"/>
      <c r="K119" s="232">
        <f>ROUND(E119*J119,2)</f>
        <v>0</v>
      </c>
      <c r="L119" s="232">
        <v>21</v>
      </c>
      <c r="M119" s="232">
        <f>G119*(1+L119/100)</f>
        <v>0</v>
      </c>
      <c r="N119" s="232">
        <v>0</v>
      </c>
      <c r="O119" s="232">
        <f>ROUND(E119*N119,2)</f>
        <v>0</v>
      </c>
      <c r="P119" s="232">
        <v>0.02</v>
      </c>
      <c r="Q119" s="232">
        <f>ROUND(E119*P119,2)</f>
        <v>0.48</v>
      </c>
      <c r="R119" s="232"/>
      <c r="S119" s="232" t="s">
        <v>135</v>
      </c>
      <c r="T119" s="232" t="s">
        <v>135</v>
      </c>
      <c r="U119" s="232">
        <v>0.23</v>
      </c>
      <c r="V119" s="232">
        <f>ROUND(E119*U119,2)</f>
        <v>5.58</v>
      </c>
      <c r="W119" s="232"/>
      <c r="X119" s="232" t="s">
        <v>136</v>
      </c>
      <c r="Y119" s="212"/>
      <c r="Z119" s="212"/>
      <c r="AA119" s="212"/>
      <c r="AB119" s="212"/>
      <c r="AC119" s="212"/>
      <c r="AD119" s="212"/>
      <c r="AE119" s="212"/>
      <c r="AF119" s="212"/>
      <c r="AG119" s="212" t="s">
        <v>137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>
      <c r="A120" s="229"/>
      <c r="B120" s="230"/>
      <c r="C120" s="261" t="s">
        <v>275</v>
      </c>
      <c r="D120" s="234"/>
      <c r="E120" s="235">
        <v>12.7575</v>
      </c>
      <c r="F120" s="232"/>
      <c r="G120" s="232"/>
      <c r="H120" s="232"/>
      <c r="I120" s="232"/>
      <c r="J120" s="232"/>
      <c r="K120" s="232"/>
      <c r="L120" s="232"/>
      <c r="M120" s="232"/>
      <c r="N120" s="232"/>
      <c r="O120" s="232"/>
      <c r="P120" s="232"/>
      <c r="Q120" s="232"/>
      <c r="R120" s="232"/>
      <c r="S120" s="232"/>
      <c r="T120" s="232"/>
      <c r="U120" s="232"/>
      <c r="V120" s="232"/>
      <c r="W120" s="232"/>
      <c r="X120" s="232"/>
      <c r="Y120" s="212"/>
      <c r="Z120" s="212"/>
      <c r="AA120" s="212"/>
      <c r="AB120" s="212"/>
      <c r="AC120" s="212"/>
      <c r="AD120" s="212"/>
      <c r="AE120" s="212"/>
      <c r="AF120" s="212"/>
      <c r="AG120" s="212" t="s">
        <v>139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>
      <c r="A121" s="229"/>
      <c r="B121" s="230"/>
      <c r="C121" s="261" t="s">
        <v>276</v>
      </c>
      <c r="D121" s="234"/>
      <c r="E121" s="235">
        <v>11.4915</v>
      </c>
      <c r="F121" s="232"/>
      <c r="G121" s="232"/>
      <c r="H121" s="232"/>
      <c r="I121" s="232"/>
      <c r="J121" s="232"/>
      <c r="K121" s="232"/>
      <c r="L121" s="232"/>
      <c r="M121" s="232"/>
      <c r="N121" s="232"/>
      <c r="O121" s="232"/>
      <c r="P121" s="232"/>
      <c r="Q121" s="232"/>
      <c r="R121" s="232"/>
      <c r="S121" s="232"/>
      <c r="T121" s="232"/>
      <c r="U121" s="232"/>
      <c r="V121" s="232"/>
      <c r="W121" s="232"/>
      <c r="X121" s="232"/>
      <c r="Y121" s="212"/>
      <c r="Z121" s="212"/>
      <c r="AA121" s="212"/>
      <c r="AB121" s="212"/>
      <c r="AC121" s="212"/>
      <c r="AD121" s="212"/>
      <c r="AE121" s="212"/>
      <c r="AF121" s="212"/>
      <c r="AG121" s="212" t="s">
        <v>139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>
      <c r="A122" s="249">
        <v>42</v>
      </c>
      <c r="B122" s="250" t="s">
        <v>279</v>
      </c>
      <c r="C122" s="262" t="s">
        <v>280</v>
      </c>
      <c r="D122" s="251" t="s">
        <v>174</v>
      </c>
      <c r="E122" s="252">
        <v>2</v>
      </c>
      <c r="F122" s="253"/>
      <c r="G122" s="254">
        <f>ROUND(E122*F122,2)</f>
        <v>0</v>
      </c>
      <c r="H122" s="233"/>
      <c r="I122" s="232">
        <f>ROUND(E122*H122,2)</f>
        <v>0</v>
      </c>
      <c r="J122" s="233"/>
      <c r="K122" s="232">
        <f>ROUND(E122*J122,2)</f>
        <v>0</v>
      </c>
      <c r="L122" s="232">
        <v>21</v>
      </c>
      <c r="M122" s="232">
        <f>G122*(1+L122/100)</f>
        <v>0</v>
      </c>
      <c r="N122" s="232">
        <v>0</v>
      </c>
      <c r="O122" s="232">
        <f>ROUND(E122*N122,2)</f>
        <v>0</v>
      </c>
      <c r="P122" s="232">
        <v>0</v>
      </c>
      <c r="Q122" s="232">
        <f>ROUND(E122*P122,2)</f>
        <v>0</v>
      </c>
      <c r="R122" s="232"/>
      <c r="S122" s="232" t="s">
        <v>135</v>
      </c>
      <c r="T122" s="232" t="s">
        <v>135</v>
      </c>
      <c r="U122" s="232">
        <v>0.05</v>
      </c>
      <c r="V122" s="232">
        <f>ROUND(E122*U122,2)</f>
        <v>0.1</v>
      </c>
      <c r="W122" s="232"/>
      <c r="X122" s="232" t="s">
        <v>136</v>
      </c>
      <c r="Y122" s="212"/>
      <c r="Z122" s="212"/>
      <c r="AA122" s="212"/>
      <c r="AB122" s="212"/>
      <c r="AC122" s="212"/>
      <c r="AD122" s="212"/>
      <c r="AE122" s="212"/>
      <c r="AF122" s="212"/>
      <c r="AG122" s="212" t="s">
        <v>137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>
      <c r="A123" s="243">
        <v>43</v>
      </c>
      <c r="B123" s="244" t="s">
        <v>281</v>
      </c>
      <c r="C123" s="260" t="s">
        <v>282</v>
      </c>
      <c r="D123" s="245" t="s">
        <v>151</v>
      </c>
      <c r="E123" s="246">
        <v>3.1520000000000001</v>
      </c>
      <c r="F123" s="247"/>
      <c r="G123" s="248">
        <f>ROUND(E123*F123,2)</f>
        <v>0</v>
      </c>
      <c r="H123" s="233"/>
      <c r="I123" s="232">
        <f>ROUND(E123*H123,2)</f>
        <v>0</v>
      </c>
      <c r="J123" s="233"/>
      <c r="K123" s="232">
        <f>ROUND(E123*J123,2)</f>
        <v>0</v>
      </c>
      <c r="L123" s="232">
        <v>21</v>
      </c>
      <c r="M123" s="232">
        <f>G123*(1+L123/100)</f>
        <v>0</v>
      </c>
      <c r="N123" s="232">
        <v>1.17E-3</v>
      </c>
      <c r="O123" s="232">
        <f>ROUND(E123*N123,2)</f>
        <v>0</v>
      </c>
      <c r="P123" s="232">
        <v>7.5999999999999998E-2</v>
      </c>
      <c r="Q123" s="232">
        <f>ROUND(E123*P123,2)</f>
        <v>0.24</v>
      </c>
      <c r="R123" s="232"/>
      <c r="S123" s="232" t="s">
        <v>135</v>
      </c>
      <c r="T123" s="232" t="s">
        <v>135</v>
      </c>
      <c r="U123" s="232">
        <v>0.94</v>
      </c>
      <c r="V123" s="232">
        <f>ROUND(E123*U123,2)</f>
        <v>2.96</v>
      </c>
      <c r="W123" s="232"/>
      <c r="X123" s="232" t="s">
        <v>136</v>
      </c>
      <c r="Y123" s="212"/>
      <c r="Z123" s="212"/>
      <c r="AA123" s="212"/>
      <c r="AB123" s="212"/>
      <c r="AC123" s="212"/>
      <c r="AD123" s="212"/>
      <c r="AE123" s="212"/>
      <c r="AF123" s="212"/>
      <c r="AG123" s="212" t="s">
        <v>137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>
      <c r="A124" s="229"/>
      <c r="B124" s="230"/>
      <c r="C124" s="261" t="s">
        <v>283</v>
      </c>
      <c r="D124" s="234"/>
      <c r="E124" s="235">
        <v>3.1520000000000001</v>
      </c>
      <c r="F124" s="232"/>
      <c r="G124" s="232"/>
      <c r="H124" s="232"/>
      <c r="I124" s="232"/>
      <c r="J124" s="232"/>
      <c r="K124" s="232"/>
      <c r="L124" s="232"/>
      <c r="M124" s="232"/>
      <c r="N124" s="232"/>
      <c r="O124" s="232"/>
      <c r="P124" s="232"/>
      <c r="Q124" s="232"/>
      <c r="R124" s="232"/>
      <c r="S124" s="232"/>
      <c r="T124" s="232"/>
      <c r="U124" s="232"/>
      <c r="V124" s="232"/>
      <c r="W124" s="232"/>
      <c r="X124" s="232"/>
      <c r="Y124" s="212"/>
      <c r="Z124" s="212"/>
      <c r="AA124" s="212"/>
      <c r="AB124" s="212"/>
      <c r="AC124" s="212"/>
      <c r="AD124" s="212"/>
      <c r="AE124" s="212"/>
      <c r="AF124" s="212"/>
      <c r="AG124" s="212" t="s">
        <v>139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>
      <c r="A125" s="243">
        <v>44</v>
      </c>
      <c r="B125" s="244" t="s">
        <v>284</v>
      </c>
      <c r="C125" s="260" t="s">
        <v>285</v>
      </c>
      <c r="D125" s="245" t="s">
        <v>286</v>
      </c>
      <c r="E125" s="246">
        <v>6.33</v>
      </c>
      <c r="F125" s="247"/>
      <c r="G125" s="248">
        <f>ROUND(E125*F125,2)</f>
        <v>0</v>
      </c>
      <c r="H125" s="233"/>
      <c r="I125" s="232">
        <f>ROUND(E125*H125,2)</f>
        <v>0</v>
      </c>
      <c r="J125" s="233"/>
      <c r="K125" s="232">
        <f>ROUND(E125*J125,2)</f>
        <v>0</v>
      </c>
      <c r="L125" s="232">
        <v>21</v>
      </c>
      <c r="M125" s="232">
        <f>G125*(1+L125/100)</f>
        <v>0</v>
      </c>
      <c r="N125" s="232">
        <v>0</v>
      </c>
      <c r="O125" s="232">
        <f>ROUND(E125*N125,2)</f>
        <v>0</v>
      </c>
      <c r="P125" s="232">
        <v>4.6000000000000001E-4</v>
      </c>
      <c r="Q125" s="232">
        <f>ROUND(E125*P125,2)</f>
        <v>0</v>
      </c>
      <c r="R125" s="232"/>
      <c r="S125" s="232" t="s">
        <v>135</v>
      </c>
      <c r="T125" s="232" t="s">
        <v>135</v>
      </c>
      <c r="U125" s="232">
        <v>2</v>
      </c>
      <c r="V125" s="232">
        <f>ROUND(E125*U125,2)</f>
        <v>12.66</v>
      </c>
      <c r="W125" s="232"/>
      <c r="X125" s="232" t="s">
        <v>136</v>
      </c>
      <c r="Y125" s="212"/>
      <c r="Z125" s="212"/>
      <c r="AA125" s="212"/>
      <c r="AB125" s="212"/>
      <c r="AC125" s="212"/>
      <c r="AD125" s="212"/>
      <c r="AE125" s="212"/>
      <c r="AF125" s="212"/>
      <c r="AG125" s="212" t="s">
        <v>137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>
      <c r="A126" s="229"/>
      <c r="B126" s="230"/>
      <c r="C126" s="261" t="s">
        <v>287</v>
      </c>
      <c r="D126" s="234"/>
      <c r="E126" s="235">
        <v>6.33</v>
      </c>
      <c r="F126" s="232"/>
      <c r="G126" s="232"/>
      <c r="H126" s="232"/>
      <c r="I126" s="232"/>
      <c r="J126" s="232"/>
      <c r="K126" s="232"/>
      <c r="L126" s="232"/>
      <c r="M126" s="232"/>
      <c r="N126" s="232"/>
      <c r="O126" s="232"/>
      <c r="P126" s="232"/>
      <c r="Q126" s="232"/>
      <c r="R126" s="232"/>
      <c r="S126" s="232"/>
      <c r="T126" s="232"/>
      <c r="U126" s="232"/>
      <c r="V126" s="232"/>
      <c r="W126" s="232"/>
      <c r="X126" s="232"/>
      <c r="Y126" s="212"/>
      <c r="Z126" s="212"/>
      <c r="AA126" s="212"/>
      <c r="AB126" s="212"/>
      <c r="AC126" s="212"/>
      <c r="AD126" s="212"/>
      <c r="AE126" s="212"/>
      <c r="AF126" s="212"/>
      <c r="AG126" s="212" t="s">
        <v>139</v>
      </c>
      <c r="AH126" s="212">
        <v>0</v>
      </c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>
      <c r="A127" s="243">
        <v>45</v>
      </c>
      <c r="B127" s="244" t="s">
        <v>288</v>
      </c>
      <c r="C127" s="260" t="s">
        <v>289</v>
      </c>
      <c r="D127" s="245" t="s">
        <v>286</v>
      </c>
      <c r="E127" s="246">
        <v>19.149999999999999</v>
      </c>
      <c r="F127" s="247"/>
      <c r="G127" s="248">
        <f>ROUND(E127*F127,2)</f>
        <v>0</v>
      </c>
      <c r="H127" s="233"/>
      <c r="I127" s="232">
        <f>ROUND(E127*H127,2)</f>
        <v>0</v>
      </c>
      <c r="J127" s="233"/>
      <c r="K127" s="232">
        <f>ROUND(E127*J127,2)</f>
        <v>0</v>
      </c>
      <c r="L127" s="232">
        <v>21</v>
      </c>
      <c r="M127" s="232">
        <f>G127*(1+L127/100)</f>
        <v>0</v>
      </c>
      <c r="N127" s="232">
        <v>0</v>
      </c>
      <c r="O127" s="232">
        <f>ROUND(E127*N127,2)</f>
        <v>0</v>
      </c>
      <c r="P127" s="232">
        <v>8.9999999999999993E-3</v>
      </c>
      <c r="Q127" s="232">
        <f>ROUND(E127*P127,2)</f>
        <v>0.17</v>
      </c>
      <c r="R127" s="232"/>
      <c r="S127" s="232" t="s">
        <v>135</v>
      </c>
      <c r="T127" s="232" t="s">
        <v>135</v>
      </c>
      <c r="U127" s="232">
        <v>0.61</v>
      </c>
      <c r="V127" s="232">
        <f>ROUND(E127*U127,2)</f>
        <v>11.68</v>
      </c>
      <c r="W127" s="232"/>
      <c r="X127" s="232" t="s">
        <v>136</v>
      </c>
      <c r="Y127" s="212"/>
      <c r="Z127" s="212"/>
      <c r="AA127" s="212"/>
      <c r="AB127" s="212"/>
      <c r="AC127" s="212"/>
      <c r="AD127" s="212"/>
      <c r="AE127" s="212"/>
      <c r="AF127" s="212"/>
      <c r="AG127" s="212" t="s">
        <v>137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>
      <c r="A128" s="229"/>
      <c r="B128" s="230"/>
      <c r="C128" s="261" t="s">
        <v>290</v>
      </c>
      <c r="D128" s="234"/>
      <c r="E128" s="235">
        <v>9</v>
      </c>
      <c r="F128" s="232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2"/>
      <c r="X128" s="232"/>
      <c r="Y128" s="212"/>
      <c r="Z128" s="212"/>
      <c r="AA128" s="212"/>
      <c r="AB128" s="212"/>
      <c r="AC128" s="212"/>
      <c r="AD128" s="212"/>
      <c r="AE128" s="212"/>
      <c r="AF128" s="212"/>
      <c r="AG128" s="212" t="s">
        <v>139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>
      <c r="A129" s="229"/>
      <c r="B129" s="230"/>
      <c r="C129" s="261" t="s">
        <v>291</v>
      </c>
      <c r="D129" s="234"/>
      <c r="E129" s="235">
        <v>10.15</v>
      </c>
      <c r="F129" s="232"/>
      <c r="G129" s="232"/>
      <c r="H129" s="232"/>
      <c r="I129" s="232"/>
      <c r="J129" s="232"/>
      <c r="K129" s="232"/>
      <c r="L129" s="232"/>
      <c r="M129" s="232"/>
      <c r="N129" s="232"/>
      <c r="O129" s="232"/>
      <c r="P129" s="232"/>
      <c r="Q129" s="232"/>
      <c r="R129" s="232"/>
      <c r="S129" s="232"/>
      <c r="T129" s="232"/>
      <c r="U129" s="232"/>
      <c r="V129" s="232"/>
      <c r="W129" s="232"/>
      <c r="X129" s="232"/>
      <c r="Y129" s="212"/>
      <c r="Z129" s="212"/>
      <c r="AA129" s="212"/>
      <c r="AB129" s="212"/>
      <c r="AC129" s="212"/>
      <c r="AD129" s="212"/>
      <c r="AE129" s="212"/>
      <c r="AF129" s="212"/>
      <c r="AG129" s="212" t="s">
        <v>139</v>
      </c>
      <c r="AH129" s="212">
        <v>0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>
      <c r="A130" s="243">
        <v>46</v>
      </c>
      <c r="B130" s="244" t="s">
        <v>292</v>
      </c>
      <c r="C130" s="260" t="s">
        <v>293</v>
      </c>
      <c r="D130" s="245" t="s">
        <v>286</v>
      </c>
      <c r="E130" s="246">
        <v>8</v>
      </c>
      <c r="F130" s="247"/>
      <c r="G130" s="248">
        <f>ROUND(E130*F130,2)</f>
        <v>0</v>
      </c>
      <c r="H130" s="233"/>
      <c r="I130" s="232">
        <f>ROUND(E130*H130,2)</f>
        <v>0</v>
      </c>
      <c r="J130" s="233"/>
      <c r="K130" s="232">
        <f>ROUND(E130*J130,2)</f>
        <v>0</v>
      </c>
      <c r="L130" s="232">
        <v>21</v>
      </c>
      <c r="M130" s="232">
        <f>G130*(1+L130/100)</f>
        <v>0</v>
      </c>
      <c r="N130" s="232">
        <v>2.3650000000000001E-2</v>
      </c>
      <c r="O130" s="232">
        <f>ROUND(E130*N130,2)</f>
        <v>0.19</v>
      </c>
      <c r="P130" s="232">
        <v>0</v>
      </c>
      <c r="Q130" s="232">
        <f>ROUND(E130*P130,2)</f>
        <v>0</v>
      </c>
      <c r="R130" s="232"/>
      <c r="S130" s="232" t="s">
        <v>135</v>
      </c>
      <c r="T130" s="232" t="s">
        <v>135</v>
      </c>
      <c r="U130" s="232">
        <v>0.83</v>
      </c>
      <c r="V130" s="232">
        <f>ROUND(E130*U130,2)</f>
        <v>6.64</v>
      </c>
      <c r="W130" s="232"/>
      <c r="X130" s="232" t="s">
        <v>136</v>
      </c>
      <c r="Y130" s="212"/>
      <c r="Z130" s="212"/>
      <c r="AA130" s="212"/>
      <c r="AB130" s="212"/>
      <c r="AC130" s="212"/>
      <c r="AD130" s="212"/>
      <c r="AE130" s="212"/>
      <c r="AF130" s="212"/>
      <c r="AG130" s="212" t="s">
        <v>137</v>
      </c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>
      <c r="A131" s="229"/>
      <c r="B131" s="230"/>
      <c r="C131" s="261" t="s">
        <v>294</v>
      </c>
      <c r="D131" s="234"/>
      <c r="E131" s="235">
        <v>8</v>
      </c>
      <c r="F131" s="232"/>
      <c r="G131" s="232"/>
      <c r="H131" s="232"/>
      <c r="I131" s="232"/>
      <c r="J131" s="232"/>
      <c r="K131" s="232"/>
      <c r="L131" s="232"/>
      <c r="M131" s="232"/>
      <c r="N131" s="232"/>
      <c r="O131" s="232"/>
      <c r="P131" s="232"/>
      <c r="Q131" s="232"/>
      <c r="R131" s="232"/>
      <c r="S131" s="232"/>
      <c r="T131" s="232"/>
      <c r="U131" s="232"/>
      <c r="V131" s="232"/>
      <c r="W131" s="232"/>
      <c r="X131" s="232"/>
      <c r="Y131" s="212"/>
      <c r="Z131" s="212"/>
      <c r="AA131" s="212"/>
      <c r="AB131" s="212"/>
      <c r="AC131" s="212"/>
      <c r="AD131" s="212"/>
      <c r="AE131" s="212"/>
      <c r="AF131" s="212"/>
      <c r="AG131" s="212" t="s">
        <v>139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>
      <c r="A132" s="243">
        <v>47</v>
      </c>
      <c r="B132" s="244" t="s">
        <v>295</v>
      </c>
      <c r="C132" s="260" t="s">
        <v>296</v>
      </c>
      <c r="D132" s="245" t="s">
        <v>151</v>
      </c>
      <c r="E132" s="246">
        <v>33.643999999999998</v>
      </c>
      <c r="F132" s="247"/>
      <c r="G132" s="248">
        <f>ROUND(E132*F132,2)</f>
        <v>0</v>
      </c>
      <c r="H132" s="233"/>
      <c r="I132" s="232">
        <f>ROUND(E132*H132,2)</f>
        <v>0</v>
      </c>
      <c r="J132" s="233"/>
      <c r="K132" s="232">
        <f>ROUND(E132*J132,2)</f>
        <v>0</v>
      </c>
      <c r="L132" s="232">
        <v>21</v>
      </c>
      <c r="M132" s="232">
        <f>G132*(1+L132/100)</f>
        <v>0</v>
      </c>
      <c r="N132" s="232">
        <v>0</v>
      </c>
      <c r="O132" s="232">
        <f>ROUND(E132*N132,2)</f>
        <v>0</v>
      </c>
      <c r="P132" s="232">
        <v>1E-3</v>
      </c>
      <c r="Q132" s="232">
        <f>ROUND(E132*P132,2)</f>
        <v>0.03</v>
      </c>
      <c r="R132" s="232"/>
      <c r="S132" s="232" t="s">
        <v>135</v>
      </c>
      <c r="T132" s="232" t="s">
        <v>135</v>
      </c>
      <c r="U132" s="232">
        <v>0.26</v>
      </c>
      <c r="V132" s="232">
        <f>ROUND(E132*U132,2)</f>
        <v>8.75</v>
      </c>
      <c r="W132" s="232"/>
      <c r="X132" s="232" t="s">
        <v>136</v>
      </c>
      <c r="Y132" s="212"/>
      <c r="Z132" s="212"/>
      <c r="AA132" s="212"/>
      <c r="AB132" s="212"/>
      <c r="AC132" s="212"/>
      <c r="AD132" s="212"/>
      <c r="AE132" s="212"/>
      <c r="AF132" s="212"/>
      <c r="AG132" s="212" t="s">
        <v>137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>
      <c r="A133" s="229"/>
      <c r="B133" s="230"/>
      <c r="C133" s="261" t="s">
        <v>297</v>
      </c>
      <c r="D133" s="234"/>
      <c r="E133" s="235">
        <v>17.727499999999999</v>
      </c>
      <c r="F133" s="232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2"/>
      <c r="X133" s="232"/>
      <c r="Y133" s="212"/>
      <c r="Z133" s="212"/>
      <c r="AA133" s="212"/>
      <c r="AB133" s="212"/>
      <c r="AC133" s="212"/>
      <c r="AD133" s="212"/>
      <c r="AE133" s="212"/>
      <c r="AF133" s="212"/>
      <c r="AG133" s="212" t="s">
        <v>139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>
      <c r="A134" s="229"/>
      <c r="B134" s="230"/>
      <c r="C134" s="261" t="s">
        <v>298</v>
      </c>
      <c r="D134" s="234"/>
      <c r="E134" s="235">
        <v>15.916499999999999</v>
      </c>
      <c r="F134" s="232"/>
      <c r="G134" s="232"/>
      <c r="H134" s="232"/>
      <c r="I134" s="232"/>
      <c r="J134" s="232"/>
      <c r="K134" s="232"/>
      <c r="L134" s="232"/>
      <c r="M134" s="232"/>
      <c r="N134" s="232"/>
      <c r="O134" s="232"/>
      <c r="P134" s="232"/>
      <c r="Q134" s="232"/>
      <c r="R134" s="232"/>
      <c r="S134" s="232"/>
      <c r="T134" s="232"/>
      <c r="U134" s="232"/>
      <c r="V134" s="232"/>
      <c r="W134" s="232"/>
      <c r="X134" s="232"/>
      <c r="Y134" s="212"/>
      <c r="Z134" s="212"/>
      <c r="AA134" s="212"/>
      <c r="AB134" s="212"/>
      <c r="AC134" s="212"/>
      <c r="AD134" s="212"/>
      <c r="AE134" s="212"/>
      <c r="AF134" s="212"/>
      <c r="AG134" s="212" t="s">
        <v>139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>
      <c r="A135" s="237" t="s">
        <v>130</v>
      </c>
      <c r="B135" s="238" t="s">
        <v>76</v>
      </c>
      <c r="C135" s="259" t="s">
        <v>77</v>
      </c>
      <c r="D135" s="239"/>
      <c r="E135" s="240"/>
      <c r="F135" s="241"/>
      <c r="G135" s="242">
        <f>SUMIF(AG136:AG136,"&lt;&gt;NOR",G136:G136)</f>
        <v>0</v>
      </c>
      <c r="H135" s="236"/>
      <c r="I135" s="236">
        <f>SUM(I136:I136)</f>
        <v>0</v>
      </c>
      <c r="J135" s="236"/>
      <c r="K135" s="236">
        <f>SUM(K136:K136)</f>
        <v>0</v>
      </c>
      <c r="L135" s="236"/>
      <c r="M135" s="236">
        <f>SUM(M136:M136)</f>
        <v>0</v>
      </c>
      <c r="N135" s="236"/>
      <c r="O135" s="236">
        <f>SUM(O136:O136)</f>
        <v>0</v>
      </c>
      <c r="P135" s="236"/>
      <c r="Q135" s="236">
        <f>SUM(Q136:Q136)</f>
        <v>0</v>
      </c>
      <c r="R135" s="236"/>
      <c r="S135" s="236"/>
      <c r="T135" s="236"/>
      <c r="U135" s="236"/>
      <c r="V135" s="236">
        <f>SUM(V136:V136)</f>
        <v>7.25</v>
      </c>
      <c r="W135" s="236"/>
      <c r="X135" s="236"/>
      <c r="AG135" t="s">
        <v>131</v>
      </c>
    </row>
    <row r="136" spans="1:60" outlineLevel="1">
      <c r="A136" s="249">
        <v>48</v>
      </c>
      <c r="B136" s="250" t="s">
        <v>299</v>
      </c>
      <c r="C136" s="262" t="s">
        <v>300</v>
      </c>
      <c r="D136" s="251" t="s">
        <v>157</v>
      </c>
      <c r="E136" s="252">
        <v>23.60716</v>
      </c>
      <c r="F136" s="253"/>
      <c r="G136" s="254">
        <f>ROUND(E136*F136,2)</f>
        <v>0</v>
      </c>
      <c r="H136" s="233"/>
      <c r="I136" s="232">
        <f>ROUND(E136*H136,2)</f>
        <v>0</v>
      </c>
      <c r="J136" s="233"/>
      <c r="K136" s="232">
        <f>ROUND(E136*J136,2)</f>
        <v>0</v>
      </c>
      <c r="L136" s="232">
        <v>21</v>
      </c>
      <c r="M136" s="232">
        <f>G136*(1+L136/100)</f>
        <v>0</v>
      </c>
      <c r="N136" s="232">
        <v>0</v>
      </c>
      <c r="O136" s="232">
        <f>ROUND(E136*N136,2)</f>
        <v>0</v>
      </c>
      <c r="P136" s="232">
        <v>0</v>
      </c>
      <c r="Q136" s="232">
        <f>ROUND(E136*P136,2)</f>
        <v>0</v>
      </c>
      <c r="R136" s="232"/>
      <c r="S136" s="232" t="s">
        <v>135</v>
      </c>
      <c r="T136" s="232" t="s">
        <v>135</v>
      </c>
      <c r="U136" s="232">
        <v>0.307</v>
      </c>
      <c r="V136" s="232">
        <f>ROUND(E136*U136,2)</f>
        <v>7.25</v>
      </c>
      <c r="W136" s="232"/>
      <c r="X136" s="232" t="s">
        <v>301</v>
      </c>
      <c r="Y136" s="212"/>
      <c r="Z136" s="212"/>
      <c r="AA136" s="212"/>
      <c r="AB136" s="212"/>
      <c r="AC136" s="212"/>
      <c r="AD136" s="212"/>
      <c r="AE136" s="212"/>
      <c r="AF136" s="212"/>
      <c r="AG136" s="212" t="s">
        <v>302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>
      <c r="A137" s="237" t="s">
        <v>130</v>
      </c>
      <c r="B137" s="238" t="s">
        <v>78</v>
      </c>
      <c r="C137" s="259" t="s">
        <v>79</v>
      </c>
      <c r="D137" s="239"/>
      <c r="E137" s="240"/>
      <c r="F137" s="241"/>
      <c r="G137" s="242">
        <f>SUMIF(AG138:AG146,"&lt;&gt;NOR",G138:G146)</f>
        <v>0</v>
      </c>
      <c r="H137" s="236"/>
      <c r="I137" s="236">
        <f>SUM(I138:I146)</f>
        <v>0</v>
      </c>
      <c r="J137" s="236"/>
      <c r="K137" s="236">
        <f>SUM(K138:K146)</f>
        <v>0</v>
      </c>
      <c r="L137" s="236"/>
      <c r="M137" s="236">
        <f>SUM(M138:M146)</f>
        <v>0</v>
      </c>
      <c r="N137" s="236"/>
      <c r="O137" s="236">
        <f>SUM(O138:O146)</f>
        <v>0.03</v>
      </c>
      <c r="P137" s="236"/>
      <c r="Q137" s="236">
        <f>SUM(Q138:Q146)</f>
        <v>0</v>
      </c>
      <c r="R137" s="236"/>
      <c r="S137" s="236"/>
      <c r="T137" s="236"/>
      <c r="U137" s="236"/>
      <c r="V137" s="236">
        <f>SUM(V138:V146)</f>
        <v>2.37</v>
      </c>
      <c r="W137" s="236"/>
      <c r="X137" s="236"/>
      <c r="AG137" t="s">
        <v>131</v>
      </c>
    </row>
    <row r="138" spans="1:60" ht="20.399999999999999" outlineLevel="1">
      <c r="A138" s="243">
        <v>49</v>
      </c>
      <c r="B138" s="244" t="s">
        <v>303</v>
      </c>
      <c r="C138" s="260" t="s">
        <v>304</v>
      </c>
      <c r="D138" s="245" t="s">
        <v>151</v>
      </c>
      <c r="E138" s="246">
        <v>6.7675000000000001</v>
      </c>
      <c r="F138" s="247"/>
      <c r="G138" s="248">
        <f>ROUND(E138*F138,2)</f>
        <v>0</v>
      </c>
      <c r="H138" s="233"/>
      <c r="I138" s="232">
        <f>ROUND(E138*H138,2)</f>
        <v>0</v>
      </c>
      <c r="J138" s="233"/>
      <c r="K138" s="232">
        <f>ROUND(E138*J138,2)</f>
        <v>0</v>
      </c>
      <c r="L138" s="232">
        <v>21</v>
      </c>
      <c r="M138" s="232">
        <f>G138*(1+L138/100)</f>
        <v>0</v>
      </c>
      <c r="N138" s="232">
        <v>3.3E-4</v>
      </c>
      <c r="O138" s="232">
        <f>ROUND(E138*N138,2)</f>
        <v>0</v>
      </c>
      <c r="P138" s="232">
        <v>0</v>
      </c>
      <c r="Q138" s="232">
        <f>ROUND(E138*P138,2)</f>
        <v>0</v>
      </c>
      <c r="R138" s="232"/>
      <c r="S138" s="232" t="s">
        <v>135</v>
      </c>
      <c r="T138" s="232" t="s">
        <v>135</v>
      </c>
      <c r="U138" s="232">
        <v>0.03</v>
      </c>
      <c r="V138" s="232">
        <f>ROUND(E138*U138,2)</f>
        <v>0.2</v>
      </c>
      <c r="W138" s="232"/>
      <c r="X138" s="232" t="s">
        <v>136</v>
      </c>
      <c r="Y138" s="212"/>
      <c r="Z138" s="212"/>
      <c r="AA138" s="212"/>
      <c r="AB138" s="212"/>
      <c r="AC138" s="212"/>
      <c r="AD138" s="212"/>
      <c r="AE138" s="212"/>
      <c r="AF138" s="212"/>
      <c r="AG138" s="212" t="s">
        <v>305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>
      <c r="A139" s="229"/>
      <c r="B139" s="230"/>
      <c r="C139" s="261" t="s">
        <v>306</v>
      </c>
      <c r="D139" s="234"/>
      <c r="E139" s="235">
        <v>6.7675000000000001</v>
      </c>
      <c r="F139" s="232"/>
      <c r="G139" s="232"/>
      <c r="H139" s="232"/>
      <c r="I139" s="232"/>
      <c r="J139" s="232"/>
      <c r="K139" s="232"/>
      <c r="L139" s="232"/>
      <c r="M139" s="232"/>
      <c r="N139" s="232"/>
      <c r="O139" s="232"/>
      <c r="P139" s="232"/>
      <c r="Q139" s="232"/>
      <c r="R139" s="232"/>
      <c r="S139" s="232"/>
      <c r="T139" s="232"/>
      <c r="U139" s="232"/>
      <c r="V139" s="232"/>
      <c r="W139" s="232"/>
      <c r="X139" s="232"/>
      <c r="Y139" s="212"/>
      <c r="Z139" s="212"/>
      <c r="AA139" s="212"/>
      <c r="AB139" s="212"/>
      <c r="AC139" s="212"/>
      <c r="AD139" s="212"/>
      <c r="AE139" s="212"/>
      <c r="AF139" s="212"/>
      <c r="AG139" s="212" t="s">
        <v>139</v>
      </c>
      <c r="AH139" s="212">
        <v>0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>
      <c r="A140" s="243">
        <v>50</v>
      </c>
      <c r="B140" s="244" t="s">
        <v>307</v>
      </c>
      <c r="C140" s="260" t="s">
        <v>308</v>
      </c>
      <c r="D140" s="245" t="s">
        <v>151</v>
      </c>
      <c r="E140" s="246">
        <v>6.7675000000000001</v>
      </c>
      <c r="F140" s="247"/>
      <c r="G140" s="248">
        <f>ROUND(E140*F140,2)</f>
        <v>0</v>
      </c>
      <c r="H140" s="233"/>
      <c r="I140" s="232">
        <f>ROUND(E140*H140,2)</f>
        <v>0</v>
      </c>
      <c r="J140" s="233"/>
      <c r="K140" s="232">
        <f>ROUND(E140*J140,2)</f>
        <v>0</v>
      </c>
      <c r="L140" s="232">
        <v>21</v>
      </c>
      <c r="M140" s="232">
        <f>G140*(1+L140/100)</f>
        <v>0</v>
      </c>
      <c r="N140" s="232">
        <v>4.0999999999999999E-4</v>
      </c>
      <c r="O140" s="232">
        <f>ROUND(E140*N140,2)</f>
        <v>0</v>
      </c>
      <c r="P140" s="232">
        <v>0</v>
      </c>
      <c r="Q140" s="232">
        <f>ROUND(E140*P140,2)</f>
        <v>0</v>
      </c>
      <c r="R140" s="232"/>
      <c r="S140" s="232" t="s">
        <v>135</v>
      </c>
      <c r="T140" s="232" t="s">
        <v>135</v>
      </c>
      <c r="U140" s="232">
        <v>0.23</v>
      </c>
      <c r="V140" s="232">
        <f>ROUND(E140*U140,2)</f>
        <v>1.56</v>
      </c>
      <c r="W140" s="232"/>
      <c r="X140" s="232" t="s">
        <v>136</v>
      </c>
      <c r="Y140" s="212"/>
      <c r="Z140" s="212"/>
      <c r="AA140" s="212"/>
      <c r="AB140" s="212"/>
      <c r="AC140" s="212"/>
      <c r="AD140" s="212"/>
      <c r="AE140" s="212"/>
      <c r="AF140" s="212"/>
      <c r="AG140" s="212" t="s">
        <v>137</v>
      </c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>
      <c r="A141" s="229"/>
      <c r="B141" s="230"/>
      <c r="C141" s="261" t="s">
        <v>306</v>
      </c>
      <c r="D141" s="234"/>
      <c r="E141" s="235">
        <v>6.7675000000000001</v>
      </c>
      <c r="F141" s="232"/>
      <c r="G141" s="232"/>
      <c r="H141" s="232"/>
      <c r="I141" s="232"/>
      <c r="J141" s="232"/>
      <c r="K141" s="232"/>
      <c r="L141" s="232"/>
      <c r="M141" s="232"/>
      <c r="N141" s="232"/>
      <c r="O141" s="232"/>
      <c r="P141" s="232"/>
      <c r="Q141" s="232"/>
      <c r="R141" s="232"/>
      <c r="S141" s="232"/>
      <c r="T141" s="232"/>
      <c r="U141" s="232"/>
      <c r="V141" s="232"/>
      <c r="W141" s="232"/>
      <c r="X141" s="232"/>
      <c r="Y141" s="212"/>
      <c r="Z141" s="212"/>
      <c r="AA141" s="212"/>
      <c r="AB141" s="212"/>
      <c r="AC141" s="212"/>
      <c r="AD141" s="212"/>
      <c r="AE141" s="212"/>
      <c r="AF141" s="212"/>
      <c r="AG141" s="212" t="s">
        <v>139</v>
      </c>
      <c r="AH141" s="212">
        <v>0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>
      <c r="A142" s="249">
        <v>51</v>
      </c>
      <c r="B142" s="250" t="s">
        <v>309</v>
      </c>
      <c r="C142" s="262" t="s">
        <v>310</v>
      </c>
      <c r="D142" s="251" t="s">
        <v>151</v>
      </c>
      <c r="E142" s="252">
        <v>6.7679999999999998</v>
      </c>
      <c r="F142" s="253"/>
      <c r="G142" s="254">
        <f>ROUND(E142*F142,2)</f>
        <v>0</v>
      </c>
      <c r="H142" s="233"/>
      <c r="I142" s="232">
        <f>ROUND(E142*H142,2)</f>
        <v>0</v>
      </c>
      <c r="J142" s="233"/>
      <c r="K142" s="232">
        <f>ROUND(E142*J142,2)</f>
        <v>0</v>
      </c>
      <c r="L142" s="232">
        <v>21</v>
      </c>
      <c r="M142" s="232">
        <f>G142*(1+L142/100)</f>
        <v>0</v>
      </c>
      <c r="N142" s="232">
        <v>0</v>
      </c>
      <c r="O142" s="232">
        <f>ROUND(E142*N142,2)</f>
        <v>0</v>
      </c>
      <c r="P142" s="232">
        <v>0</v>
      </c>
      <c r="Q142" s="232">
        <f>ROUND(E142*P142,2)</f>
        <v>0</v>
      </c>
      <c r="R142" s="232"/>
      <c r="S142" s="232" t="s">
        <v>135</v>
      </c>
      <c r="T142" s="232" t="s">
        <v>135</v>
      </c>
      <c r="U142" s="232">
        <v>0.01</v>
      </c>
      <c r="V142" s="232">
        <f>ROUND(E142*U142,2)</f>
        <v>7.0000000000000007E-2</v>
      </c>
      <c r="W142" s="232"/>
      <c r="X142" s="232" t="s">
        <v>136</v>
      </c>
      <c r="Y142" s="212"/>
      <c r="Z142" s="212"/>
      <c r="AA142" s="212"/>
      <c r="AB142" s="212"/>
      <c r="AC142" s="212"/>
      <c r="AD142" s="212"/>
      <c r="AE142" s="212"/>
      <c r="AF142" s="212"/>
      <c r="AG142" s="212" t="s">
        <v>137</v>
      </c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>
      <c r="A143" s="249">
        <v>52</v>
      </c>
      <c r="B143" s="250" t="s">
        <v>311</v>
      </c>
      <c r="C143" s="262" t="s">
        <v>312</v>
      </c>
      <c r="D143" s="251" t="s">
        <v>151</v>
      </c>
      <c r="E143" s="252">
        <v>6.7679999999999998</v>
      </c>
      <c r="F143" s="253"/>
      <c r="G143" s="254">
        <f>ROUND(E143*F143,2)</f>
        <v>0</v>
      </c>
      <c r="H143" s="233"/>
      <c r="I143" s="232">
        <f>ROUND(E143*H143,2)</f>
        <v>0</v>
      </c>
      <c r="J143" s="233"/>
      <c r="K143" s="232">
        <f>ROUND(E143*J143,2)</f>
        <v>0</v>
      </c>
      <c r="L143" s="232">
        <v>21</v>
      </c>
      <c r="M143" s="232">
        <f>G143*(1+L143/100)</f>
        <v>0</v>
      </c>
      <c r="N143" s="232">
        <v>0</v>
      </c>
      <c r="O143" s="232">
        <f>ROUND(E143*N143,2)</f>
        <v>0</v>
      </c>
      <c r="P143" s="232">
        <v>0</v>
      </c>
      <c r="Q143" s="232">
        <f>ROUND(E143*P143,2)</f>
        <v>0</v>
      </c>
      <c r="R143" s="232"/>
      <c r="S143" s="232" t="s">
        <v>135</v>
      </c>
      <c r="T143" s="232" t="s">
        <v>135</v>
      </c>
      <c r="U143" s="232">
        <v>0.08</v>
      </c>
      <c r="V143" s="232">
        <f>ROUND(E143*U143,2)</f>
        <v>0.54</v>
      </c>
      <c r="W143" s="232"/>
      <c r="X143" s="232" t="s">
        <v>136</v>
      </c>
      <c r="Y143" s="212"/>
      <c r="Z143" s="212"/>
      <c r="AA143" s="212"/>
      <c r="AB143" s="212"/>
      <c r="AC143" s="212"/>
      <c r="AD143" s="212"/>
      <c r="AE143" s="212"/>
      <c r="AF143" s="212"/>
      <c r="AG143" s="212" t="s">
        <v>137</v>
      </c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>
      <c r="A144" s="243">
        <v>53</v>
      </c>
      <c r="B144" s="244" t="s">
        <v>313</v>
      </c>
      <c r="C144" s="260" t="s">
        <v>314</v>
      </c>
      <c r="D144" s="245" t="s">
        <v>151</v>
      </c>
      <c r="E144" s="246">
        <v>7.4447999999999999</v>
      </c>
      <c r="F144" s="247"/>
      <c r="G144" s="248">
        <f>ROUND(E144*F144,2)</f>
        <v>0</v>
      </c>
      <c r="H144" s="233"/>
      <c r="I144" s="232">
        <f>ROUND(E144*H144,2)</f>
        <v>0</v>
      </c>
      <c r="J144" s="233"/>
      <c r="K144" s="232">
        <f>ROUND(E144*J144,2)</f>
        <v>0</v>
      </c>
      <c r="L144" s="232">
        <v>21</v>
      </c>
      <c r="M144" s="232">
        <f>G144*(1+L144/100)</f>
        <v>0</v>
      </c>
      <c r="N144" s="232">
        <v>4.4000000000000003E-3</v>
      </c>
      <c r="O144" s="232">
        <f>ROUND(E144*N144,2)</f>
        <v>0.03</v>
      </c>
      <c r="P144" s="232">
        <v>0</v>
      </c>
      <c r="Q144" s="232">
        <f>ROUND(E144*P144,2)</f>
        <v>0</v>
      </c>
      <c r="R144" s="232" t="s">
        <v>179</v>
      </c>
      <c r="S144" s="232" t="s">
        <v>315</v>
      </c>
      <c r="T144" s="232" t="s">
        <v>315</v>
      </c>
      <c r="U144" s="232">
        <v>0</v>
      </c>
      <c r="V144" s="232">
        <f>ROUND(E144*U144,2)</f>
        <v>0</v>
      </c>
      <c r="W144" s="232"/>
      <c r="X144" s="232" t="s">
        <v>180</v>
      </c>
      <c r="Y144" s="212"/>
      <c r="Z144" s="212"/>
      <c r="AA144" s="212"/>
      <c r="AB144" s="212"/>
      <c r="AC144" s="212"/>
      <c r="AD144" s="212"/>
      <c r="AE144" s="212"/>
      <c r="AF144" s="212"/>
      <c r="AG144" s="212" t="s">
        <v>316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>
      <c r="A145" s="229"/>
      <c r="B145" s="230"/>
      <c r="C145" s="261" t="s">
        <v>317</v>
      </c>
      <c r="D145" s="234"/>
      <c r="E145" s="235">
        <v>7.4447999999999999</v>
      </c>
      <c r="F145" s="232"/>
      <c r="G145" s="232"/>
      <c r="H145" s="232"/>
      <c r="I145" s="232"/>
      <c r="J145" s="232"/>
      <c r="K145" s="232"/>
      <c r="L145" s="232"/>
      <c r="M145" s="232"/>
      <c r="N145" s="232"/>
      <c r="O145" s="232"/>
      <c r="P145" s="232"/>
      <c r="Q145" s="232"/>
      <c r="R145" s="232"/>
      <c r="S145" s="232"/>
      <c r="T145" s="232"/>
      <c r="U145" s="232"/>
      <c r="V145" s="232"/>
      <c r="W145" s="232"/>
      <c r="X145" s="232"/>
      <c r="Y145" s="212"/>
      <c r="Z145" s="212"/>
      <c r="AA145" s="212"/>
      <c r="AB145" s="212"/>
      <c r="AC145" s="212"/>
      <c r="AD145" s="212"/>
      <c r="AE145" s="212"/>
      <c r="AF145" s="212"/>
      <c r="AG145" s="212" t="s">
        <v>139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>
      <c r="A146" s="229">
        <v>54</v>
      </c>
      <c r="B146" s="230" t="s">
        <v>318</v>
      </c>
      <c r="C146" s="263" t="s">
        <v>319</v>
      </c>
      <c r="D146" s="231" t="s">
        <v>0</v>
      </c>
      <c r="E146" s="255"/>
      <c r="F146" s="233"/>
      <c r="G146" s="232">
        <f>ROUND(E146*F146,2)</f>
        <v>0</v>
      </c>
      <c r="H146" s="233"/>
      <c r="I146" s="232">
        <f>ROUND(E146*H146,2)</f>
        <v>0</v>
      </c>
      <c r="J146" s="233"/>
      <c r="K146" s="232">
        <f>ROUND(E146*J146,2)</f>
        <v>0</v>
      </c>
      <c r="L146" s="232">
        <v>21</v>
      </c>
      <c r="M146" s="232">
        <f>G146*(1+L146/100)</f>
        <v>0</v>
      </c>
      <c r="N146" s="232">
        <v>0</v>
      </c>
      <c r="O146" s="232">
        <f>ROUND(E146*N146,2)</f>
        <v>0</v>
      </c>
      <c r="P146" s="232">
        <v>0</v>
      </c>
      <c r="Q146" s="232">
        <f>ROUND(E146*P146,2)</f>
        <v>0</v>
      </c>
      <c r="R146" s="232"/>
      <c r="S146" s="232" t="s">
        <v>135</v>
      </c>
      <c r="T146" s="232" t="s">
        <v>135</v>
      </c>
      <c r="U146" s="232">
        <v>0</v>
      </c>
      <c r="V146" s="232">
        <f>ROUND(E146*U146,2)</f>
        <v>0</v>
      </c>
      <c r="W146" s="232"/>
      <c r="X146" s="232" t="s">
        <v>301</v>
      </c>
      <c r="Y146" s="212"/>
      <c r="Z146" s="212"/>
      <c r="AA146" s="212"/>
      <c r="AB146" s="212"/>
      <c r="AC146" s="212"/>
      <c r="AD146" s="212"/>
      <c r="AE146" s="212"/>
      <c r="AF146" s="212"/>
      <c r="AG146" s="212" t="s">
        <v>302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>
      <c r="A147" s="237" t="s">
        <v>130</v>
      </c>
      <c r="B147" s="238" t="s">
        <v>80</v>
      </c>
      <c r="C147" s="259" t="s">
        <v>81</v>
      </c>
      <c r="D147" s="239"/>
      <c r="E147" s="240"/>
      <c r="F147" s="241"/>
      <c r="G147" s="242">
        <f>SUMIF(AG148:AG152,"&lt;&gt;NOR",G148:G152)</f>
        <v>0</v>
      </c>
      <c r="H147" s="236"/>
      <c r="I147" s="236">
        <f>SUM(I148:I152)</f>
        <v>0</v>
      </c>
      <c r="J147" s="236"/>
      <c r="K147" s="236">
        <f>SUM(K148:K152)</f>
        <v>0</v>
      </c>
      <c r="L147" s="236"/>
      <c r="M147" s="236">
        <f>SUM(M148:M152)</f>
        <v>0</v>
      </c>
      <c r="N147" s="236"/>
      <c r="O147" s="236">
        <f>SUM(O148:O152)</f>
        <v>0.01</v>
      </c>
      <c r="P147" s="236"/>
      <c r="Q147" s="236">
        <f>SUM(Q148:Q152)</f>
        <v>0</v>
      </c>
      <c r="R147" s="236"/>
      <c r="S147" s="236"/>
      <c r="T147" s="236"/>
      <c r="U147" s="236"/>
      <c r="V147" s="236">
        <f>SUM(V148:V152)</f>
        <v>0.33</v>
      </c>
      <c r="W147" s="236"/>
      <c r="X147" s="236"/>
      <c r="AG147" t="s">
        <v>131</v>
      </c>
    </row>
    <row r="148" spans="1:60" ht="20.399999999999999" outlineLevel="1">
      <c r="A148" s="243">
        <v>55</v>
      </c>
      <c r="B148" s="244" t="s">
        <v>320</v>
      </c>
      <c r="C148" s="260" t="s">
        <v>321</v>
      </c>
      <c r="D148" s="245" t="s">
        <v>151</v>
      </c>
      <c r="E148" s="246">
        <v>3.7128000000000001</v>
      </c>
      <c r="F148" s="247"/>
      <c r="G148" s="248">
        <f>ROUND(E148*F148,2)</f>
        <v>0</v>
      </c>
      <c r="H148" s="233"/>
      <c r="I148" s="232">
        <f>ROUND(E148*H148,2)</f>
        <v>0</v>
      </c>
      <c r="J148" s="233"/>
      <c r="K148" s="232">
        <f>ROUND(E148*J148,2)</f>
        <v>0</v>
      </c>
      <c r="L148" s="232">
        <v>21</v>
      </c>
      <c r="M148" s="232">
        <f>G148*(1+L148/100)</f>
        <v>0</v>
      </c>
      <c r="N148" s="232">
        <v>0</v>
      </c>
      <c r="O148" s="232">
        <f>ROUND(E148*N148,2)</f>
        <v>0</v>
      </c>
      <c r="P148" s="232">
        <v>0</v>
      </c>
      <c r="Q148" s="232">
        <f>ROUND(E148*P148,2)</f>
        <v>0</v>
      </c>
      <c r="R148" s="232"/>
      <c r="S148" s="232" t="s">
        <v>135</v>
      </c>
      <c r="T148" s="232" t="s">
        <v>135</v>
      </c>
      <c r="U148" s="232">
        <v>0.09</v>
      </c>
      <c r="V148" s="232">
        <f>ROUND(E148*U148,2)</f>
        <v>0.33</v>
      </c>
      <c r="W148" s="232"/>
      <c r="X148" s="232" t="s">
        <v>136</v>
      </c>
      <c r="Y148" s="212"/>
      <c r="Z148" s="212"/>
      <c r="AA148" s="212"/>
      <c r="AB148" s="212"/>
      <c r="AC148" s="212"/>
      <c r="AD148" s="212"/>
      <c r="AE148" s="212"/>
      <c r="AF148" s="212"/>
      <c r="AG148" s="212" t="s">
        <v>137</v>
      </c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>
      <c r="A149" s="229"/>
      <c r="B149" s="230"/>
      <c r="C149" s="261" t="s">
        <v>322</v>
      </c>
      <c r="D149" s="234"/>
      <c r="E149" s="235">
        <v>3.7128000000000001</v>
      </c>
      <c r="F149" s="232"/>
      <c r="G149" s="232"/>
      <c r="H149" s="232"/>
      <c r="I149" s="232"/>
      <c r="J149" s="232"/>
      <c r="K149" s="232"/>
      <c r="L149" s="232"/>
      <c r="M149" s="232"/>
      <c r="N149" s="232"/>
      <c r="O149" s="232"/>
      <c r="P149" s="232"/>
      <c r="Q149" s="232"/>
      <c r="R149" s="232"/>
      <c r="S149" s="232"/>
      <c r="T149" s="232"/>
      <c r="U149" s="232"/>
      <c r="V149" s="232"/>
      <c r="W149" s="232"/>
      <c r="X149" s="232"/>
      <c r="Y149" s="212"/>
      <c r="Z149" s="212"/>
      <c r="AA149" s="212"/>
      <c r="AB149" s="212"/>
      <c r="AC149" s="212"/>
      <c r="AD149" s="212"/>
      <c r="AE149" s="212"/>
      <c r="AF149" s="212"/>
      <c r="AG149" s="212" t="s">
        <v>139</v>
      </c>
      <c r="AH149" s="212">
        <v>0</v>
      </c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>
      <c r="A150" s="243">
        <v>56</v>
      </c>
      <c r="B150" s="244" t="s">
        <v>323</v>
      </c>
      <c r="C150" s="260" t="s">
        <v>324</v>
      </c>
      <c r="D150" s="245" t="s">
        <v>151</v>
      </c>
      <c r="E150" s="246">
        <v>3.8984399999999999</v>
      </c>
      <c r="F150" s="247"/>
      <c r="G150" s="248">
        <f>ROUND(E150*F150,2)</f>
        <v>0</v>
      </c>
      <c r="H150" s="233"/>
      <c r="I150" s="232">
        <f>ROUND(E150*H150,2)</f>
        <v>0</v>
      </c>
      <c r="J150" s="233"/>
      <c r="K150" s="232">
        <f>ROUND(E150*J150,2)</f>
        <v>0</v>
      </c>
      <c r="L150" s="232">
        <v>21</v>
      </c>
      <c r="M150" s="232">
        <f>G150*(1+L150/100)</f>
        <v>0</v>
      </c>
      <c r="N150" s="232">
        <v>3.5000000000000001E-3</v>
      </c>
      <c r="O150" s="232">
        <f>ROUND(E150*N150,2)</f>
        <v>0.01</v>
      </c>
      <c r="P150" s="232">
        <v>0</v>
      </c>
      <c r="Q150" s="232">
        <f>ROUND(E150*P150,2)</f>
        <v>0</v>
      </c>
      <c r="R150" s="232" t="s">
        <v>179</v>
      </c>
      <c r="S150" s="232" t="s">
        <v>135</v>
      </c>
      <c r="T150" s="232" t="s">
        <v>135</v>
      </c>
      <c r="U150" s="232">
        <v>0</v>
      </c>
      <c r="V150" s="232">
        <f>ROUND(E150*U150,2)</f>
        <v>0</v>
      </c>
      <c r="W150" s="232"/>
      <c r="X150" s="232" t="s">
        <v>180</v>
      </c>
      <c r="Y150" s="212"/>
      <c r="Z150" s="212"/>
      <c r="AA150" s="212"/>
      <c r="AB150" s="212"/>
      <c r="AC150" s="212"/>
      <c r="AD150" s="212"/>
      <c r="AE150" s="212"/>
      <c r="AF150" s="212"/>
      <c r="AG150" s="212" t="s">
        <v>316</v>
      </c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>
      <c r="A151" s="229"/>
      <c r="B151" s="230"/>
      <c r="C151" s="261" t="s">
        <v>325</v>
      </c>
      <c r="D151" s="234"/>
      <c r="E151" s="235">
        <v>3.8984399999999999</v>
      </c>
      <c r="F151" s="232"/>
      <c r="G151" s="232"/>
      <c r="H151" s="232"/>
      <c r="I151" s="232"/>
      <c r="J151" s="232"/>
      <c r="K151" s="232"/>
      <c r="L151" s="232"/>
      <c r="M151" s="232"/>
      <c r="N151" s="232"/>
      <c r="O151" s="232"/>
      <c r="P151" s="232"/>
      <c r="Q151" s="232"/>
      <c r="R151" s="232"/>
      <c r="S151" s="232"/>
      <c r="T151" s="232"/>
      <c r="U151" s="232"/>
      <c r="V151" s="232"/>
      <c r="W151" s="232"/>
      <c r="X151" s="232"/>
      <c r="Y151" s="212"/>
      <c r="Z151" s="212"/>
      <c r="AA151" s="212"/>
      <c r="AB151" s="212"/>
      <c r="AC151" s="212"/>
      <c r="AD151" s="212"/>
      <c r="AE151" s="212"/>
      <c r="AF151" s="212"/>
      <c r="AG151" s="212" t="s">
        <v>139</v>
      </c>
      <c r="AH151" s="212">
        <v>0</v>
      </c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>
      <c r="A152" s="229">
        <v>57</v>
      </c>
      <c r="B152" s="230" t="s">
        <v>326</v>
      </c>
      <c r="C152" s="263" t="s">
        <v>327</v>
      </c>
      <c r="D152" s="231" t="s">
        <v>0</v>
      </c>
      <c r="E152" s="255"/>
      <c r="F152" s="233"/>
      <c r="G152" s="232">
        <f>ROUND(E152*F152,2)</f>
        <v>0</v>
      </c>
      <c r="H152" s="233"/>
      <c r="I152" s="232">
        <f>ROUND(E152*H152,2)</f>
        <v>0</v>
      </c>
      <c r="J152" s="233"/>
      <c r="K152" s="232">
        <f>ROUND(E152*J152,2)</f>
        <v>0</v>
      </c>
      <c r="L152" s="232">
        <v>21</v>
      </c>
      <c r="M152" s="232">
        <f>G152*(1+L152/100)</f>
        <v>0</v>
      </c>
      <c r="N152" s="232">
        <v>0</v>
      </c>
      <c r="O152" s="232">
        <f>ROUND(E152*N152,2)</f>
        <v>0</v>
      </c>
      <c r="P152" s="232">
        <v>0</v>
      </c>
      <c r="Q152" s="232">
        <f>ROUND(E152*P152,2)</f>
        <v>0</v>
      </c>
      <c r="R152" s="232"/>
      <c r="S152" s="232" t="s">
        <v>135</v>
      </c>
      <c r="T152" s="232" t="s">
        <v>135</v>
      </c>
      <c r="U152" s="232">
        <v>0</v>
      </c>
      <c r="V152" s="232">
        <f>ROUND(E152*U152,2)</f>
        <v>0</v>
      </c>
      <c r="W152" s="232"/>
      <c r="X152" s="232" t="s">
        <v>301</v>
      </c>
      <c r="Y152" s="212"/>
      <c r="Z152" s="212"/>
      <c r="AA152" s="212"/>
      <c r="AB152" s="212"/>
      <c r="AC152" s="212"/>
      <c r="AD152" s="212"/>
      <c r="AE152" s="212"/>
      <c r="AF152" s="212"/>
      <c r="AG152" s="212" t="s">
        <v>302</v>
      </c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>
      <c r="A153" s="237" t="s">
        <v>130</v>
      </c>
      <c r="B153" s="238" t="s">
        <v>82</v>
      </c>
      <c r="C153" s="259" t="s">
        <v>83</v>
      </c>
      <c r="D153" s="239"/>
      <c r="E153" s="240"/>
      <c r="F153" s="241"/>
      <c r="G153" s="242">
        <f>SUMIF(AG154:AG154,"&lt;&gt;NOR",G154:G154)</f>
        <v>0</v>
      </c>
      <c r="H153" s="236"/>
      <c r="I153" s="236">
        <f>SUM(I154:I154)</f>
        <v>0</v>
      </c>
      <c r="J153" s="236"/>
      <c r="K153" s="236">
        <f>SUM(K154:K154)</f>
        <v>0</v>
      </c>
      <c r="L153" s="236"/>
      <c r="M153" s="236">
        <f>SUM(M154:M154)</f>
        <v>0</v>
      </c>
      <c r="N153" s="236"/>
      <c r="O153" s="236">
        <f>SUM(O154:O154)</f>
        <v>0</v>
      </c>
      <c r="P153" s="236"/>
      <c r="Q153" s="236">
        <f>SUM(Q154:Q154)</f>
        <v>0</v>
      </c>
      <c r="R153" s="236"/>
      <c r="S153" s="236"/>
      <c r="T153" s="236"/>
      <c r="U153" s="236"/>
      <c r="V153" s="236">
        <f>SUM(V154:V154)</f>
        <v>0</v>
      </c>
      <c r="W153" s="236"/>
      <c r="X153" s="236"/>
      <c r="AG153" t="s">
        <v>131</v>
      </c>
    </row>
    <row r="154" spans="1:60" outlineLevel="1">
      <c r="A154" s="249">
        <v>58</v>
      </c>
      <c r="B154" s="250" t="s">
        <v>328</v>
      </c>
      <c r="C154" s="262" t="s">
        <v>329</v>
      </c>
      <c r="D154" s="251" t="s">
        <v>330</v>
      </c>
      <c r="E154" s="252">
        <v>1</v>
      </c>
      <c r="F154" s="253"/>
      <c r="G154" s="254">
        <f>ROUND(E154*F154,2)</f>
        <v>0</v>
      </c>
      <c r="H154" s="233"/>
      <c r="I154" s="232">
        <f>ROUND(E154*H154,2)</f>
        <v>0</v>
      </c>
      <c r="J154" s="233"/>
      <c r="K154" s="232">
        <f>ROUND(E154*J154,2)</f>
        <v>0</v>
      </c>
      <c r="L154" s="232">
        <v>21</v>
      </c>
      <c r="M154" s="232">
        <f>G154*(1+L154/100)</f>
        <v>0</v>
      </c>
      <c r="N154" s="232">
        <v>0</v>
      </c>
      <c r="O154" s="232">
        <f>ROUND(E154*N154,2)</f>
        <v>0</v>
      </c>
      <c r="P154" s="232">
        <v>0</v>
      </c>
      <c r="Q154" s="232">
        <f>ROUND(E154*P154,2)</f>
        <v>0</v>
      </c>
      <c r="R154" s="232"/>
      <c r="S154" s="232" t="s">
        <v>331</v>
      </c>
      <c r="T154" s="232" t="s">
        <v>332</v>
      </c>
      <c r="U154" s="232">
        <v>0</v>
      </c>
      <c r="V154" s="232">
        <f>ROUND(E154*U154,2)</f>
        <v>0</v>
      </c>
      <c r="W154" s="232"/>
      <c r="X154" s="232" t="s">
        <v>136</v>
      </c>
      <c r="Y154" s="212"/>
      <c r="Z154" s="212"/>
      <c r="AA154" s="212"/>
      <c r="AB154" s="212"/>
      <c r="AC154" s="212"/>
      <c r="AD154" s="212"/>
      <c r="AE154" s="212"/>
      <c r="AF154" s="212"/>
      <c r="AG154" s="212" t="s">
        <v>137</v>
      </c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>
      <c r="A155" s="237" t="s">
        <v>130</v>
      </c>
      <c r="B155" s="238" t="s">
        <v>84</v>
      </c>
      <c r="C155" s="259" t="s">
        <v>85</v>
      </c>
      <c r="D155" s="239"/>
      <c r="E155" s="240"/>
      <c r="F155" s="241"/>
      <c r="G155" s="242">
        <f>SUMIF(AG156:AG160,"&lt;&gt;NOR",G156:G160)</f>
        <v>0</v>
      </c>
      <c r="H155" s="236"/>
      <c r="I155" s="236">
        <f>SUM(I156:I160)</f>
        <v>0</v>
      </c>
      <c r="J155" s="236"/>
      <c r="K155" s="236">
        <f>SUM(K156:K160)</f>
        <v>0</v>
      </c>
      <c r="L155" s="236"/>
      <c r="M155" s="236">
        <f>SUM(M156:M160)</f>
        <v>0</v>
      </c>
      <c r="N155" s="236"/>
      <c r="O155" s="236">
        <f>SUM(O156:O160)</f>
        <v>0.04</v>
      </c>
      <c r="P155" s="236"/>
      <c r="Q155" s="236">
        <f>SUM(Q156:Q160)</f>
        <v>0</v>
      </c>
      <c r="R155" s="236"/>
      <c r="S155" s="236"/>
      <c r="T155" s="236"/>
      <c r="U155" s="236"/>
      <c r="V155" s="236">
        <f>SUM(V156:V160)</f>
        <v>4.46</v>
      </c>
      <c r="W155" s="236"/>
      <c r="X155" s="236"/>
      <c r="AG155" t="s">
        <v>131</v>
      </c>
    </row>
    <row r="156" spans="1:60" outlineLevel="1">
      <c r="A156" s="249">
        <v>59</v>
      </c>
      <c r="B156" s="250" t="s">
        <v>333</v>
      </c>
      <c r="C156" s="262" t="s">
        <v>334</v>
      </c>
      <c r="D156" s="251" t="s">
        <v>174</v>
      </c>
      <c r="E156" s="252">
        <v>2</v>
      </c>
      <c r="F156" s="253"/>
      <c r="G156" s="254">
        <f>ROUND(E156*F156,2)</f>
        <v>0</v>
      </c>
      <c r="H156" s="233"/>
      <c r="I156" s="232">
        <f>ROUND(E156*H156,2)</f>
        <v>0</v>
      </c>
      <c r="J156" s="233"/>
      <c r="K156" s="232">
        <f>ROUND(E156*J156,2)</f>
        <v>0</v>
      </c>
      <c r="L156" s="232">
        <v>21</v>
      </c>
      <c r="M156" s="232">
        <f>G156*(1+L156/100)</f>
        <v>0</v>
      </c>
      <c r="N156" s="232">
        <v>0</v>
      </c>
      <c r="O156" s="232">
        <f>ROUND(E156*N156,2)</f>
        <v>0</v>
      </c>
      <c r="P156" s="232">
        <v>0</v>
      </c>
      <c r="Q156" s="232">
        <f>ROUND(E156*P156,2)</f>
        <v>0</v>
      </c>
      <c r="R156" s="232"/>
      <c r="S156" s="232" t="s">
        <v>135</v>
      </c>
      <c r="T156" s="232" t="s">
        <v>135</v>
      </c>
      <c r="U156" s="232">
        <v>1.45</v>
      </c>
      <c r="V156" s="232">
        <f>ROUND(E156*U156,2)</f>
        <v>2.9</v>
      </c>
      <c r="W156" s="232"/>
      <c r="X156" s="232" t="s">
        <v>136</v>
      </c>
      <c r="Y156" s="212"/>
      <c r="Z156" s="212"/>
      <c r="AA156" s="212"/>
      <c r="AB156" s="212"/>
      <c r="AC156" s="212"/>
      <c r="AD156" s="212"/>
      <c r="AE156" s="212"/>
      <c r="AF156" s="212"/>
      <c r="AG156" s="212" t="s">
        <v>305</v>
      </c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>
      <c r="A157" s="249">
        <v>60</v>
      </c>
      <c r="B157" s="250" t="s">
        <v>335</v>
      </c>
      <c r="C157" s="262" t="s">
        <v>336</v>
      </c>
      <c r="D157" s="251" t="s">
        <v>174</v>
      </c>
      <c r="E157" s="252">
        <v>2</v>
      </c>
      <c r="F157" s="253"/>
      <c r="G157" s="254">
        <f>ROUND(E157*F157,2)</f>
        <v>0</v>
      </c>
      <c r="H157" s="233"/>
      <c r="I157" s="232">
        <f>ROUND(E157*H157,2)</f>
        <v>0</v>
      </c>
      <c r="J157" s="233"/>
      <c r="K157" s="232">
        <f>ROUND(E157*J157,2)</f>
        <v>0</v>
      </c>
      <c r="L157" s="232">
        <v>21</v>
      </c>
      <c r="M157" s="232">
        <f>G157*(1+L157/100)</f>
        <v>0</v>
      </c>
      <c r="N157" s="232">
        <v>0</v>
      </c>
      <c r="O157" s="232">
        <f>ROUND(E157*N157,2)</f>
        <v>0</v>
      </c>
      <c r="P157" s="232">
        <v>0</v>
      </c>
      <c r="Q157" s="232">
        <f>ROUND(E157*P157,2)</f>
        <v>0</v>
      </c>
      <c r="R157" s="232"/>
      <c r="S157" s="232" t="s">
        <v>135</v>
      </c>
      <c r="T157" s="232" t="s">
        <v>135</v>
      </c>
      <c r="U157" s="232">
        <v>0.78</v>
      </c>
      <c r="V157" s="232">
        <f>ROUND(E157*U157,2)</f>
        <v>1.56</v>
      </c>
      <c r="W157" s="232"/>
      <c r="X157" s="232" t="s">
        <v>136</v>
      </c>
      <c r="Y157" s="212"/>
      <c r="Z157" s="212"/>
      <c r="AA157" s="212"/>
      <c r="AB157" s="212"/>
      <c r="AC157" s="212"/>
      <c r="AD157" s="212"/>
      <c r="AE157" s="212"/>
      <c r="AF157" s="212"/>
      <c r="AG157" s="212" t="s">
        <v>137</v>
      </c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>
      <c r="A158" s="249">
        <v>61</v>
      </c>
      <c r="B158" s="250" t="s">
        <v>337</v>
      </c>
      <c r="C158" s="262" t="s">
        <v>338</v>
      </c>
      <c r="D158" s="251" t="s">
        <v>174</v>
      </c>
      <c r="E158" s="252">
        <v>2</v>
      </c>
      <c r="F158" s="253"/>
      <c r="G158" s="254">
        <f>ROUND(E158*F158,2)</f>
        <v>0</v>
      </c>
      <c r="H158" s="233"/>
      <c r="I158" s="232">
        <f>ROUND(E158*H158,2)</f>
        <v>0</v>
      </c>
      <c r="J158" s="233"/>
      <c r="K158" s="232">
        <f>ROUND(E158*J158,2)</f>
        <v>0</v>
      </c>
      <c r="L158" s="232">
        <v>21</v>
      </c>
      <c r="M158" s="232">
        <f>G158*(1+L158/100)</f>
        <v>0</v>
      </c>
      <c r="N158" s="232">
        <v>8.0000000000000004E-4</v>
      </c>
      <c r="O158" s="232">
        <f>ROUND(E158*N158,2)</f>
        <v>0</v>
      </c>
      <c r="P158" s="232">
        <v>0</v>
      </c>
      <c r="Q158" s="232">
        <f>ROUND(E158*P158,2)</f>
        <v>0</v>
      </c>
      <c r="R158" s="232" t="s">
        <v>179</v>
      </c>
      <c r="S158" s="232" t="s">
        <v>135</v>
      </c>
      <c r="T158" s="232" t="s">
        <v>135</v>
      </c>
      <c r="U158" s="232">
        <v>0</v>
      </c>
      <c r="V158" s="232">
        <f>ROUND(E158*U158,2)</f>
        <v>0</v>
      </c>
      <c r="W158" s="232"/>
      <c r="X158" s="232" t="s">
        <v>180</v>
      </c>
      <c r="Y158" s="212"/>
      <c r="Z158" s="212"/>
      <c r="AA158" s="212"/>
      <c r="AB158" s="212"/>
      <c r="AC158" s="212"/>
      <c r="AD158" s="212"/>
      <c r="AE158" s="212"/>
      <c r="AF158" s="212"/>
      <c r="AG158" s="212" t="s">
        <v>181</v>
      </c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>
      <c r="A159" s="243">
        <v>62</v>
      </c>
      <c r="B159" s="244" t="s">
        <v>339</v>
      </c>
      <c r="C159" s="260" t="s">
        <v>340</v>
      </c>
      <c r="D159" s="245" t="s">
        <v>174</v>
      </c>
      <c r="E159" s="246">
        <v>2</v>
      </c>
      <c r="F159" s="247"/>
      <c r="G159" s="248">
        <f>ROUND(E159*F159,2)</f>
        <v>0</v>
      </c>
      <c r="H159" s="233"/>
      <c r="I159" s="232">
        <f>ROUND(E159*H159,2)</f>
        <v>0</v>
      </c>
      <c r="J159" s="233"/>
      <c r="K159" s="232">
        <f>ROUND(E159*J159,2)</f>
        <v>0</v>
      </c>
      <c r="L159" s="232">
        <v>21</v>
      </c>
      <c r="M159" s="232">
        <f>G159*(1+L159/100)</f>
        <v>0</v>
      </c>
      <c r="N159" s="232">
        <v>1.9E-2</v>
      </c>
      <c r="O159" s="232">
        <f>ROUND(E159*N159,2)</f>
        <v>0.04</v>
      </c>
      <c r="P159" s="232">
        <v>0</v>
      </c>
      <c r="Q159" s="232">
        <f>ROUND(E159*P159,2)</f>
        <v>0</v>
      </c>
      <c r="R159" s="232" t="s">
        <v>179</v>
      </c>
      <c r="S159" s="232" t="s">
        <v>135</v>
      </c>
      <c r="T159" s="232" t="s">
        <v>135</v>
      </c>
      <c r="U159" s="232">
        <v>0</v>
      </c>
      <c r="V159" s="232">
        <f>ROUND(E159*U159,2)</f>
        <v>0</v>
      </c>
      <c r="W159" s="232"/>
      <c r="X159" s="232" t="s">
        <v>180</v>
      </c>
      <c r="Y159" s="212"/>
      <c r="Z159" s="212"/>
      <c r="AA159" s="212"/>
      <c r="AB159" s="212"/>
      <c r="AC159" s="212"/>
      <c r="AD159" s="212"/>
      <c r="AE159" s="212"/>
      <c r="AF159" s="212"/>
      <c r="AG159" s="212" t="s">
        <v>181</v>
      </c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>
      <c r="A160" s="229">
        <v>63</v>
      </c>
      <c r="B160" s="230" t="s">
        <v>341</v>
      </c>
      <c r="C160" s="263" t="s">
        <v>342</v>
      </c>
      <c r="D160" s="231" t="s">
        <v>0</v>
      </c>
      <c r="E160" s="255"/>
      <c r="F160" s="233"/>
      <c r="G160" s="232">
        <f>ROUND(E160*F160,2)</f>
        <v>0</v>
      </c>
      <c r="H160" s="233"/>
      <c r="I160" s="232">
        <f>ROUND(E160*H160,2)</f>
        <v>0</v>
      </c>
      <c r="J160" s="233"/>
      <c r="K160" s="232">
        <f>ROUND(E160*J160,2)</f>
        <v>0</v>
      </c>
      <c r="L160" s="232">
        <v>21</v>
      </c>
      <c r="M160" s="232">
        <f>G160*(1+L160/100)</f>
        <v>0</v>
      </c>
      <c r="N160" s="232">
        <v>0</v>
      </c>
      <c r="O160" s="232">
        <f>ROUND(E160*N160,2)</f>
        <v>0</v>
      </c>
      <c r="P160" s="232">
        <v>0</v>
      </c>
      <c r="Q160" s="232">
        <f>ROUND(E160*P160,2)</f>
        <v>0</v>
      </c>
      <c r="R160" s="232"/>
      <c r="S160" s="232" t="s">
        <v>135</v>
      </c>
      <c r="T160" s="232" t="s">
        <v>135</v>
      </c>
      <c r="U160" s="232">
        <v>0</v>
      </c>
      <c r="V160" s="232">
        <f>ROUND(E160*U160,2)</f>
        <v>0</v>
      </c>
      <c r="W160" s="232"/>
      <c r="X160" s="232" t="s">
        <v>301</v>
      </c>
      <c r="Y160" s="212"/>
      <c r="Z160" s="212"/>
      <c r="AA160" s="212"/>
      <c r="AB160" s="212"/>
      <c r="AC160" s="212"/>
      <c r="AD160" s="212"/>
      <c r="AE160" s="212"/>
      <c r="AF160" s="212"/>
      <c r="AG160" s="212" t="s">
        <v>302</v>
      </c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>
      <c r="A161" s="237" t="s">
        <v>130</v>
      </c>
      <c r="B161" s="238" t="s">
        <v>86</v>
      </c>
      <c r="C161" s="259" t="s">
        <v>87</v>
      </c>
      <c r="D161" s="239"/>
      <c r="E161" s="240"/>
      <c r="F161" s="241"/>
      <c r="G161" s="242">
        <f>SUMIF(AG162:AG165,"&lt;&gt;NOR",G162:G165)</f>
        <v>0</v>
      </c>
      <c r="H161" s="236"/>
      <c r="I161" s="236">
        <f>SUM(I162:I165)</f>
        <v>0</v>
      </c>
      <c r="J161" s="236"/>
      <c r="K161" s="236">
        <f>SUM(K162:K165)</f>
        <v>0</v>
      </c>
      <c r="L161" s="236"/>
      <c r="M161" s="236">
        <f>SUM(M162:M165)</f>
        <v>0</v>
      </c>
      <c r="N161" s="236"/>
      <c r="O161" s="236">
        <f>SUM(O162:O165)</f>
        <v>0</v>
      </c>
      <c r="P161" s="236"/>
      <c r="Q161" s="236">
        <f>SUM(Q162:Q165)</f>
        <v>0</v>
      </c>
      <c r="R161" s="236"/>
      <c r="S161" s="236"/>
      <c r="T161" s="236"/>
      <c r="U161" s="236"/>
      <c r="V161" s="236">
        <f>SUM(V162:V165)</f>
        <v>0.24</v>
      </c>
      <c r="W161" s="236"/>
      <c r="X161" s="236"/>
      <c r="AG161" t="s">
        <v>131</v>
      </c>
    </row>
    <row r="162" spans="1:60" outlineLevel="1">
      <c r="A162" s="243">
        <v>64</v>
      </c>
      <c r="B162" s="244" t="s">
        <v>343</v>
      </c>
      <c r="C162" s="260" t="s">
        <v>344</v>
      </c>
      <c r="D162" s="245" t="s">
        <v>286</v>
      </c>
      <c r="E162" s="246">
        <v>1.6</v>
      </c>
      <c r="F162" s="247"/>
      <c r="G162" s="248">
        <f>ROUND(E162*F162,2)</f>
        <v>0</v>
      </c>
      <c r="H162" s="233"/>
      <c r="I162" s="232">
        <f>ROUND(E162*H162,2)</f>
        <v>0</v>
      </c>
      <c r="J162" s="233"/>
      <c r="K162" s="232">
        <f>ROUND(E162*J162,2)</f>
        <v>0</v>
      </c>
      <c r="L162" s="232">
        <v>21</v>
      </c>
      <c r="M162" s="232">
        <f>G162*(1+L162/100)</f>
        <v>0</v>
      </c>
      <c r="N162" s="232">
        <v>0</v>
      </c>
      <c r="O162" s="232">
        <f>ROUND(E162*N162,2)</f>
        <v>0</v>
      </c>
      <c r="P162" s="232">
        <v>0</v>
      </c>
      <c r="Q162" s="232">
        <f>ROUND(E162*P162,2)</f>
        <v>0</v>
      </c>
      <c r="R162" s="232"/>
      <c r="S162" s="232" t="s">
        <v>135</v>
      </c>
      <c r="T162" s="232" t="s">
        <v>135</v>
      </c>
      <c r="U162" s="232">
        <v>0.15</v>
      </c>
      <c r="V162" s="232">
        <f>ROUND(E162*U162,2)</f>
        <v>0.24</v>
      </c>
      <c r="W162" s="232"/>
      <c r="X162" s="232" t="s">
        <v>136</v>
      </c>
      <c r="Y162" s="212"/>
      <c r="Z162" s="212"/>
      <c r="AA162" s="212"/>
      <c r="AB162" s="212"/>
      <c r="AC162" s="212"/>
      <c r="AD162" s="212"/>
      <c r="AE162" s="212"/>
      <c r="AF162" s="212"/>
      <c r="AG162" s="212" t="s">
        <v>137</v>
      </c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>
      <c r="A163" s="229"/>
      <c r="B163" s="230"/>
      <c r="C163" s="261" t="s">
        <v>345</v>
      </c>
      <c r="D163" s="234"/>
      <c r="E163" s="235">
        <v>1.6</v>
      </c>
      <c r="F163" s="232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2"/>
      <c r="X163" s="232"/>
      <c r="Y163" s="212"/>
      <c r="Z163" s="212"/>
      <c r="AA163" s="212"/>
      <c r="AB163" s="212"/>
      <c r="AC163" s="212"/>
      <c r="AD163" s="212"/>
      <c r="AE163" s="212"/>
      <c r="AF163" s="212"/>
      <c r="AG163" s="212" t="s">
        <v>139</v>
      </c>
      <c r="AH163" s="212">
        <v>0</v>
      </c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ht="20.399999999999999" outlineLevel="1">
      <c r="A164" s="243">
        <v>65</v>
      </c>
      <c r="B164" s="244" t="s">
        <v>346</v>
      </c>
      <c r="C164" s="260" t="s">
        <v>347</v>
      </c>
      <c r="D164" s="245" t="s">
        <v>174</v>
      </c>
      <c r="E164" s="246">
        <v>2</v>
      </c>
      <c r="F164" s="247"/>
      <c r="G164" s="248">
        <f>ROUND(E164*F164,2)</f>
        <v>0</v>
      </c>
      <c r="H164" s="233"/>
      <c r="I164" s="232">
        <f>ROUND(E164*H164,2)</f>
        <v>0</v>
      </c>
      <c r="J164" s="233"/>
      <c r="K164" s="232">
        <f>ROUND(E164*J164,2)</f>
        <v>0</v>
      </c>
      <c r="L164" s="232">
        <v>21</v>
      </c>
      <c r="M164" s="232">
        <f>G164*(1+L164/100)</f>
        <v>0</v>
      </c>
      <c r="N164" s="232">
        <v>1.1999999999999999E-3</v>
      </c>
      <c r="O164" s="232">
        <f>ROUND(E164*N164,2)</f>
        <v>0</v>
      </c>
      <c r="P164" s="232">
        <v>0</v>
      </c>
      <c r="Q164" s="232">
        <f>ROUND(E164*P164,2)</f>
        <v>0</v>
      </c>
      <c r="R164" s="232" t="s">
        <v>179</v>
      </c>
      <c r="S164" s="232" t="s">
        <v>135</v>
      </c>
      <c r="T164" s="232" t="s">
        <v>135</v>
      </c>
      <c r="U164" s="232">
        <v>0</v>
      </c>
      <c r="V164" s="232">
        <f>ROUND(E164*U164,2)</f>
        <v>0</v>
      </c>
      <c r="W164" s="232"/>
      <c r="X164" s="232" t="s">
        <v>180</v>
      </c>
      <c r="Y164" s="212"/>
      <c r="Z164" s="212"/>
      <c r="AA164" s="212"/>
      <c r="AB164" s="212"/>
      <c r="AC164" s="212"/>
      <c r="AD164" s="212"/>
      <c r="AE164" s="212"/>
      <c r="AF164" s="212"/>
      <c r="AG164" s="212" t="s">
        <v>181</v>
      </c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1">
      <c r="A165" s="229">
        <v>66</v>
      </c>
      <c r="B165" s="230" t="s">
        <v>348</v>
      </c>
      <c r="C165" s="263" t="s">
        <v>349</v>
      </c>
      <c r="D165" s="231" t="s">
        <v>0</v>
      </c>
      <c r="E165" s="255"/>
      <c r="F165" s="233"/>
      <c r="G165" s="232">
        <f>ROUND(E165*F165,2)</f>
        <v>0</v>
      </c>
      <c r="H165" s="233"/>
      <c r="I165" s="232">
        <f>ROUND(E165*H165,2)</f>
        <v>0</v>
      </c>
      <c r="J165" s="233"/>
      <c r="K165" s="232">
        <f>ROUND(E165*J165,2)</f>
        <v>0</v>
      </c>
      <c r="L165" s="232">
        <v>21</v>
      </c>
      <c r="M165" s="232">
        <f>G165*(1+L165/100)</f>
        <v>0</v>
      </c>
      <c r="N165" s="232">
        <v>0</v>
      </c>
      <c r="O165" s="232">
        <f>ROUND(E165*N165,2)</f>
        <v>0</v>
      </c>
      <c r="P165" s="232">
        <v>0</v>
      </c>
      <c r="Q165" s="232">
        <f>ROUND(E165*P165,2)</f>
        <v>0</v>
      </c>
      <c r="R165" s="232"/>
      <c r="S165" s="232" t="s">
        <v>135</v>
      </c>
      <c r="T165" s="232" t="s">
        <v>135</v>
      </c>
      <c r="U165" s="232">
        <v>0</v>
      </c>
      <c r="V165" s="232">
        <f>ROUND(E165*U165,2)</f>
        <v>0</v>
      </c>
      <c r="W165" s="232"/>
      <c r="X165" s="232" t="s">
        <v>301</v>
      </c>
      <c r="Y165" s="212"/>
      <c r="Z165" s="212"/>
      <c r="AA165" s="212"/>
      <c r="AB165" s="212"/>
      <c r="AC165" s="212"/>
      <c r="AD165" s="212"/>
      <c r="AE165" s="212"/>
      <c r="AF165" s="212"/>
      <c r="AG165" s="212" t="s">
        <v>302</v>
      </c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>
      <c r="A166" s="237" t="s">
        <v>130</v>
      </c>
      <c r="B166" s="238" t="s">
        <v>88</v>
      </c>
      <c r="C166" s="259" t="s">
        <v>89</v>
      </c>
      <c r="D166" s="239"/>
      <c r="E166" s="240"/>
      <c r="F166" s="241"/>
      <c r="G166" s="242">
        <f>SUMIF(AG167:AG181,"&lt;&gt;NOR",G167:G181)</f>
        <v>0</v>
      </c>
      <c r="H166" s="236"/>
      <c r="I166" s="236">
        <f>SUM(I167:I181)</f>
        <v>0</v>
      </c>
      <c r="J166" s="236"/>
      <c r="K166" s="236">
        <f>SUM(K167:K181)</f>
        <v>0</v>
      </c>
      <c r="L166" s="236"/>
      <c r="M166" s="236">
        <f>SUM(M167:M181)</f>
        <v>0</v>
      </c>
      <c r="N166" s="236"/>
      <c r="O166" s="236">
        <f>SUM(O167:O181)</f>
        <v>0.22</v>
      </c>
      <c r="P166" s="236"/>
      <c r="Q166" s="236">
        <f>SUM(Q167:Q181)</f>
        <v>0</v>
      </c>
      <c r="R166" s="236"/>
      <c r="S166" s="236"/>
      <c r="T166" s="236"/>
      <c r="U166" s="236"/>
      <c r="V166" s="236">
        <f>SUM(V167:V181)</f>
        <v>15.450000000000001</v>
      </c>
      <c r="W166" s="236"/>
      <c r="X166" s="236"/>
      <c r="AG166" t="s">
        <v>131</v>
      </c>
    </row>
    <row r="167" spans="1:60" outlineLevel="1">
      <c r="A167" s="243">
        <v>67</v>
      </c>
      <c r="B167" s="244" t="s">
        <v>350</v>
      </c>
      <c r="C167" s="260" t="s">
        <v>351</v>
      </c>
      <c r="D167" s="245" t="s">
        <v>151</v>
      </c>
      <c r="E167" s="246">
        <v>24.91525</v>
      </c>
      <c r="F167" s="247"/>
      <c r="G167" s="248">
        <f>ROUND(E167*F167,2)</f>
        <v>0</v>
      </c>
      <c r="H167" s="233"/>
      <c r="I167" s="232">
        <f>ROUND(E167*H167,2)</f>
        <v>0</v>
      </c>
      <c r="J167" s="233"/>
      <c r="K167" s="232">
        <f>ROUND(E167*J167,2)</f>
        <v>0</v>
      </c>
      <c r="L167" s="232">
        <v>21</v>
      </c>
      <c r="M167" s="232">
        <f>G167*(1+L167/100)</f>
        <v>0</v>
      </c>
      <c r="N167" s="232">
        <v>0</v>
      </c>
      <c r="O167" s="232">
        <f>ROUND(E167*N167,2)</f>
        <v>0</v>
      </c>
      <c r="P167" s="232">
        <v>0</v>
      </c>
      <c r="Q167" s="232">
        <f>ROUND(E167*P167,2)</f>
        <v>0</v>
      </c>
      <c r="R167" s="232"/>
      <c r="S167" s="232" t="s">
        <v>135</v>
      </c>
      <c r="T167" s="232" t="s">
        <v>135</v>
      </c>
      <c r="U167" s="232">
        <v>0.02</v>
      </c>
      <c r="V167" s="232">
        <f>ROUND(E167*U167,2)</f>
        <v>0.5</v>
      </c>
      <c r="W167" s="232"/>
      <c r="X167" s="232" t="s">
        <v>136</v>
      </c>
      <c r="Y167" s="212"/>
      <c r="Z167" s="212"/>
      <c r="AA167" s="212"/>
      <c r="AB167" s="212"/>
      <c r="AC167" s="212"/>
      <c r="AD167" s="212"/>
      <c r="AE167" s="212"/>
      <c r="AF167" s="212"/>
      <c r="AG167" s="212" t="s">
        <v>137</v>
      </c>
      <c r="AH167" s="212"/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>
      <c r="A168" s="229"/>
      <c r="B168" s="230"/>
      <c r="C168" s="261" t="s">
        <v>352</v>
      </c>
      <c r="D168" s="234"/>
      <c r="E168" s="235">
        <v>12.91855</v>
      </c>
      <c r="F168" s="232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U168" s="232"/>
      <c r="V168" s="232"/>
      <c r="W168" s="232"/>
      <c r="X168" s="232"/>
      <c r="Y168" s="212"/>
      <c r="Z168" s="212"/>
      <c r="AA168" s="212"/>
      <c r="AB168" s="212"/>
      <c r="AC168" s="212"/>
      <c r="AD168" s="212"/>
      <c r="AE168" s="212"/>
      <c r="AF168" s="212"/>
      <c r="AG168" s="212" t="s">
        <v>139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1">
      <c r="A169" s="229"/>
      <c r="B169" s="230"/>
      <c r="C169" s="261" t="s">
        <v>353</v>
      </c>
      <c r="D169" s="234"/>
      <c r="E169" s="235">
        <v>11.996700000000001</v>
      </c>
      <c r="F169" s="232"/>
      <c r="G169" s="232"/>
      <c r="H169" s="232"/>
      <c r="I169" s="232"/>
      <c r="J169" s="232"/>
      <c r="K169" s="232"/>
      <c r="L169" s="232"/>
      <c r="M169" s="232"/>
      <c r="N169" s="232"/>
      <c r="O169" s="232"/>
      <c r="P169" s="232"/>
      <c r="Q169" s="232"/>
      <c r="R169" s="232"/>
      <c r="S169" s="232"/>
      <c r="T169" s="232"/>
      <c r="U169" s="232"/>
      <c r="V169" s="232"/>
      <c r="W169" s="232"/>
      <c r="X169" s="232"/>
      <c r="Y169" s="212"/>
      <c r="Z169" s="212"/>
      <c r="AA169" s="212"/>
      <c r="AB169" s="212"/>
      <c r="AC169" s="212"/>
      <c r="AD169" s="212"/>
      <c r="AE169" s="212"/>
      <c r="AF169" s="212"/>
      <c r="AG169" s="212" t="s">
        <v>139</v>
      </c>
      <c r="AH169" s="212">
        <v>0</v>
      </c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1">
      <c r="A170" s="243">
        <v>68</v>
      </c>
      <c r="B170" s="244" t="s">
        <v>354</v>
      </c>
      <c r="C170" s="260" t="s">
        <v>355</v>
      </c>
      <c r="D170" s="245" t="s">
        <v>151</v>
      </c>
      <c r="E170" s="246">
        <v>24.91525</v>
      </c>
      <c r="F170" s="247"/>
      <c r="G170" s="248">
        <f>ROUND(E170*F170,2)</f>
        <v>0</v>
      </c>
      <c r="H170" s="233"/>
      <c r="I170" s="232">
        <f>ROUND(E170*H170,2)</f>
        <v>0</v>
      </c>
      <c r="J170" s="233"/>
      <c r="K170" s="232">
        <f>ROUND(E170*J170,2)</f>
        <v>0</v>
      </c>
      <c r="L170" s="232">
        <v>21</v>
      </c>
      <c r="M170" s="232">
        <f>G170*(1+L170/100)</f>
        <v>0</v>
      </c>
      <c r="N170" s="232">
        <v>0</v>
      </c>
      <c r="O170" s="232">
        <f>ROUND(E170*N170,2)</f>
        <v>0</v>
      </c>
      <c r="P170" s="232">
        <v>0</v>
      </c>
      <c r="Q170" s="232">
        <f>ROUND(E170*P170,2)</f>
        <v>0</v>
      </c>
      <c r="R170" s="232"/>
      <c r="S170" s="232" t="s">
        <v>135</v>
      </c>
      <c r="T170" s="232" t="s">
        <v>135</v>
      </c>
      <c r="U170" s="232">
        <v>0.15</v>
      </c>
      <c r="V170" s="232">
        <f>ROUND(E170*U170,2)</f>
        <v>3.74</v>
      </c>
      <c r="W170" s="232"/>
      <c r="X170" s="232" t="s">
        <v>136</v>
      </c>
      <c r="Y170" s="212"/>
      <c r="Z170" s="212"/>
      <c r="AA170" s="212"/>
      <c r="AB170" s="212"/>
      <c r="AC170" s="212"/>
      <c r="AD170" s="212"/>
      <c r="AE170" s="212"/>
      <c r="AF170" s="212"/>
      <c r="AG170" s="212" t="s">
        <v>137</v>
      </c>
      <c r="AH170" s="212"/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>
      <c r="A171" s="229"/>
      <c r="B171" s="230"/>
      <c r="C171" s="261" t="s">
        <v>352</v>
      </c>
      <c r="D171" s="234"/>
      <c r="E171" s="235">
        <v>12.91855</v>
      </c>
      <c r="F171" s="232"/>
      <c r="G171" s="232"/>
      <c r="H171" s="232"/>
      <c r="I171" s="232"/>
      <c r="J171" s="232"/>
      <c r="K171" s="232"/>
      <c r="L171" s="232"/>
      <c r="M171" s="232"/>
      <c r="N171" s="232"/>
      <c r="O171" s="232"/>
      <c r="P171" s="232"/>
      <c r="Q171" s="232"/>
      <c r="R171" s="232"/>
      <c r="S171" s="232"/>
      <c r="T171" s="232"/>
      <c r="U171" s="232"/>
      <c r="V171" s="232"/>
      <c r="W171" s="232"/>
      <c r="X171" s="232"/>
      <c r="Y171" s="212"/>
      <c r="Z171" s="212"/>
      <c r="AA171" s="212"/>
      <c r="AB171" s="212"/>
      <c r="AC171" s="212"/>
      <c r="AD171" s="212"/>
      <c r="AE171" s="212"/>
      <c r="AF171" s="212"/>
      <c r="AG171" s="212" t="s">
        <v>139</v>
      </c>
      <c r="AH171" s="212">
        <v>0</v>
      </c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1">
      <c r="A172" s="229"/>
      <c r="B172" s="230"/>
      <c r="C172" s="261" t="s">
        <v>353</v>
      </c>
      <c r="D172" s="234"/>
      <c r="E172" s="235">
        <v>11.996700000000001</v>
      </c>
      <c r="F172" s="232"/>
      <c r="G172" s="232"/>
      <c r="H172" s="232"/>
      <c r="I172" s="232"/>
      <c r="J172" s="232"/>
      <c r="K172" s="232"/>
      <c r="L172" s="232"/>
      <c r="M172" s="232"/>
      <c r="N172" s="232"/>
      <c r="O172" s="232"/>
      <c r="P172" s="232"/>
      <c r="Q172" s="232"/>
      <c r="R172" s="232"/>
      <c r="S172" s="232"/>
      <c r="T172" s="232"/>
      <c r="U172" s="232"/>
      <c r="V172" s="232"/>
      <c r="W172" s="232"/>
      <c r="X172" s="232"/>
      <c r="Y172" s="212"/>
      <c r="Z172" s="212"/>
      <c r="AA172" s="212"/>
      <c r="AB172" s="212"/>
      <c r="AC172" s="212"/>
      <c r="AD172" s="212"/>
      <c r="AE172" s="212"/>
      <c r="AF172" s="212"/>
      <c r="AG172" s="212" t="s">
        <v>139</v>
      </c>
      <c r="AH172" s="212">
        <v>0</v>
      </c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ht="20.399999999999999" outlineLevel="1">
      <c r="A173" s="243">
        <v>69</v>
      </c>
      <c r="B173" s="244" t="s">
        <v>356</v>
      </c>
      <c r="C173" s="260" t="s">
        <v>357</v>
      </c>
      <c r="D173" s="245" t="s">
        <v>151</v>
      </c>
      <c r="E173" s="246">
        <v>24.91525</v>
      </c>
      <c r="F173" s="247"/>
      <c r="G173" s="248">
        <f>ROUND(E173*F173,2)</f>
        <v>0</v>
      </c>
      <c r="H173" s="233"/>
      <c r="I173" s="232">
        <f>ROUND(E173*H173,2)</f>
        <v>0</v>
      </c>
      <c r="J173" s="233"/>
      <c r="K173" s="232">
        <f>ROUND(E173*J173,2)</f>
        <v>0</v>
      </c>
      <c r="L173" s="232">
        <v>21</v>
      </c>
      <c r="M173" s="232">
        <f>G173*(1+L173/100)</f>
        <v>0</v>
      </c>
      <c r="N173" s="232">
        <v>3.3E-4</v>
      </c>
      <c r="O173" s="232">
        <f>ROUND(E173*N173,2)</f>
        <v>0.01</v>
      </c>
      <c r="P173" s="232">
        <v>0</v>
      </c>
      <c r="Q173" s="232">
        <f>ROUND(E173*P173,2)</f>
        <v>0</v>
      </c>
      <c r="R173" s="232"/>
      <c r="S173" s="232" t="s">
        <v>135</v>
      </c>
      <c r="T173" s="232" t="s">
        <v>135</v>
      </c>
      <c r="U173" s="232">
        <v>0.45</v>
      </c>
      <c r="V173" s="232">
        <f>ROUND(E173*U173,2)</f>
        <v>11.21</v>
      </c>
      <c r="W173" s="232"/>
      <c r="X173" s="232" t="s">
        <v>136</v>
      </c>
      <c r="Y173" s="212"/>
      <c r="Z173" s="212"/>
      <c r="AA173" s="212"/>
      <c r="AB173" s="212"/>
      <c r="AC173" s="212"/>
      <c r="AD173" s="212"/>
      <c r="AE173" s="212"/>
      <c r="AF173" s="212"/>
      <c r="AG173" s="212" t="s">
        <v>137</v>
      </c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>
      <c r="A174" s="229"/>
      <c r="B174" s="230"/>
      <c r="C174" s="261" t="s">
        <v>352</v>
      </c>
      <c r="D174" s="234"/>
      <c r="E174" s="235">
        <v>12.91855</v>
      </c>
      <c r="F174" s="232"/>
      <c r="G174" s="232"/>
      <c r="H174" s="232"/>
      <c r="I174" s="232"/>
      <c r="J174" s="232"/>
      <c r="K174" s="232"/>
      <c r="L174" s="232"/>
      <c r="M174" s="232"/>
      <c r="N174" s="232"/>
      <c r="O174" s="232"/>
      <c r="P174" s="232"/>
      <c r="Q174" s="232"/>
      <c r="R174" s="232"/>
      <c r="S174" s="232"/>
      <c r="T174" s="232"/>
      <c r="U174" s="232"/>
      <c r="V174" s="232"/>
      <c r="W174" s="232"/>
      <c r="X174" s="232"/>
      <c r="Y174" s="212"/>
      <c r="Z174" s="212"/>
      <c r="AA174" s="212"/>
      <c r="AB174" s="212"/>
      <c r="AC174" s="212"/>
      <c r="AD174" s="212"/>
      <c r="AE174" s="212"/>
      <c r="AF174" s="212"/>
      <c r="AG174" s="212" t="s">
        <v>139</v>
      </c>
      <c r="AH174" s="212">
        <v>0</v>
      </c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>
      <c r="A175" s="229"/>
      <c r="B175" s="230"/>
      <c r="C175" s="261" t="s">
        <v>353</v>
      </c>
      <c r="D175" s="234"/>
      <c r="E175" s="235">
        <v>11.996700000000001</v>
      </c>
      <c r="F175" s="232"/>
      <c r="G175" s="232"/>
      <c r="H175" s="232"/>
      <c r="I175" s="232"/>
      <c r="J175" s="232"/>
      <c r="K175" s="232"/>
      <c r="L175" s="232"/>
      <c r="M175" s="232"/>
      <c r="N175" s="232"/>
      <c r="O175" s="232"/>
      <c r="P175" s="232"/>
      <c r="Q175" s="232"/>
      <c r="R175" s="232"/>
      <c r="S175" s="232"/>
      <c r="T175" s="232"/>
      <c r="U175" s="232"/>
      <c r="V175" s="232"/>
      <c r="W175" s="232"/>
      <c r="X175" s="232"/>
      <c r="Y175" s="212"/>
      <c r="Z175" s="212"/>
      <c r="AA175" s="212"/>
      <c r="AB175" s="212"/>
      <c r="AC175" s="212"/>
      <c r="AD175" s="212"/>
      <c r="AE175" s="212"/>
      <c r="AF175" s="212"/>
      <c r="AG175" s="212" t="s">
        <v>139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ht="20.399999999999999" outlineLevel="1">
      <c r="A176" s="243">
        <v>70</v>
      </c>
      <c r="B176" s="244" t="s">
        <v>358</v>
      </c>
      <c r="C176" s="260" t="s">
        <v>359</v>
      </c>
      <c r="D176" s="245" t="s">
        <v>151</v>
      </c>
      <c r="E176" s="246">
        <v>27.406500000000001</v>
      </c>
      <c r="F176" s="247"/>
      <c r="G176" s="248">
        <f>ROUND(E176*F176,2)</f>
        <v>0</v>
      </c>
      <c r="H176" s="233"/>
      <c r="I176" s="232">
        <f>ROUND(E176*H176,2)</f>
        <v>0</v>
      </c>
      <c r="J176" s="233"/>
      <c r="K176" s="232">
        <f>ROUND(E176*J176,2)</f>
        <v>0</v>
      </c>
      <c r="L176" s="232">
        <v>21</v>
      </c>
      <c r="M176" s="232">
        <f>G176*(1+L176/100)</f>
        <v>0</v>
      </c>
      <c r="N176" s="232">
        <v>2.7599999999999999E-3</v>
      </c>
      <c r="O176" s="232">
        <f>ROUND(E176*N176,2)</f>
        <v>0.08</v>
      </c>
      <c r="P176" s="232">
        <v>0</v>
      </c>
      <c r="Q176" s="232">
        <f>ROUND(E176*P176,2)</f>
        <v>0</v>
      </c>
      <c r="R176" s="232" t="s">
        <v>179</v>
      </c>
      <c r="S176" s="232" t="s">
        <v>135</v>
      </c>
      <c r="T176" s="232" t="s">
        <v>135</v>
      </c>
      <c r="U176" s="232">
        <v>0</v>
      </c>
      <c r="V176" s="232">
        <f>ROUND(E176*U176,2)</f>
        <v>0</v>
      </c>
      <c r="W176" s="232"/>
      <c r="X176" s="232" t="s">
        <v>180</v>
      </c>
      <c r="Y176" s="212"/>
      <c r="Z176" s="212"/>
      <c r="AA176" s="212"/>
      <c r="AB176" s="212"/>
      <c r="AC176" s="212"/>
      <c r="AD176" s="212"/>
      <c r="AE176" s="212"/>
      <c r="AF176" s="212"/>
      <c r="AG176" s="212" t="s">
        <v>181</v>
      </c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1">
      <c r="A177" s="229"/>
      <c r="B177" s="230"/>
      <c r="C177" s="261" t="s">
        <v>360</v>
      </c>
      <c r="D177" s="234"/>
      <c r="E177" s="235">
        <v>27.406500000000001</v>
      </c>
      <c r="F177" s="232"/>
      <c r="G177" s="232"/>
      <c r="H177" s="232"/>
      <c r="I177" s="232"/>
      <c r="J177" s="232"/>
      <c r="K177" s="232"/>
      <c r="L177" s="232"/>
      <c r="M177" s="232"/>
      <c r="N177" s="232"/>
      <c r="O177" s="232"/>
      <c r="P177" s="232"/>
      <c r="Q177" s="232"/>
      <c r="R177" s="232"/>
      <c r="S177" s="232"/>
      <c r="T177" s="232"/>
      <c r="U177" s="232"/>
      <c r="V177" s="232"/>
      <c r="W177" s="232"/>
      <c r="X177" s="232"/>
      <c r="Y177" s="212"/>
      <c r="Z177" s="212"/>
      <c r="AA177" s="212"/>
      <c r="AB177" s="212"/>
      <c r="AC177" s="212"/>
      <c r="AD177" s="212"/>
      <c r="AE177" s="212"/>
      <c r="AF177" s="212"/>
      <c r="AG177" s="212" t="s">
        <v>139</v>
      </c>
      <c r="AH177" s="212">
        <v>0</v>
      </c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1">
      <c r="A178" s="243">
        <v>71</v>
      </c>
      <c r="B178" s="244" t="s">
        <v>361</v>
      </c>
      <c r="C178" s="260" t="s">
        <v>362</v>
      </c>
      <c r="D178" s="245" t="s">
        <v>363</v>
      </c>
      <c r="E178" s="246">
        <v>127.79604999999999</v>
      </c>
      <c r="F178" s="247"/>
      <c r="G178" s="248">
        <f>ROUND(E178*F178,2)</f>
        <v>0</v>
      </c>
      <c r="H178" s="233"/>
      <c r="I178" s="232">
        <f>ROUND(E178*H178,2)</f>
        <v>0</v>
      </c>
      <c r="J178" s="233"/>
      <c r="K178" s="232">
        <f>ROUND(E178*J178,2)</f>
        <v>0</v>
      </c>
      <c r="L178" s="232">
        <v>21</v>
      </c>
      <c r="M178" s="232">
        <f>G178*(1+L178/100)</f>
        <v>0</v>
      </c>
      <c r="N178" s="232">
        <v>1E-3</v>
      </c>
      <c r="O178" s="232">
        <f>ROUND(E178*N178,2)</f>
        <v>0.13</v>
      </c>
      <c r="P178" s="232">
        <v>0</v>
      </c>
      <c r="Q178" s="232">
        <f>ROUND(E178*P178,2)</f>
        <v>0</v>
      </c>
      <c r="R178" s="232" t="s">
        <v>179</v>
      </c>
      <c r="S178" s="232" t="s">
        <v>135</v>
      </c>
      <c r="T178" s="232" t="s">
        <v>135</v>
      </c>
      <c r="U178" s="232">
        <v>0</v>
      </c>
      <c r="V178" s="232">
        <f>ROUND(E178*U178,2)</f>
        <v>0</v>
      </c>
      <c r="W178" s="232"/>
      <c r="X178" s="232" t="s">
        <v>180</v>
      </c>
      <c r="Y178" s="212"/>
      <c r="Z178" s="212"/>
      <c r="AA178" s="212"/>
      <c r="AB178" s="212"/>
      <c r="AC178" s="212"/>
      <c r="AD178" s="212"/>
      <c r="AE178" s="212"/>
      <c r="AF178" s="212"/>
      <c r="AG178" s="212" t="s">
        <v>181</v>
      </c>
      <c r="AH178" s="212"/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1">
      <c r="A179" s="229"/>
      <c r="B179" s="230"/>
      <c r="C179" s="261" t="s">
        <v>364</v>
      </c>
      <c r="D179" s="234"/>
      <c r="E179" s="235">
        <v>65.884609999999995</v>
      </c>
      <c r="F179" s="232"/>
      <c r="G179" s="232"/>
      <c r="H179" s="232"/>
      <c r="I179" s="232"/>
      <c r="J179" s="232"/>
      <c r="K179" s="232"/>
      <c r="L179" s="232"/>
      <c r="M179" s="232"/>
      <c r="N179" s="232"/>
      <c r="O179" s="232"/>
      <c r="P179" s="232"/>
      <c r="Q179" s="232"/>
      <c r="R179" s="232"/>
      <c r="S179" s="232"/>
      <c r="T179" s="232"/>
      <c r="U179" s="232"/>
      <c r="V179" s="232"/>
      <c r="W179" s="232"/>
      <c r="X179" s="232"/>
      <c r="Y179" s="212"/>
      <c r="Z179" s="212"/>
      <c r="AA179" s="212"/>
      <c r="AB179" s="212"/>
      <c r="AC179" s="212"/>
      <c r="AD179" s="212"/>
      <c r="AE179" s="212"/>
      <c r="AF179" s="212"/>
      <c r="AG179" s="212" t="s">
        <v>139</v>
      </c>
      <c r="AH179" s="212">
        <v>0</v>
      </c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1">
      <c r="A180" s="229"/>
      <c r="B180" s="230"/>
      <c r="C180" s="261" t="s">
        <v>365</v>
      </c>
      <c r="D180" s="234"/>
      <c r="E180" s="235">
        <v>61.911450000000002</v>
      </c>
      <c r="F180" s="232"/>
      <c r="G180" s="232"/>
      <c r="H180" s="232"/>
      <c r="I180" s="232"/>
      <c r="J180" s="232"/>
      <c r="K180" s="232"/>
      <c r="L180" s="232"/>
      <c r="M180" s="232"/>
      <c r="N180" s="232"/>
      <c r="O180" s="232"/>
      <c r="P180" s="232"/>
      <c r="Q180" s="232"/>
      <c r="R180" s="232"/>
      <c r="S180" s="232"/>
      <c r="T180" s="232"/>
      <c r="U180" s="232"/>
      <c r="V180" s="232"/>
      <c r="W180" s="232"/>
      <c r="X180" s="232"/>
      <c r="Y180" s="212"/>
      <c r="Z180" s="212"/>
      <c r="AA180" s="212"/>
      <c r="AB180" s="212"/>
      <c r="AC180" s="212"/>
      <c r="AD180" s="212"/>
      <c r="AE180" s="212"/>
      <c r="AF180" s="212"/>
      <c r="AG180" s="212" t="s">
        <v>139</v>
      </c>
      <c r="AH180" s="212">
        <v>0</v>
      </c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>
      <c r="A181" s="229">
        <v>72</v>
      </c>
      <c r="B181" s="230" t="s">
        <v>366</v>
      </c>
      <c r="C181" s="263" t="s">
        <v>367</v>
      </c>
      <c r="D181" s="231" t="s">
        <v>0</v>
      </c>
      <c r="E181" s="255"/>
      <c r="F181" s="233"/>
      <c r="G181" s="232">
        <f>ROUND(E181*F181,2)</f>
        <v>0</v>
      </c>
      <c r="H181" s="233"/>
      <c r="I181" s="232">
        <f>ROUND(E181*H181,2)</f>
        <v>0</v>
      </c>
      <c r="J181" s="233"/>
      <c r="K181" s="232">
        <f>ROUND(E181*J181,2)</f>
        <v>0</v>
      </c>
      <c r="L181" s="232">
        <v>21</v>
      </c>
      <c r="M181" s="232">
        <f>G181*(1+L181/100)</f>
        <v>0</v>
      </c>
      <c r="N181" s="232">
        <v>0</v>
      </c>
      <c r="O181" s="232">
        <f>ROUND(E181*N181,2)</f>
        <v>0</v>
      </c>
      <c r="P181" s="232">
        <v>0</v>
      </c>
      <c r="Q181" s="232">
        <f>ROUND(E181*P181,2)</f>
        <v>0</v>
      </c>
      <c r="R181" s="232"/>
      <c r="S181" s="232" t="s">
        <v>135</v>
      </c>
      <c r="T181" s="232" t="s">
        <v>135</v>
      </c>
      <c r="U181" s="232">
        <v>0</v>
      </c>
      <c r="V181" s="232">
        <f>ROUND(E181*U181,2)</f>
        <v>0</v>
      </c>
      <c r="W181" s="232"/>
      <c r="X181" s="232" t="s">
        <v>301</v>
      </c>
      <c r="Y181" s="212"/>
      <c r="Z181" s="212"/>
      <c r="AA181" s="212"/>
      <c r="AB181" s="212"/>
      <c r="AC181" s="212"/>
      <c r="AD181" s="212"/>
      <c r="AE181" s="212"/>
      <c r="AF181" s="212"/>
      <c r="AG181" s="212" t="s">
        <v>302</v>
      </c>
      <c r="AH181" s="212"/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>
      <c r="A182" s="237" t="s">
        <v>130</v>
      </c>
      <c r="B182" s="238" t="s">
        <v>90</v>
      </c>
      <c r="C182" s="259" t="s">
        <v>91</v>
      </c>
      <c r="D182" s="239"/>
      <c r="E182" s="240"/>
      <c r="F182" s="241"/>
      <c r="G182" s="242">
        <f>SUMIF(AG183:AG184,"&lt;&gt;NOR",G183:G184)</f>
        <v>0</v>
      </c>
      <c r="H182" s="236"/>
      <c r="I182" s="236">
        <f>SUM(I183:I184)</f>
        <v>0</v>
      </c>
      <c r="J182" s="236"/>
      <c r="K182" s="236">
        <f>SUM(K183:K184)</f>
        <v>0</v>
      </c>
      <c r="L182" s="236"/>
      <c r="M182" s="236">
        <f>SUM(M183:M184)</f>
        <v>0</v>
      </c>
      <c r="N182" s="236"/>
      <c r="O182" s="236">
        <f>SUM(O183:O184)</f>
        <v>0</v>
      </c>
      <c r="P182" s="236"/>
      <c r="Q182" s="236">
        <f>SUM(Q183:Q184)</f>
        <v>0</v>
      </c>
      <c r="R182" s="236"/>
      <c r="S182" s="236"/>
      <c r="T182" s="236"/>
      <c r="U182" s="236"/>
      <c r="V182" s="236">
        <f>SUM(V183:V184)</f>
        <v>0.84</v>
      </c>
      <c r="W182" s="236"/>
      <c r="X182" s="236"/>
      <c r="AG182" t="s">
        <v>131</v>
      </c>
    </row>
    <row r="183" spans="1:60" ht="20.399999999999999" outlineLevel="1">
      <c r="A183" s="243">
        <v>73</v>
      </c>
      <c r="B183" s="244" t="s">
        <v>368</v>
      </c>
      <c r="C183" s="260" t="s">
        <v>369</v>
      </c>
      <c r="D183" s="245" t="s">
        <v>151</v>
      </c>
      <c r="E183" s="246">
        <v>2.88</v>
      </c>
      <c r="F183" s="247"/>
      <c r="G183" s="248">
        <f>ROUND(E183*F183,2)</f>
        <v>0</v>
      </c>
      <c r="H183" s="233"/>
      <c r="I183" s="232">
        <f>ROUND(E183*H183,2)</f>
        <v>0</v>
      </c>
      <c r="J183" s="233"/>
      <c r="K183" s="232">
        <f>ROUND(E183*J183,2)</f>
        <v>0</v>
      </c>
      <c r="L183" s="232">
        <v>21</v>
      </c>
      <c r="M183" s="232">
        <f>G183*(1+L183/100)</f>
        <v>0</v>
      </c>
      <c r="N183" s="232">
        <v>4.2000000000000002E-4</v>
      </c>
      <c r="O183" s="232">
        <f>ROUND(E183*N183,2)</f>
        <v>0</v>
      </c>
      <c r="P183" s="232">
        <v>0</v>
      </c>
      <c r="Q183" s="232">
        <f>ROUND(E183*P183,2)</f>
        <v>0</v>
      </c>
      <c r="R183" s="232"/>
      <c r="S183" s="232" t="s">
        <v>135</v>
      </c>
      <c r="T183" s="232" t="s">
        <v>135</v>
      </c>
      <c r="U183" s="232">
        <v>0.28999999999999998</v>
      </c>
      <c r="V183" s="232">
        <f>ROUND(E183*U183,2)</f>
        <v>0.84</v>
      </c>
      <c r="W183" s="232"/>
      <c r="X183" s="232" t="s">
        <v>136</v>
      </c>
      <c r="Y183" s="212"/>
      <c r="Z183" s="212"/>
      <c r="AA183" s="212"/>
      <c r="AB183" s="212"/>
      <c r="AC183" s="212"/>
      <c r="AD183" s="212"/>
      <c r="AE183" s="212"/>
      <c r="AF183" s="212"/>
      <c r="AG183" s="212" t="s">
        <v>305</v>
      </c>
      <c r="AH183" s="212"/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1">
      <c r="A184" s="229"/>
      <c r="B184" s="230"/>
      <c r="C184" s="261" t="s">
        <v>370</v>
      </c>
      <c r="D184" s="234"/>
      <c r="E184" s="235">
        <v>2.88</v>
      </c>
      <c r="F184" s="232"/>
      <c r="G184" s="232"/>
      <c r="H184" s="232"/>
      <c r="I184" s="232"/>
      <c r="J184" s="232"/>
      <c r="K184" s="232"/>
      <c r="L184" s="232"/>
      <c r="M184" s="232"/>
      <c r="N184" s="232"/>
      <c r="O184" s="232"/>
      <c r="P184" s="232"/>
      <c r="Q184" s="232"/>
      <c r="R184" s="232"/>
      <c r="S184" s="232"/>
      <c r="T184" s="232"/>
      <c r="U184" s="232"/>
      <c r="V184" s="232"/>
      <c r="W184" s="232"/>
      <c r="X184" s="232"/>
      <c r="Y184" s="212"/>
      <c r="Z184" s="212"/>
      <c r="AA184" s="212"/>
      <c r="AB184" s="212"/>
      <c r="AC184" s="212"/>
      <c r="AD184" s="212"/>
      <c r="AE184" s="212"/>
      <c r="AF184" s="212"/>
      <c r="AG184" s="212" t="s">
        <v>139</v>
      </c>
      <c r="AH184" s="212">
        <v>0</v>
      </c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>
      <c r="A185" s="237" t="s">
        <v>130</v>
      </c>
      <c r="B185" s="238" t="s">
        <v>92</v>
      </c>
      <c r="C185" s="259" t="s">
        <v>93</v>
      </c>
      <c r="D185" s="239"/>
      <c r="E185" s="240"/>
      <c r="F185" s="241"/>
      <c r="G185" s="242">
        <f>SUMIF(AG186:AG200,"&lt;&gt;NOR",G186:G200)</f>
        <v>0</v>
      </c>
      <c r="H185" s="236"/>
      <c r="I185" s="236">
        <f>SUM(I186:I200)</f>
        <v>0</v>
      </c>
      <c r="J185" s="236"/>
      <c r="K185" s="236">
        <f>SUM(K186:K200)</f>
        <v>0</v>
      </c>
      <c r="L185" s="236"/>
      <c r="M185" s="236">
        <f>SUM(M186:M200)</f>
        <v>0</v>
      </c>
      <c r="N185" s="236"/>
      <c r="O185" s="236">
        <f>SUM(O186:O200)</f>
        <v>0.05</v>
      </c>
      <c r="P185" s="236"/>
      <c r="Q185" s="236">
        <f>SUM(Q186:Q200)</f>
        <v>0</v>
      </c>
      <c r="R185" s="236"/>
      <c r="S185" s="236"/>
      <c r="T185" s="236"/>
      <c r="U185" s="236"/>
      <c r="V185" s="236">
        <f>SUM(V186:V200)</f>
        <v>0</v>
      </c>
      <c r="W185" s="236"/>
      <c r="X185" s="236"/>
      <c r="AG185" t="s">
        <v>131</v>
      </c>
    </row>
    <row r="186" spans="1:60" outlineLevel="1">
      <c r="A186" s="243">
        <v>74</v>
      </c>
      <c r="B186" s="244" t="s">
        <v>371</v>
      </c>
      <c r="C186" s="260" t="s">
        <v>372</v>
      </c>
      <c r="D186" s="245" t="s">
        <v>151</v>
      </c>
      <c r="E186" s="246">
        <v>182.78399999999999</v>
      </c>
      <c r="F186" s="247"/>
      <c r="G186" s="248">
        <f>ROUND(E186*F186,2)</f>
        <v>0</v>
      </c>
      <c r="H186" s="233"/>
      <c r="I186" s="232">
        <f>ROUND(E186*H186,2)</f>
        <v>0</v>
      </c>
      <c r="J186" s="233"/>
      <c r="K186" s="232">
        <f>ROUND(E186*J186,2)</f>
        <v>0</v>
      </c>
      <c r="L186" s="232">
        <v>21</v>
      </c>
      <c r="M186" s="232">
        <f>G186*(1+L186/100)</f>
        <v>0</v>
      </c>
      <c r="N186" s="232">
        <v>6.9999999999999994E-5</v>
      </c>
      <c r="O186" s="232">
        <f>ROUND(E186*N186,2)</f>
        <v>0.01</v>
      </c>
      <c r="P186" s="232">
        <v>0</v>
      </c>
      <c r="Q186" s="232">
        <f>ROUND(E186*P186,2)</f>
        <v>0</v>
      </c>
      <c r="R186" s="232"/>
      <c r="S186" s="232" t="s">
        <v>135</v>
      </c>
      <c r="T186" s="232" t="s">
        <v>135</v>
      </c>
      <c r="U186" s="232">
        <v>0</v>
      </c>
      <c r="V186" s="232">
        <f>ROUND(E186*U186,2)</f>
        <v>0</v>
      </c>
      <c r="W186" s="232"/>
      <c r="X186" s="232" t="s">
        <v>136</v>
      </c>
      <c r="Y186" s="212"/>
      <c r="Z186" s="212"/>
      <c r="AA186" s="212"/>
      <c r="AB186" s="212"/>
      <c r="AC186" s="212"/>
      <c r="AD186" s="212"/>
      <c r="AE186" s="212"/>
      <c r="AF186" s="212"/>
      <c r="AG186" s="212" t="s">
        <v>305</v>
      </c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1">
      <c r="A187" s="229"/>
      <c r="B187" s="230"/>
      <c r="C187" s="261" t="s">
        <v>214</v>
      </c>
      <c r="D187" s="234"/>
      <c r="E187" s="235"/>
      <c r="F187" s="232"/>
      <c r="G187" s="232"/>
      <c r="H187" s="232"/>
      <c r="I187" s="232"/>
      <c r="J187" s="232"/>
      <c r="K187" s="232"/>
      <c r="L187" s="232"/>
      <c r="M187" s="232"/>
      <c r="N187" s="232"/>
      <c r="O187" s="232"/>
      <c r="P187" s="232"/>
      <c r="Q187" s="232"/>
      <c r="R187" s="232"/>
      <c r="S187" s="232"/>
      <c r="T187" s="232"/>
      <c r="U187" s="232"/>
      <c r="V187" s="232"/>
      <c r="W187" s="232"/>
      <c r="X187" s="232"/>
      <c r="Y187" s="212"/>
      <c r="Z187" s="212"/>
      <c r="AA187" s="212"/>
      <c r="AB187" s="212"/>
      <c r="AC187" s="212"/>
      <c r="AD187" s="212"/>
      <c r="AE187" s="212"/>
      <c r="AF187" s="212"/>
      <c r="AG187" s="212" t="s">
        <v>139</v>
      </c>
      <c r="AH187" s="212">
        <v>0</v>
      </c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1">
      <c r="A188" s="229"/>
      <c r="B188" s="230"/>
      <c r="C188" s="261" t="s">
        <v>373</v>
      </c>
      <c r="D188" s="234"/>
      <c r="E188" s="235">
        <v>42.15</v>
      </c>
      <c r="F188" s="232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U188" s="232"/>
      <c r="V188" s="232"/>
      <c r="W188" s="232"/>
      <c r="X188" s="232"/>
      <c r="Y188" s="212"/>
      <c r="Z188" s="212"/>
      <c r="AA188" s="212"/>
      <c r="AB188" s="212"/>
      <c r="AC188" s="212"/>
      <c r="AD188" s="212"/>
      <c r="AE188" s="212"/>
      <c r="AF188" s="212"/>
      <c r="AG188" s="212" t="s">
        <v>139</v>
      </c>
      <c r="AH188" s="212">
        <v>0</v>
      </c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1">
      <c r="A189" s="229"/>
      <c r="B189" s="230"/>
      <c r="C189" s="261" t="s">
        <v>374</v>
      </c>
      <c r="D189" s="234"/>
      <c r="E189" s="235">
        <v>26.466000000000001</v>
      </c>
      <c r="F189" s="232"/>
      <c r="G189" s="232"/>
      <c r="H189" s="232"/>
      <c r="I189" s="232"/>
      <c r="J189" s="232"/>
      <c r="K189" s="232"/>
      <c r="L189" s="232"/>
      <c r="M189" s="232"/>
      <c r="N189" s="232"/>
      <c r="O189" s="232"/>
      <c r="P189" s="232"/>
      <c r="Q189" s="232"/>
      <c r="R189" s="232"/>
      <c r="S189" s="232"/>
      <c r="T189" s="232"/>
      <c r="U189" s="232"/>
      <c r="V189" s="232"/>
      <c r="W189" s="232"/>
      <c r="X189" s="232"/>
      <c r="Y189" s="212"/>
      <c r="Z189" s="212"/>
      <c r="AA189" s="212"/>
      <c r="AB189" s="212"/>
      <c r="AC189" s="212"/>
      <c r="AD189" s="212"/>
      <c r="AE189" s="212"/>
      <c r="AF189" s="212"/>
      <c r="AG189" s="212" t="s">
        <v>139</v>
      </c>
      <c r="AH189" s="212">
        <v>0</v>
      </c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1">
      <c r="A190" s="229"/>
      <c r="B190" s="230"/>
      <c r="C190" s="261" t="s">
        <v>375</v>
      </c>
      <c r="D190" s="234"/>
      <c r="E190" s="235">
        <v>7.5442499999999999</v>
      </c>
      <c r="F190" s="232"/>
      <c r="G190" s="232"/>
      <c r="H190" s="232"/>
      <c r="I190" s="232"/>
      <c r="J190" s="232"/>
      <c r="K190" s="232"/>
      <c r="L190" s="232"/>
      <c r="M190" s="232"/>
      <c r="N190" s="232"/>
      <c r="O190" s="232"/>
      <c r="P190" s="232"/>
      <c r="Q190" s="232"/>
      <c r="R190" s="232"/>
      <c r="S190" s="232"/>
      <c r="T190" s="232"/>
      <c r="U190" s="232"/>
      <c r="V190" s="232"/>
      <c r="W190" s="232"/>
      <c r="X190" s="232"/>
      <c r="Y190" s="212"/>
      <c r="Z190" s="212"/>
      <c r="AA190" s="212"/>
      <c r="AB190" s="212"/>
      <c r="AC190" s="212"/>
      <c r="AD190" s="212"/>
      <c r="AE190" s="212"/>
      <c r="AF190" s="212"/>
      <c r="AG190" s="212" t="s">
        <v>139</v>
      </c>
      <c r="AH190" s="212">
        <v>0</v>
      </c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1">
      <c r="A191" s="229"/>
      <c r="B191" s="230"/>
      <c r="C191" s="261" t="s">
        <v>376</v>
      </c>
      <c r="D191" s="234"/>
      <c r="E191" s="235">
        <v>2.0493000000000001</v>
      </c>
      <c r="F191" s="232"/>
      <c r="G191" s="232"/>
      <c r="H191" s="232"/>
      <c r="I191" s="232"/>
      <c r="J191" s="232"/>
      <c r="K191" s="232"/>
      <c r="L191" s="232"/>
      <c r="M191" s="232"/>
      <c r="N191" s="232"/>
      <c r="O191" s="232"/>
      <c r="P191" s="232"/>
      <c r="Q191" s="232"/>
      <c r="R191" s="232"/>
      <c r="S191" s="232"/>
      <c r="T191" s="232"/>
      <c r="U191" s="232"/>
      <c r="V191" s="232"/>
      <c r="W191" s="232"/>
      <c r="X191" s="232"/>
      <c r="Y191" s="212"/>
      <c r="Z191" s="212"/>
      <c r="AA191" s="212"/>
      <c r="AB191" s="212"/>
      <c r="AC191" s="212"/>
      <c r="AD191" s="212"/>
      <c r="AE191" s="212"/>
      <c r="AF191" s="212"/>
      <c r="AG191" s="212" t="s">
        <v>139</v>
      </c>
      <c r="AH191" s="212">
        <v>0</v>
      </c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1">
      <c r="A192" s="229"/>
      <c r="B192" s="230"/>
      <c r="C192" s="261" t="s">
        <v>377</v>
      </c>
      <c r="D192" s="234"/>
      <c r="E192" s="235">
        <v>4.6859999999999999</v>
      </c>
      <c r="F192" s="232"/>
      <c r="G192" s="232"/>
      <c r="H192" s="232"/>
      <c r="I192" s="232"/>
      <c r="J192" s="232"/>
      <c r="K192" s="232"/>
      <c r="L192" s="232"/>
      <c r="M192" s="232"/>
      <c r="N192" s="232"/>
      <c r="O192" s="232"/>
      <c r="P192" s="232"/>
      <c r="Q192" s="232"/>
      <c r="R192" s="232"/>
      <c r="S192" s="232"/>
      <c r="T192" s="232"/>
      <c r="U192" s="232"/>
      <c r="V192" s="232"/>
      <c r="W192" s="232"/>
      <c r="X192" s="232"/>
      <c r="Y192" s="212"/>
      <c r="Z192" s="212"/>
      <c r="AA192" s="212"/>
      <c r="AB192" s="212"/>
      <c r="AC192" s="212"/>
      <c r="AD192" s="212"/>
      <c r="AE192" s="212"/>
      <c r="AF192" s="212"/>
      <c r="AG192" s="212" t="s">
        <v>139</v>
      </c>
      <c r="AH192" s="212">
        <v>0</v>
      </c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1">
      <c r="A193" s="229"/>
      <c r="B193" s="230"/>
      <c r="C193" s="261" t="s">
        <v>378</v>
      </c>
      <c r="D193" s="234"/>
      <c r="E193" s="235">
        <v>12</v>
      </c>
      <c r="F193" s="232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2"/>
      <c r="U193" s="232"/>
      <c r="V193" s="232"/>
      <c r="W193" s="232"/>
      <c r="X193" s="232"/>
      <c r="Y193" s="212"/>
      <c r="Z193" s="212"/>
      <c r="AA193" s="212"/>
      <c r="AB193" s="212"/>
      <c r="AC193" s="212"/>
      <c r="AD193" s="212"/>
      <c r="AE193" s="212"/>
      <c r="AF193" s="212"/>
      <c r="AG193" s="212" t="s">
        <v>139</v>
      </c>
      <c r="AH193" s="212">
        <v>0</v>
      </c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1">
      <c r="A194" s="229"/>
      <c r="B194" s="230"/>
      <c r="C194" s="261" t="s">
        <v>218</v>
      </c>
      <c r="D194" s="234"/>
      <c r="E194" s="235"/>
      <c r="F194" s="232"/>
      <c r="G194" s="232"/>
      <c r="H194" s="232"/>
      <c r="I194" s="232"/>
      <c r="J194" s="232"/>
      <c r="K194" s="232"/>
      <c r="L194" s="232"/>
      <c r="M194" s="232"/>
      <c r="N194" s="232"/>
      <c r="O194" s="232"/>
      <c r="P194" s="232"/>
      <c r="Q194" s="232"/>
      <c r="R194" s="232"/>
      <c r="S194" s="232"/>
      <c r="T194" s="232"/>
      <c r="U194" s="232"/>
      <c r="V194" s="232"/>
      <c r="W194" s="232"/>
      <c r="X194" s="232"/>
      <c r="Y194" s="212"/>
      <c r="Z194" s="212"/>
      <c r="AA194" s="212"/>
      <c r="AB194" s="212"/>
      <c r="AC194" s="212"/>
      <c r="AD194" s="212"/>
      <c r="AE194" s="212"/>
      <c r="AF194" s="212"/>
      <c r="AG194" s="212" t="s">
        <v>139</v>
      </c>
      <c r="AH194" s="212">
        <v>0</v>
      </c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1">
      <c r="A195" s="229"/>
      <c r="B195" s="230"/>
      <c r="C195" s="261" t="s">
        <v>379</v>
      </c>
      <c r="D195" s="234"/>
      <c r="E195" s="235">
        <v>48.8735</v>
      </c>
      <c r="F195" s="232"/>
      <c r="G195" s="232"/>
      <c r="H195" s="232"/>
      <c r="I195" s="232"/>
      <c r="J195" s="232"/>
      <c r="K195" s="232"/>
      <c r="L195" s="232"/>
      <c r="M195" s="232"/>
      <c r="N195" s="232"/>
      <c r="O195" s="232"/>
      <c r="P195" s="232"/>
      <c r="Q195" s="232"/>
      <c r="R195" s="232"/>
      <c r="S195" s="232"/>
      <c r="T195" s="232"/>
      <c r="U195" s="232"/>
      <c r="V195" s="232"/>
      <c r="W195" s="232"/>
      <c r="X195" s="232"/>
      <c r="Y195" s="212"/>
      <c r="Z195" s="212"/>
      <c r="AA195" s="212"/>
      <c r="AB195" s="212"/>
      <c r="AC195" s="212"/>
      <c r="AD195" s="212"/>
      <c r="AE195" s="212"/>
      <c r="AF195" s="212"/>
      <c r="AG195" s="212" t="s">
        <v>139</v>
      </c>
      <c r="AH195" s="212">
        <v>0</v>
      </c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1">
      <c r="A196" s="229"/>
      <c r="B196" s="230"/>
      <c r="C196" s="261" t="s">
        <v>380</v>
      </c>
      <c r="D196" s="234"/>
      <c r="E196" s="235">
        <v>27.283750000000001</v>
      </c>
      <c r="F196" s="232"/>
      <c r="G196" s="232"/>
      <c r="H196" s="232"/>
      <c r="I196" s="232"/>
      <c r="J196" s="232"/>
      <c r="K196" s="232"/>
      <c r="L196" s="232"/>
      <c r="M196" s="232"/>
      <c r="N196" s="232"/>
      <c r="O196" s="232"/>
      <c r="P196" s="232"/>
      <c r="Q196" s="232"/>
      <c r="R196" s="232"/>
      <c r="S196" s="232"/>
      <c r="T196" s="232"/>
      <c r="U196" s="232"/>
      <c r="V196" s="232"/>
      <c r="W196" s="232"/>
      <c r="X196" s="232"/>
      <c r="Y196" s="212"/>
      <c r="Z196" s="212"/>
      <c r="AA196" s="212"/>
      <c r="AB196" s="212"/>
      <c r="AC196" s="212"/>
      <c r="AD196" s="212"/>
      <c r="AE196" s="212"/>
      <c r="AF196" s="212"/>
      <c r="AG196" s="212" t="s">
        <v>139</v>
      </c>
      <c r="AH196" s="212">
        <v>0</v>
      </c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1">
      <c r="A197" s="229"/>
      <c r="B197" s="230"/>
      <c r="C197" s="261" t="s">
        <v>381</v>
      </c>
      <c r="D197" s="234"/>
      <c r="E197" s="235">
        <v>5.6258999999999997</v>
      </c>
      <c r="F197" s="232"/>
      <c r="G197" s="232"/>
      <c r="H197" s="232"/>
      <c r="I197" s="232"/>
      <c r="J197" s="232"/>
      <c r="K197" s="232"/>
      <c r="L197" s="232"/>
      <c r="M197" s="232"/>
      <c r="N197" s="232"/>
      <c r="O197" s="232"/>
      <c r="P197" s="232"/>
      <c r="Q197" s="232"/>
      <c r="R197" s="232"/>
      <c r="S197" s="232"/>
      <c r="T197" s="232"/>
      <c r="U197" s="232"/>
      <c r="V197" s="232"/>
      <c r="W197" s="232"/>
      <c r="X197" s="232"/>
      <c r="Y197" s="212"/>
      <c r="Z197" s="212"/>
      <c r="AA197" s="212"/>
      <c r="AB197" s="212"/>
      <c r="AC197" s="212"/>
      <c r="AD197" s="212"/>
      <c r="AE197" s="212"/>
      <c r="AF197" s="212"/>
      <c r="AG197" s="212" t="s">
        <v>139</v>
      </c>
      <c r="AH197" s="212">
        <v>0</v>
      </c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>
      <c r="A198" s="229"/>
      <c r="B198" s="230"/>
      <c r="C198" s="261" t="s">
        <v>382</v>
      </c>
      <c r="D198" s="234"/>
      <c r="E198" s="235">
        <v>1.9458</v>
      </c>
      <c r="F198" s="232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  <c r="S198" s="232"/>
      <c r="T198" s="232"/>
      <c r="U198" s="232"/>
      <c r="V198" s="232"/>
      <c r="W198" s="232"/>
      <c r="X198" s="232"/>
      <c r="Y198" s="212"/>
      <c r="Z198" s="212"/>
      <c r="AA198" s="212"/>
      <c r="AB198" s="212"/>
      <c r="AC198" s="212"/>
      <c r="AD198" s="212"/>
      <c r="AE198" s="212"/>
      <c r="AF198" s="212"/>
      <c r="AG198" s="212" t="s">
        <v>139</v>
      </c>
      <c r="AH198" s="212">
        <v>0</v>
      </c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1">
      <c r="A199" s="229"/>
      <c r="B199" s="230"/>
      <c r="C199" s="261" t="s">
        <v>383</v>
      </c>
      <c r="D199" s="234"/>
      <c r="E199" s="235">
        <v>4.1595000000000004</v>
      </c>
      <c r="F199" s="232"/>
      <c r="G199" s="232"/>
      <c r="H199" s="232"/>
      <c r="I199" s="232"/>
      <c r="J199" s="232"/>
      <c r="K199" s="232"/>
      <c r="L199" s="232"/>
      <c r="M199" s="232"/>
      <c r="N199" s="232"/>
      <c r="O199" s="232"/>
      <c r="P199" s="232"/>
      <c r="Q199" s="232"/>
      <c r="R199" s="232"/>
      <c r="S199" s="232"/>
      <c r="T199" s="232"/>
      <c r="U199" s="232"/>
      <c r="V199" s="232"/>
      <c r="W199" s="232"/>
      <c r="X199" s="232"/>
      <c r="Y199" s="212"/>
      <c r="Z199" s="212"/>
      <c r="AA199" s="212"/>
      <c r="AB199" s="212"/>
      <c r="AC199" s="212"/>
      <c r="AD199" s="212"/>
      <c r="AE199" s="212"/>
      <c r="AF199" s="212"/>
      <c r="AG199" s="212" t="s">
        <v>139</v>
      </c>
      <c r="AH199" s="212">
        <v>0</v>
      </c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1">
      <c r="A200" s="249">
        <v>75</v>
      </c>
      <c r="B200" s="250" t="s">
        <v>384</v>
      </c>
      <c r="C200" s="262" t="s">
        <v>385</v>
      </c>
      <c r="D200" s="251" t="s">
        <v>151</v>
      </c>
      <c r="E200" s="252">
        <v>182.78399999999999</v>
      </c>
      <c r="F200" s="253"/>
      <c r="G200" s="254">
        <f>ROUND(E200*F200,2)</f>
        <v>0</v>
      </c>
      <c r="H200" s="233"/>
      <c r="I200" s="232">
        <f>ROUND(E200*H200,2)</f>
        <v>0</v>
      </c>
      <c r="J200" s="233"/>
      <c r="K200" s="232">
        <f>ROUND(E200*J200,2)</f>
        <v>0</v>
      </c>
      <c r="L200" s="232">
        <v>21</v>
      </c>
      <c r="M200" s="232">
        <f>G200*(1+L200/100)</f>
        <v>0</v>
      </c>
      <c r="N200" s="232">
        <v>2.2000000000000001E-4</v>
      </c>
      <c r="O200" s="232">
        <f>ROUND(E200*N200,2)</f>
        <v>0.04</v>
      </c>
      <c r="P200" s="232">
        <v>0</v>
      </c>
      <c r="Q200" s="232">
        <f>ROUND(E200*P200,2)</f>
        <v>0</v>
      </c>
      <c r="R200" s="232"/>
      <c r="S200" s="232" t="s">
        <v>135</v>
      </c>
      <c r="T200" s="232" t="s">
        <v>135</v>
      </c>
      <c r="U200" s="232">
        <v>0</v>
      </c>
      <c r="V200" s="232">
        <f>ROUND(E200*U200,2)</f>
        <v>0</v>
      </c>
      <c r="W200" s="232"/>
      <c r="X200" s="232" t="s">
        <v>136</v>
      </c>
      <c r="Y200" s="212"/>
      <c r="Z200" s="212"/>
      <c r="AA200" s="212"/>
      <c r="AB200" s="212"/>
      <c r="AC200" s="212"/>
      <c r="AD200" s="212"/>
      <c r="AE200" s="212"/>
      <c r="AF200" s="212"/>
      <c r="AG200" s="212" t="s">
        <v>193</v>
      </c>
      <c r="AH200" s="212"/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>
      <c r="A201" s="237" t="s">
        <v>130</v>
      </c>
      <c r="B201" s="238" t="s">
        <v>94</v>
      </c>
      <c r="C201" s="259" t="s">
        <v>95</v>
      </c>
      <c r="D201" s="239"/>
      <c r="E201" s="240"/>
      <c r="F201" s="241"/>
      <c r="G201" s="242">
        <f>SUMIF(AG202:AG204,"&lt;&gt;NOR",G202:G204)</f>
        <v>0</v>
      </c>
      <c r="H201" s="236"/>
      <c r="I201" s="236">
        <f>SUM(I202:I204)</f>
        <v>0</v>
      </c>
      <c r="J201" s="236"/>
      <c r="K201" s="236">
        <f>SUM(K202:K204)</f>
        <v>0</v>
      </c>
      <c r="L201" s="236"/>
      <c r="M201" s="236">
        <f>SUM(M202:M204)</f>
        <v>0</v>
      </c>
      <c r="N201" s="236"/>
      <c r="O201" s="236">
        <f>SUM(O202:O204)</f>
        <v>0.02</v>
      </c>
      <c r="P201" s="236"/>
      <c r="Q201" s="236">
        <f>SUM(Q202:Q204)</f>
        <v>0</v>
      </c>
      <c r="R201" s="236"/>
      <c r="S201" s="236"/>
      <c r="T201" s="236"/>
      <c r="U201" s="236"/>
      <c r="V201" s="236">
        <f>SUM(V202:V204)</f>
        <v>0</v>
      </c>
      <c r="W201" s="236"/>
      <c r="X201" s="236"/>
      <c r="AG201" t="s">
        <v>131</v>
      </c>
    </row>
    <row r="202" spans="1:60" outlineLevel="1">
      <c r="A202" s="249">
        <v>76</v>
      </c>
      <c r="B202" s="250" t="s">
        <v>386</v>
      </c>
      <c r="C202" s="262" t="s">
        <v>387</v>
      </c>
      <c r="D202" s="251" t="s">
        <v>174</v>
      </c>
      <c r="E202" s="252">
        <v>1</v>
      </c>
      <c r="F202" s="253"/>
      <c r="G202" s="254">
        <f>ROUND(E202*F202,2)</f>
        <v>0</v>
      </c>
      <c r="H202" s="233"/>
      <c r="I202" s="232">
        <f>ROUND(E202*H202,2)</f>
        <v>0</v>
      </c>
      <c r="J202" s="233"/>
      <c r="K202" s="232">
        <f>ROUND(E202*J202,2)</f>
        <v>0</v>
      </c>
      <c r="L202" s="232">
        <v>21</v>
      </c>
      <c r="M202" s="232">
        <f>G202*(1+L202/100)</f>
        <v>0</v>
      </c>
      <c r="N202" s="232">
        <v>1.0000000000000001E-5</v>
      </c>
      <c r="O202" s="232">
        <f>ROUND(E202*N202,2)</f>
        <v>0</v>
      </c>
      <c r="P202" s="232">
        <v>0</v>
      </c>
      <c r="Q202" s="232">
        <f>ROUND(E202*P202,2)</f>
        <v>0</v>
      </c>
      <c r="R202" s="232"/>
      <c r="S202" s="232" t="s">
        <v>135</v>
      </c>
      <c r="T202" s="232" t="s">
        <v>135</v>
      </c>
      <c r="U202" s="232">
        <v>0</v>
      </c>
      <c r="V202" s="232">
        <f>ROUND(E202*U202,2)</f>
        <v>0</v>
      </c>
      <c r="W202" s="232"/>
      <c r="X202" s="232" t="s">
        <v>136</v>
      </c>
      <c r="Y202" s="212"/>
      <c r="Z202" s="212"/>
      <c r="AA202" s="212"/>
      <c r="AB202" s="212"/>
      <c r="AC202" s="212"/>
      <c r="AD202" s="212"/>
      <c r="AE202" s="212"/>
      <c r="AF202" s="212"/>
      <c r="AG202" s="212" t="s">
        <v>193</v>
      </c>
      <c r="AH202" s="212"/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1">
      <c r="A203" s="249">
        <v>77</v>
      </c>
      <c r="B203" s="250" t="s">
        <v>388</v>
      </c>
      <c r="C203" s="262" t="s">
        <v>389</v>
      </c>
      <c r="D203" s="251" t="s">
        <v>174</v>
      </c>
      <c r="E203" s="252">
        <v>1</v>
      </c>
      <c r="F203" s="253"/>
      <c r="G203" s="254">
        <f>ROUND(E203*F203,2)</f>
        <v>0</v>
      </c>
      <c r="H203" s="233"/>
      <c r="I203" s="232">
        <f>ROUND(E203*H203,2)</f>
        <v>0</v>
      </c>
      <c r="J203" s="233"/>
      <c r="K203" s="232">
        <f>ROUND(E203*J203,2)</f>
        <v>0</v>
      </c>
      <c r="L203" s="232">
        <v>21</v>
      </c>
      <c r="M203" s="232">
        <f>G203*(1+L203/100)</f>
        <v>0</v>
      </c>
      <c r="N203" s="232">
        <v>2.1000000000000001E-2</v>
      </c>
      <c r="O203" s="232">
        <f>ROUND(E203*N203,2)</f>
        <v>0.02</v>
      </c>
      <c r="P203" s="232">
        <v>0</v>
      </c>
      <c r="Q203" s="232">
        <f>ROUND(E203*P203,2)</f>
        <v>0</v>
      </c>
      <c r="R203" s="232" t="s">
        <v>179</v>
      </c>
      <c r="S203" s="232" t="s">
        <v>135</v>
      </c>
      <c r="T203" s="232" t="s">
        <v>135</v>
      </c>
      <c r="U203" s="232">
        <v>0</v>
      </c>
      <c r="V203" s="232">
        <f>ROUND(E203*U203,2)</f>
        <v>0</v>
      </c>
      <c r="W203" s="232"/>
      <c r="X203" s="232" t="s">
        <v>180</v>
      </c>
      <c r="Y203" s="212"/>
      <c r="Z203" s="212"/>
      <c r="AA203" s="212"/>
      <c r="AB203" s="212"/>
      <c r="AC203" s="212"/>
      <c r="AD203" s="212"/>
      <c r="AE203" s="212"/>
      <c r="AF203" s="212"/>
      <c r="AG203" s="212" t="s">
        <v>390</v>
      </c>
      <c r="AH203" s="212"/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1">
      <c r="A204" s="249">
        <v>78</v>
      </c>
      <c r="B204" s="250" t="s">
        <v>391</v>
      </c>
      <c r="C204" s="262" t="s">
        <v>392</v>
      </c>
      <c r="D204" s="251" t="s">
        <v>330</v>
      </c>
      <c r="E204" s="252">
        <v>1</v>
      </c>
      <c r="F204" s="253"/>
      <c r="G204" s="254">
        <f>ROUND(E204*F204,2)</f>
        <v>0</v>
      </c>
      <c r="H204" s="233"/>
      <c r="I204" s="232">
        <f>ROUND(E204*H204,2)</f>
        <v>0</v>
      </c>
      <c r="J204" s="233"/>
      <c r="K204" s="232">
        <f>ROUND(E204*J204,2)</f>
        <v>0</v>
      </c>
      <c r="L204" s="232">
        <v>21</v>
      </c>
      <c r="M204" s="232">
        <f>G204*(1+L204/100)</f>
        <v>0</v>
      </c>
      <c r="N204" s="232">
        <v>0</v>
      </c>
      <c r="O204" s="232">
        <f>ROUND(E204*N204,2)</f>
        <v>0</v>
      </c>
      <c r="P204" s="232">
        <v>0</v>
      </c>
      <c r="Q204" s="232">
        <f>ROUND(E204*P204,2)</f>
        <v>0</v>
      </c>
      <c r="R204" s="232"/>
      <c r="S204" s="232" t="s">
        <v>331</v>
      </c>
      <c r="T204" s="232" t="s">
        <v>332</v>
      </c>
      <c r="U204" s="232">
        <v>0</v>
      </c>
      <c r="V204" s="232">
        <f>ROUND(E204*U204,2)</f>
        <v>0</v>
      </c>
      <c r="W204" s="232"/>
      <c r="X204" s="232" t="s">
        <v>393</v>
      </c>
      <c r="Y204" s="212"/>
      <c r="Z204" s="212"/>
      <c r="AA204" s="212"/>
      <c r="AB204" s="212"/>
      <c r="AC204" s="212"/>
      <c r="AD204" s="212"/>
      <c r="AE204" s="212"/>
      <c r="AF204" s="212"/>
      <c r="AG204" s="212" t="s">
        <v>394</v>
      </c>
      <c r="AH204" s="212"/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>
      <c r="A205" s="237" t="s">
        <v>130</v>
      </c>
      <c r="B205" s="238" t="s">
        <v>96</v>
      </c>
      <c r="C205" s="259" t="s">
        <v>97</v>
      </c>
      <c r="D205" s="239"/>
      <c r="E205" s="240"/>
      <c r="F205" s="241"/>
      <c r="G205" s="242">
        <f>SUMIF(AG206:AG206,"&lt;&gt;NOR",G206:G206)</f>
        <v>0</v>
      </c>
      <c r="H205" s="236"/>
      <c r="I205" s="236">
        <f>SUM(I206:I206)</f>
        <v>0</v>
      </c>
      <c r="J205" s="236"/>
      <c r="K205" s="236">
        <f>SUM(K206:K206)</f>
        <v>0</v>
      </c>
      <c r="L205" s="236"/>
      <c r="M205" s="236">
        <f>SUM(M206:M206)</f>
        <v>0</v>
      </c>
      <c r="N205" s="236"/>
      <c r="O205" s="236">
        <f>SUM(O206:O206)</f>
        <v>0</v>
      </c>
      <c r="P205" s="236"/>
      <c r="Q205" s="236">
        <f>SUM(Q206:Q206)</f>
        <v>0</v>
      </c>
      <c r="R205" s="236"/>
      <c r="S205" s="236"/>
      <c r="T205" s="236"/>
      <c r="U205" s="236"/>
      <c r="V205" s="236">
        <f>SUM(V206:V206)</f>
        <v>0</v>
      </c>
      <c r="W205" s="236"/>
      <c r="X205" s="236"/>
      <c r="AG205" t="s">
        <v>131</v>
      </c>
    </row>
    <row r="206" spans="1:60" outlineLevel="1">
      <c r="A206" s="249">
        <v>79</v>
      </c>
      <c r="B206" s="250" t="s">
        <v>395</v>
      </c>
      <c r="C206" s="262" t="s">
        <v>396</v>
      </c>
      <c r="D206" s="251" t="s">
        <v>330</v>
      </c>
      <c r="E206" s="252">
        <v>1</v>
      </c>
      <c r="F206" s="253"/>
      <c r="G206" s="254">
        <f>ROUND(E206*F206,2)</f>
        <v>0</v>
      </c>
      <c r="H206" s="233"/>
      <c r="I206" s="232">
        <f>ROUND(E206*H206,2)</f>
        <v>0</v>
      </c>
      <c r="J206" s="233"/>
      <c r="K206" s="232">
        <f>ROUND(E206*J206,2)</f>
        <v>0</v>
      </c>
      <c r="L206" s="232">
        <v>21</v>
      </c>
      <c r="M206" s="232">
        <f>G206*(1+L206/100)</f>
        <v>0</v>
      </c>
      <c r="N206" s="232">
        <v>0</v>
      </c>
      <c r="O206" s="232">
        <f>ROUND(E206*N206,2)</f>
        <v>0</v>
      </c>
      <c r="P206" s="232">
        <v>0</v>
      </c>
      <c r="Q206" s="232">
        <f>ROUND(E206*P206,2)</f>
        <v>0</v>
      </c>
      <c r="R206" s="232"/>
      <c r="S206" s="232" t="s">
        <v>331</v>
      </c>
      <c r="T206" s="232" t="s">
        <v>332</v>
      </c>
      <c r="U206" s="232">
        <v>0</v>
      </c>
      <c r="V206" s="232">
        <f>ROUND(E206*U206,2)</f>
        <v>0</v>
      </c>
      <c r="W206" s="232"/>
      <c r="X206" s="232" t="s">
        <v>136</v>
      </c>
      <c r="Y206" s="212"/>
      <c r="Z206" s="212"/>
      <c r="AA206" s="212"/>
      <c r="AB206" s="212"/>
      <c r="AC206" s="212"/>
      <c r="AD206" s="212"/>
      <c r="AE206" s="212"/>
      <c r="AF206" s="212"/>
      <c r="AG206" s="212" t="s">
        <v>137</v>
      </c>
      <c r="AH206" s="212"/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ht="26.4">
      <c r="A207" s="237" t="s">
        <v>130</v>
      </c>
      <c r="B207" s="238" t="s">
        <v>98</v>
      </c>
      <c r="C207" s="259" t="s">
        <v>99</v>
      </c>
      <c r="D207" s="239"/>
      <c r="E207" s="240"/>
      <c r="F207" s="241"/>
      <c r="G207" s="242">
        <f>SUMIF(AG208:AG208,"&lt;&gt;NOR",G208:G208)</f>
        <v>0</v>
      </c>
      <c r="H207" s="236"/>
      <c r="I207" s="236">
        <f>SUM(I208:I208)</f>
        <v>0</v>
      </c>
      <c r="J207" s="236"/>
      <c r="K207" s="236">
        <f>SUM(K208:K208)</f>
        <v>0</v>
      </c>
      <c r="L207" s="236"/>
      <c r="M207" s="236">
        <f>SUM(M208:M208)</f>
        <v>0</v>
      </c>
      <c r="N207" s="236"/>
      <c r="O207" s="236">
        <f>SUM(O208:O208)</f>
        <v>0</v>
      </c>
      <c r="P207" s="236"/>
      <c r="Q207" s="236">
        <f>SUM(Q208:Q208)</f>
        <v>0</v>
      </c>
      <c r="R207" s="236"/>
      <c r="S207" s="236"/>
      <c r="T207" s="236"/>
      <c r="U207" s="236"/>
      <c r="V207" s="236">
        <f>SUM(V208:V208)</f>
        <v>0</v>
      </c>
      <c r="W207" s="236"/>
      <c r="X207" s="236"/>
      <c r="AG207" t="s">
        <v>131</v>
      </c>
    </row>
    <row r="208" spans="1:60" ht="20.399999999999999" outlineLevel="1">
      <c r="A208" s="249">
        <v>80</v>
      </c>
      <c r="B208" s="250" t="s">
        <v>397</v>
      </c>
      <c r="C208" s="262" t="s">
        <v>398</v>
      </c>
      <c r="D208" s="251" t="s">
        <v>330</v>
      </c>
      <c r="E208" s="252">
        <v>1</v>
      </c>
      <c r="F208" s="253"/>
      <c r="G208" s="254">
        <f>ROUND(E208*F208,2)</f>
        <v>0</v>
      </c>
      <c r="H208" s="233"/>
      <c r="I208" s="232">
        <f>ROUND(E208*H208,2)</f>
        <v>0</v>
      </c>
      <c r="J208" s="233"/>
      <c r="K208" s="232">
        <f>ROUND(E208*J208,2)</f>
        <v>0</v>
      </c>
      <c r="L208" s="232">
        <v>21</v>
      </c>
      <c r="M208" s="232">
        <f>G208*(1+L208/100)</f>
        <v>0</v>
      </c>
      <c r="N208" s="232">
        <v>0</v>
      </c>
      <c r="O208" s="232">
        <f>ROUND(E208*N208,2)</f>
        <v>0</v>
      </c>
      <c r="P208" s="232">
        <v>0</v>
      </c>
      <c r="Q208" s="232">
        <f>ROUND(E208*P208,2)</f>
        <v>0</v>
      </c>
      <c r="R208" s="232"/>
      <c r="S208" s="232" t="s">
        <v>331</v>
      </c>
      <c r="T208" s="232" t="s">
        <v>332</v>
      </c>
      <c r="U208" s="232">
        <v>0</v>
      </c>
      <c r="V208" s="232">
        <f>ROUND(E208*U208,2)</f>
        <v>0</v>
      </c>
      <c r="W208" s="232"/>
      <c r="X208" s="232" t="s">
        <v>136</v>
      </c>
      <c r="Y208" s="212"/>
      <c r="Z208" s="212"/>
      <c r="AA208" s="212"/>
      <c r="AB208" s="212"/>
      <c r="AC208" s="212"/>
      <c r="AD208" s="212"/>
      <c r="AE208" s="212"/>
      <c r="AF208" s="212"/>
      <c r="AG208" s="212" t="s">
        <v>137</v>
      </c>
      <c r="AH208" s="212"/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>
      <c r="A209" s="237" t="s">
        <v>130</v>
      </c>
      <c r="B209" s="238" t="s">
        <v>100</v>
      </c>
      <c r="C209" s="259" t="s">
        <v>101</v>
      </c>
      <c r="D209" s="239"/>
      <c r="E209" s="240"/>
      <c r="F209" s="241"/>
      <c r="G209" s="242">
        <f>SUMIF(AG210:AG217,"&lt;&gt;NOR",G210:G217)</f>
        <v>0</v>
      </c>
      <c r="H209" s="236"/>
      <c r="I209" s="236">
        <f>SUM(I210:I217)</f>
        <v>0</v>
      </c>
      <c r="J209" s="236"/>
      <c r="K209" s="236">
        <f>SUM(K210:K217)</f>
        <v>0</v>
      </c>
      <c r="L209" s="236"/>
      <c r="M209" s="236">
        <f>SUM(M210:M217)</f>
        <v>0</v>
      </c>
      <c r="N209" s="236"/>
      <c r="O209" s="236">
        <f>SUM(O210:O217)</f>
        <v>0</v>
      </c>
      <c r="P209" s="236"/>
      <c r="Q209" s="236">
        <f>SUM(Q210:Q217)</f>
        <v>0</v>
      </c>
      <c r="R209" s="236"/>
      <c r="S209" s="236"/>
      <c r="T209" s="236"/>
      <c r="U209" s="236"/>
      <c r="V209" s="236">
        <f>SUM(V210:V217)</f>
        <v>34.629999999999995</v>
      </c>
      <c r="W209" s="236"/>
      <c r="X209" s="236"/>
      <c r="AG209" t="s">
        <v>131</v>
      </c>
    </row>
    <row r="210" spans="1:60" outlineLevel="1">
      <c r="A210" s="249">
        <v>81</v>
      </c>
      <c r="B210" s="250" t="s">
        <v>399</v>
      </c>
      <c r="C210" s="262" t="s">
        <v>400</v>
      </c>
      <c r="D210" s="251" t="s">
        <v>157</v>
      </c>
      <c r="E210" s="252">
        <v>9.4611699999999992</v>
      </c>
      <c r="F210" s="253"/>
      <c r="G210" s="254">
        <f>ROUND(E210*F210,2)</f>
        <v>0</v>
      </c>
      <c r="H210" s="233"/>
      <c r="I210" s="232">
        <f>ROUND(E210*H210,2)</f>
        <v>0</v>
      </c>
      <c r="J210" s="233"/>
      <c r="K210" s="232">
        <f>ROUND(E210*J210,2)</f>
        <v>0</v>
      </c>
      <c r="L210" s="232">
        <v>21</v>
      </c>
      <c r="M210" s="232">
        <f>G210*(1+L210/100)</f>
        <v>0</v>
      </c>
      <c r="N210" s="232">
        <v>0</v>
      </c>
      <c r="O210" s="232">
        <f>ROUND(E210*N210,2)</f>
        <v>0</v>
      </c>
      <c r="P210" s="232">
        <v>0</v>
      </c>
      <c r="Q210" s="232">
        <f>ROUND(E210*P210,2)</f>
        <v>0</v>
      </c>
      <c r="R210" s="232"/>
      <c r="S210" s="232" t="s">
        <v>135</v>
      </c>
      <c r="T210" s="232" t="s">
        <v>135</v>
      </c>
      <c r="U210" s="232">
        <v>2.0099999999999998</v>
      </c>
      <c r="V210" s="232">
        <f>ROUND(E210*U210,2)</f>
        <v>19.02</v>
      </c>
      <c r="W210" s="232"/>
      <c r="X210" s="232" t="s">
        <v>401</v>
      </c>
      <c r="Y210" s="212"/>
      <c r="Z210" s="212"/>
      <c r="AA210" s="212"/>
      <c r="AB210" s="212"/>
      <c r="AC210" s="212"/>
      <c r="AD210" s="212"/>
      <c r="AE210" s="212"/>
      <c r="AF210" s="212"/>
      <c r="AG210" s="212" t="s">
        <v>402</v>
      </c>
      <c r="AH210" s="212"/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1">
      <c r="A211" s="243">
        <v>82</v>
      </c>
      <c r="B211" s="244" t="s">
        <v>403</v>
      </c>
      <c r="C211" s="260" t="s">
        <v>404</v>
      </c>
      <c r="D211" s="245" t="s">
        <v>157</v>
      </c>
      <c r="E211" s="246">
        <v>9.4611699999999992</v>
      </c>
      <c r="F211" s="247"/>
      <c r="G211" s="248">
        <f>ROUND(E211*F211,2)</f>
        <v>0</v>
      </c>
      <c r="H211" s="233"/>
      <c r="I211" s="232">
        <f>ROUND(E211*H211,2)</f>
        <v>0</v>
      </c>
      <c r="J211" s="233"/>
      <c r="K211" s="232">
        <f>ROUND(E211*J211,2)</f>
        <v>0</v>
      </c>
      <c r="L211" s="232">
        <v>21</v>
      </c>
      <c r="M211" s="232">
        <f>G211*(1+L211/100)</f>
        <v>0</v>
      </c>
      <c r="N211" s="232">
        <v>0</v>
      </c>
      <c r="O211" s="232">
        <f>ROUND(E211*N211,2)</f>
        <v>0</v>
      </c>
      <c r="P211" s="232">
        <v>0</v>
      </c>
      <c r="Q211" s="232">
        <f>ROUND(E211*P211,2)</f>
        <v>0</v>
      </c>
      <c r="R211" s="232"/>
      <c r="S211" s="232" t="s">
        <v>135</v>
      </c>
      <c r="T211" s="232" t="s">
        <v>135</v>
      </c>
      <c r="U211" s="232">
        <v>0.49</v>
      </c>
      <c r="V211" s="232">
        <f>ROUND(E211*U211,2)</f>
        <v>4.6399999999999997</v>
      </c>
      <c r="W211" s="232"/>
      <c r="X211" s="232" t="s">
        <v>401</v>
      </c>
      <c r="Y211" s="212"/>
      <c r="Z211" s="212"/>
      <c r="AA211" s="212"/>
      <c r="AB211" s="212"/>
      <c r="AC211" s="212"/>
      <c r="AD211" s="212"/>
      <c r="AE211" s="212"/>
      <c r="AF211" s="212"/>
      <c r="AG211" s="212" t="s">
        <v>402</v>
      </c>
      <c r="AH211" s="212"/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1">
      <c r="A212" s="229"/>
      <c r="B212" s="230"/>
      <c r="C212" s="264" t="s">
        <v>405</v>
      </c>
      <c r="D212" s="256"/>
      <c r="E212" s="256"/>
      <c r="F212" s="256"/>
      <c r="G212" s="256"/>
      <c r="H212" s="232"/>
      <c r="I212" s="232"/>
      <c r="J212" s="232"/>
      <c r="K212" s="232"/>
      <c r="L212" s="232"/>
      <c r="M212" s="232"/>
      <c r="N212" s="232"/>
      <c r="O212" s="232"/>
      <c r="P212" s="232"/>
      <c r="Q212" s="232"/>
      <c r="R212" s="232"/>
      <c r="S212" s="232"/>
      <c r="T212" s="232"/>
      <c r="U212" s="232"/>
      <c r="V212" s="232"/>
      <c r="W212" s="232"/>
      <c r="X212" s="232"/>
      <c r="Y212" s="212"/>
      <c r="Z212" s="212"/>
      <c r="AA212" s="212"/>
      <c r="AB212" s="212"/>
      <c r="AC212" s="212"/>
      <c r="AD212" s="212"/>
      <c r="AE212" s="212"/>
      <c r="AF212" s="212"/>
      <c r="AG212" s="212" t="s">
        <v>406</v>
      </c>
      <c r="AH212" s="212"/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1">
      <c r="A213" s="249">
        <v>83</v>
      </c>
      <c r="B213" s="250" t="s">
        <v>407</v>
      </c>
      <c r="C213" s="262" t="s">
        <v>408</v>
      </c>
      <c r="D213" s="251" t="s">
        <v>157</v>
      </c>
      <c r="E213" s="252">
        <v>85.150570000000002</v>
      </c>
      <c r="F213" s="253"/>
      <c r="G213" s="254">
        <f>ROUND(E213*F213,2)</f>
        <v>0</v>
      </c>
      <c r="H213" s="233"/>
      <c r="I213" s="232">
        <f>ROUND(E213*H213,2)</f>
        <v>0</v>
      </c>
      <c r="J213" s="233"/>
      <c r="K213" s="232">
        <f>ROUND(E213*J213,2)</f>
        <v>0</v>
      </c>
      <c r="L213" s="232">
        <v>21</v>
      </c>
      <c r="M213" s="232">
        <f>G213*(1+L213/100)</f>
        <v>0</v>
      </c>
      <c r="N213" s="232">
        <v>0</v>
      </c>
      <c r="O213" s="232">
        <f>ROUND(E213*N213,2)</f>
        <v>0</v>
      </c>
      <c r="P213" s="232">
        <v>0</v>
      </c>
      <c r="Q213" s="232">
        <f>ROUND(E213*P213,2)</f>
        <v>0</v>
      </c>
      <c r="R213" s="232"/>
      <c r="S213" s="232" t="s">
        <v>135</v>
      </c>
      <c r="T213" s="232" t="s">
        <v>135</v>
      </c>
      <c r="U213" s="232">
        <v>0</v>
      </c>
      <c r="V213" s="232">
        <f>ROUND(E213*U213,2)</f>
        <v>0</v>
      </c>
      <c r="W213" s="232"/>
      <c r="X213" s="232" t="s">
        <v>401</v>
      </c>
      <c r="Y213" s="212"/>
      <c r="Z213" s="212"/>
      <c r="AA213" s="212"/>
      <c r="AB213" s="212"/>
      <c r="AC213" s="212"/>
      <c r="AD213" s="212"/>
      <c r="AE213" s="212"/>
      <c r="AF213" s="212"/>
      <c r="AG213" s="212" t="s">
        <v>402</v>
      </c>
      <c r="AH213" s="212"/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1">
      <c r="A214" s="249">
        <v>84</v>
      </c>
      <c r="B214" s="250" t="s">
        <v>409</v>
      </c>
      <c r="C214" s="262" t="s">
        <v>410</v>
      </c>
      <c r="D214" s="251" t="s">
        <v>157</v>
      </c>
      <c r="E214" s="252">
        <v>9.4611699999999992</v>
      </c>
      <c r="F214" s="253"/>
      <c r="G214" s="254">
        <f>ROUND(E214*F214,2)</f>
        <v>0</v>
      </c>
      <c r="H214" s="233"/>
      <c r="I214" s="232">
        <f>ROUND(E214*H214,2)</f>
        <v>0</v>
      </c>
      <c r="J214" s="233"/>
      <c r="K214" s="232">
        <f>ROUND(E214*J214,2)</f>
        <v>0</v>
      </c>
      <c r="L214" s="232">
        <v>21</v>
      </c>
      <c r="M214" s="232">
        <f>G214*(1+L214/100)</f>
        <v>0</v>
      </c>
      <c r="N214" s="232">
        <v>0</v>
      </c>
      <c r="O214" s="232">
        <f>ROUND(E214*N214,2)</f>
        <v>0</v>
      </c>
      <c r="P214" s="232">
        <v>0</v>
      </c>
      <c r="Q214" s="232">
        <f>ROUND(E214*P214,2)</f>
        <v>0</v>
      </c>
      <c r="R214" s="232"/>
      <c r="S214" s="232" t="s">
        <v>135</v>
      </c>
      <c r="T214" s="232" t="s">
        <v>135</v>
      </c>
      <c r="U214" s="232">
        <v>0.94</v>
      </c>
      <c r="V214" s="232">
        <f>ROUND(E214*U214,2)</f>
        <v>8.89</v>
      </c>
      <c r="W214" s="232"/>
      <c r="X214" s="232" t="s">
        <v>401</v>
      </c>
      <c r="Y214" s="212"/>
      <c r="Z214" s="212"/>
      <c r="AA214" s="212"/>
      <c r="AB214" s="212"/>
      <c r="AC214" s="212"/>
      <c r="AD214" s="212"/>
      <c r="AE214" s="212"/>
      <c r="AF214" s="212"/>
      <c r="AG214" s="212" t="s">
        <v>402</v>
      </c>
      <c r="AH214" s="212"/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1">
      <c r="A215" s="249">
        <v>85</v>
      </c>
      <c r="B215" s="250" t="s">
        <v>411</v>
      </c>
      <c r="C215" s="262" t="s">
        <v>412</v>
      </c>
      <c r="D215" s="251" t="s">
        <v>157</v>
      </c>
      <c r="E215" s="252">
        <v>18.922350000000002</v>
      </c>
      <c r="F215" s="253"/>
      <c r="G215" s="254">
        <f>ROUND(E215*F215,2)</f>
        <v>0</v>
      </c>
      <c r="H215" s="233"/>
      <c r="I215" s="232">
        <f>ROUND(E215*H215,2)</f>
        <v>0</v>
      </c>
      <c r="J215" s="233"/>
      <c r="K215" s="232">
        <f>ROUND(E215*J215,2)</f>
        <v>0</v>
      </c>
      <c r="L215" s="232">
        <v>21</v>
      </c>
      <c r="M215" s="232">
        <f>G215*(1+L215/100)</f>
        <v>0</v>
      </c>
      <c r="N215" s="232">
        <v>0</v>
      </c>
      <c r="O215" s="232">
        <f>ROUND(E215*N215,2)</f>
        <v>0</v>
      </c>
      <c r="P215" s="232">
        <v>0</v>
      </c>
      <c r="Q215" s="232">
        <f>ROUND(E215*P215,2)</f>
        <v>0</v>
      </c>
      <c r="R215" s="232"/>
      <c r="S215" s="232" t="s">
        <v>135</v>
      </c>
      <c r="T215" s="232" t="s">
        <v>135</v>
      </c>
      <c r="U215" s="232">
        <v>0.11</v>
      </c>
      <c r="V215" s="232">
        <f>ROUND(E215*U215,2)</f>
        <v>2.08</v>
      </c>
      <c r="W215" s="232"/>
      <c r="X215" s="232" t="s">
        <v>401</v>
      </c>
      <c r="Y215" s="212"/>
      <c r="Z215" s="212"/>
      <c r="AA215" s="212"/>
      <c r="AB215" s="212"/>
      <c r="AC215" s="212"/>
      <c r="AD215" s="212"/>
      <c r="AE215" s="212"/>
      <c r="AF215" s="212"/>
      <c r="AG215" s="212" t="s">
        <v>402</v>
      </c>
      <c r="AH215" s="212"/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1">
      <c r="A216" s="249">
        <v>86</v>
      </c>
      <c r="B216" s="250" t="s">
        <v>413</v>
      </c>
      <c r="C216" s="262" t="s">
        <v>414</v>
      </c>
      <c r="D216" s="251" t="s">
        <v>157</v>
      </c>
      <c r="E216" s="252">
        <v>9.4611699999999992</v>
      </c>
      <c r="F216" s="253"/>
      <c r="G216" s="254">
        <f>ROUND(E216*F216,2)</f>
        <v>0</v>
      </c>
      <c r="H216" s="233"/>
      <c r="I216" s="232">
        <f>ROUND(E216*H216,2)</f>
        <v>0</v>
      </c>
      <c r="J216" s="233"/>
      <c r="K216" s="232">
        <f>ROUND(E216*J216,2)</f>
        <v>0</v>
      </c>
      <c r="L216" s="232">
        <v>21</v>
      </c>
      <c r="M216" s="232">
        <f>G216*(1+L216/100)</f>
        <v>0</v>
      </c>
      <c r="N216" s="232">
        <v>0</v>
      </c>
      <c r="O216" s="232">
        <f>ROUND(E216*N216,2)</f>
        <v>0</v>
      </c>
      <c r="P216" s="232">
        <v>0</v>
      </c>
      <c r="Q216" s="232">
        <f>ROUND(E216*P216,2)</f>
        <v>0</v>
      </c>
      <c r="R216" s="232"/>
      <c r="S216" s="232" t="s">
        <v>415</v>
      </c>
      <c r="T216" s="232" t="s">
        <v>415</v>
      </c>
      <c r="U216" s="232">
        <v>0</v>
      </c>
      <c r="V216" s="232">
        <f>ROUND(E216*U216,2)</f>
        <v>0</v>
      </c>
      <c r="W216" s="232"/>
      <c r="X216" s="232" t="s">
        <v>401</v>
      </c>
      <c r="Y216" s="212"/>
      <c r="Z216" s="212"/>
      <c r="AA216" s="212"/>
      <c r="AB216" s="212"/>
      <c r="AC216" s="212"/>
      <c r="AD216" s="212"/>
      <c r="AE216" s="212"/>
      <c r="AF216" s="212"/>
      <c r="AG216" s="212" t="s">
        <v>402</v>
      </c>
      <c r="AH216" s="212"/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1">
      <c r="A217" s="249">
        <v>87</v>
      </c>
      <c r="B217" s="250" t="s">
        <v>416</v>
      </c>
      <c r="C217" s="262" t="s">
        <v>417</v>
      </c>
      <c r="D217" s="251" t="s">
        <v>157</v>
      </c>
      <c r="E217" s="252">
        <v>9.4611699999999992</v>
      </c>
      <c r="F217" s="253"/>
      <c r="G217" s="254">
        <f>ROUND(E217*F217,2)</f>
        <v>0</v>
      </c>
      <c r="H217" s="233"/>
      <c r="I217" s="232">
        <f>ROUND(E217*H217,2)</f>
        <v>0</v>
      </c>
      <c r="J217" s="233"/>
      <c r="K217" s="232">
        <f>ROUND(E217*J217,2)</f>
        <v>0</v>
      </c>
      <c r="L217" s="232">
        <v>21</v>
      </c>
      <c r="M217" s="232">
        <f>G217*(1+L217/100)</f>
        <v>0</v>
      </c>
      <c r="N217" s="232">
        <v>0</v>
      </c>
      <c r="O217" s="232">
        <f>ROUND(E217*N217,2)</f>
        <v>0</v>
      </c>
      <c r="P217" s="232">
        <v>0</v>
      </c>
      <c r="Q217" s="232">
        <f>ROUND(E217*P217,2)</f>
        <v>0</v>
      </c>
      <c r="R217" s="232"/>
      <c r="S217" s="232" t="s">
        <v>418</v>
      </c>
      <c r="T217" s="232" t="s">
        <v>418</v>
      </c>
      <c r="U217" s="232">
        <v>0</v>
      </c>
      <c r="V217" s="232">
        <f>ROUND(E217*U217,2)</f>
        <v>0</v>
      </c>
      <c r="W217" s="232"/>
      <c r="X217" s="232" t="s">
        <v>401</v>
      </c>
      <c r="Y217" s="212"/>
      <c r="Z217" s="212"/>
      <c r="AA217" s="212"/>
      <c r="AB217" s="212"/>
      <c r="AC217" s="212"/>
      <c r="AD217" s="212"/>
      <c r="AE217" s="212"/>
      <c r="AF217" s="212"/>
      <c r="AG217" s="212" t="s">
        <v>402</v>
      </c>
      <c r="AH217" s="212"/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>
      <c r="A218" s="237" t="s">
        <v>130</v>
      </c>
      <c r="B218" s="238" t="s">
        <v>103</v>
      </c>
      <c r="C218" s="259" t="s">
        <v>29</v>
      </c>
      <c r="D218" s="239"/>
      <c r="E218" s="240"/>
      <c r="F218" s="241"/>
      <c r="G218" s="242">
        <f>SUMIF(AG219:AG223,"&lt;&gt;NOR",G219:G223)</f>
        <v>0</v>
      </c>
      <c r="H218" s="236"/>
      <c r="I218" s="236">
        <f>SUM(I219:I223)</f>
        <v>0</v>
      </c>
      <c r="J218" s="236"/>
      <c r="K218" s="236">
        <f>SUM(K219:K223)</f>
        <v>0</v>
      </c>
      <c r="L218" s="236"/>
      <c r="M218" s="236">
        <f>SUM(M219:M223)</f>
        <v>0</v>
      </c>
      <c r="N218" s="236"/>
      <c r="O218" s="236">
        <f>SUM(O219:O223)</f>
        <v>0</v>
      </c>
      <c r="P218" s="236"/>
      <c r="Q218" s="236">
        <f>SUM(Q219:Q223)</f>
        <v>0</v>
      </c>
      <c r="R218" s="236"/>
      <c r="S218" s="236"/>
      <c r="T218" s="236"/>
      <c r="U218" s="236"/>
      <c r="V218" s="236">
        <f>SUM(V219:V223)</f>
        <v>0</v>
      </c>
      <c r="W218" s="236"/>
      <c r="X218" s="236"/>
      <c r="AG218" t="s">
        <v>131</v>
      </c>
    </row>
    <row r="219" spans="1:60" outlineLevel="1">
      <c r="A219" s="249">
        <v>88</v>
      </c>
      <c r="B219" s="250" t="s">
        <v>419</v>
      </c>
      <c r="C219" s="262" t="s">
        <v>420</v>
      </c>
      <c r="D219" s="251" t="s">
        <v>0</v>
      </c>
      <c r="E219" s="252">
        <v>1</v>
      </c>
      <c r="F219" s="253"/>
      <c r="G219" s="254">
        <f>ROUND(E219*F219,2)</f>
        <v>0</v>
      </c>
      <c r="H219" s="233"/>
      <c r="I219" s="232">
        <f>ROUND(E219*H219,2)</f>
        <v>0</v>
      </c>
      <c r="J219" s="233"/>
      <c r="K219" s="232">
        <f>ROUND(E219*J219,2)</f>
        <v>0</v>
      </c>
      <c r="L219" s="232">
        <v>21</v>
      </c>
      <c r="M219" s="232">
        <f>G219*(1+L219/100)</f>
        <v>0</v>
      </c>
      <c r="N219" s="232">
        <v>0</v>
      </c>
      <c r="O219" s="232">
        <f>ROUND(E219*N219,2)</f>
        <v>0</v>
      </c>
      <c r="P219" s="232">
        <v>0</v>
      </c>
      <c r="Q219" s="232">
        <f>ROUND(E219*P219,2)</f>
        <v>0</v>
      </c>
      <c r="R219" s="232"/>
      <c r="S219" s="232" t="s">
        <v>135</v>
      </c>
      <c r="T219" s="232" t="s">
        <v>332</v>
      </c>
      <c r="U219" s="232">
        <v>0</v>
      </c>
      <c r="V219" s="232">
        <f>ROUND(E219*U219,2)</f>
        <v>0</v>
      </c>
      <c r="W219" s="232"/>
      <c r="X219" s="232" t="s">
        <v>421</v>
      </c>
      <c r="Y219" s="212"/>
      <c r="Z219" s="212"/>
      <c r="AA219" s="212"/>
      <c r="AB219" s="212"/>
      <c r="AC219" s="212"/>
      <c r="AD219" s="212"/>
      <c r="AE219" s="212"/>
      <c r="AF219" s="212"/>
      <c r="AG219" s="212" t="s">
        <v>422</v>
      </c>
      <c r="AH219" s="212"/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1">
      <c r="A220" s="243">
        <v>89</v>
      </c>
      <c r="B220" s="244" t="s">
        <v>423</v>
      </c>
      <c r="C220" s="260" t="s">
        <v>424</v>
      </c>
      <c r="D220" s="245" t="s">
        <v>0</v>
      </c>
      <c r="E220" s="246">
        <v>2</v>
      </c>
      <c r="F220" s="247"/>
      <c r="G220" s="248">
        <f>ROUND(E220*F220,2)</f>
        <v>0</v>
      </c>
      <c r="H220" s="233"/>
      <c r="I220" s="232">
        <f>ROUND(E220*H220,2)</f>
        <v>0</v>
      </c>
      <c r="J220" s="233"/>
      <c r="K220" s="232">
        <f>ROUND(E220*J220,2)</f>
        <v>0</v>
      </c>
      <c r="L220" s="232">
        <v>21</v>
      </c>
      <c r="M220" s="232">
        <f>G220*(1+L220/100)</f>
        <v>0</v>
      </c>
      <c r="N220" s="232">
        <v>0</v>
      </c>
      <c r="O220" s="232">
        <f>ROUND(E220*N220,2)</f>
        <v>0</v>
      </c>
      <c r="P220" s="232">
        <v>0</v>
      </c>
      <c r="Q220" s="232">
        <f>ROUND(E220*P220,2)</f>
        <v>0</v>
      </c>
      <c r="R220" s="232"/>
      <c r="S220" s="232" t="s">
        <v>135</v>
      </c>
      <c r="T220" s="232" t="s">
        <v>332</v>
      </c>
      <c r="U220" s="232">
        <v>0</v>
      </c>
      <c r="V220" s="232">
        <f>ROUND(E220*U220,2)</f>
        <v>0</v>
      </c>
      <c r="W220" s="232"/>
      <c r="X220" s="232" t="s">
        <v>421</v>
      </c>
      <c r="Y220" s="212"/>
      <c r="Z220" s="212"/>
      <c r="AA220" s="212"/>
      <c r="AB220" s="212"/>
      <c r="AC220" s="212"/>
      <c r="AD220" s="212"/>
      <c r="AE220" s="212"/>
      <c r="AF220" s="212"/>
      <c r="AG220" s="212" t="s">
        <v>425</v>
      </c>
      <c r="AH220" s="212"/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ht="31.2" outlineLevel="1">
      <c r="A221" s="229"/>
      <c r="B221" s="230"/>
      <c r="C221" s="264" t="s">
        <v>426</v>
      </c>
      <c r="D221" s="256"/>
      <c r="E221" s="256"/>
      <c r="F221" s="256"/>
      <c r="G221" s="256"/>
      <c r="H221" s="232"/>
      <c r="I221" s="232"/>
      <c r="J221" s="232"/>
      <c r="K221" s="232"/>
      <c r="L221" s="232"/>
      <c r="M221" s="232"/>
      <c r="N221" s="232"/>
      <c r="O221" s="232"/>
      <c r="P221" s="232"/>
      <c r="Q221" s="232"/>
      <c r="R221" s="232"/>
      <c r="S221" s="232"/>
      <c r="T221" s="232"/>
      <c r="U221" s="232"/>
      <c r="V221" s="232"/>
      <c r="W221" s="232"/>
      <c r="X221" s="232"/>
      <c r="Y221" s="212"/>
      <c r="Z221" s="212"/>
      <c r="AA221" s="212"/>
      <c r="AB221" s="212"/>
      <c r="AC221" s="212"/>
      <c r="AD221" s="212"/>
      <c r="AE221" s="212"/>
      <c r="AF221" s="212"/>
      <c r="AG221" s="212" t="s">
        <v>406</v>
      </c>
      <c r="AH221" s="212"/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57" t="str">
        <f>C221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221" s="212"/>
      <c r="BC221" s="212"/>
      <c r="BD221" s="212"/>
      <c r="BE221" s="212"/>
      <c r="BF221" s="212"/>
      <c r="BG221" s="212"/>
      <c r="BH221" s="212"/>
    </row>
    <row r="222" spans="1:60" outlineLevel="1">
      <c r="A222" s="243">
        <v>90</v>
      </c>
      <c r="B222" s="244" t="s">
        <v>427</v>
      </c>
      <c r="C222" s="260" t="s">
        <v>428</v>
      </c>
      <c r="D222" s="245" t="s">
        <v>0</v>
      </c>
      <c r="E222" s="246">
        <v>2</v>
      </c>
      <c r="F222" s="247"/>
      <c r="G222" s="248">
        <f>ROUND(E222*F222,2)</f>
        <v>0</v>
      </c>
      <c r="H222" s="233"/>
      <c r="I222" s="232">
        <f>ROUND(E222*H222,2)</f>
        <v>0</v>
      </c>
      <c r="J222" s="233"/>
      <c r="K222" s="232">
        <f>ROUND(E222*J222,2)</f>
        <v>0</v>
      </c>
      <c r="L222" s="232">
        <v>21</v>
      </c>
      <c r="M222" s="232">
        <f>G222*(1+L222/100)</f>
        <v>0</v>
      </c>
      <c r="N222" s="232">
        <v>0</v>
      </c>
      <c r="O222" s="232">
        <f>ROUND(E222*N222,2)</f>
        <v>0</v>
      </c>
      <c r="P222" s="232">
        <v>0</v>
      </c>
      <c r="Q222" s="232">
        <f>ROUND(E222*P222,2)</f>
        <v>0</v>
      </c>
      <c r="R222" s="232"/>
      <c r="S222" s="232" t="s">
        <v>135</v>
      </c>
      <c r="T222" s="232" t="s">
        <v>332</v>
      </c>
      <c r="U222" s="232">
        <v>0</v>
      </c>
      <c r="V222" s="232">
        <f>ROUND(E222*U222,2)</f>
        <v>0</v>
      </c>
      <c r="W222" s="232"/>
      <c r="X222" s="232" t="s">
        <v>421</v>
      </c>
      <c r="Y222" s="212"/>
      <c r="Z222" s="212"/>
      <c r="AA222" s="212"/>
      <c r="AB222" s="212"/>
      <c r="AC222" s="212"/>
      <c r="AD222" s="212"/>
      <c r="AE222" s="212"/>
      <c r="AF222" s="212"/>
      <c r="AG222" s="212" t="s">
        <v>422</v>
      </c>
      <c r="AH222" s="212"/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1">
      <c r="A223" s="229"/>
      <c r="B223" s="230"/>
      <c r="C223" s="264" t="s">
        <v>429</v>
      </c>
      <c r="D223" s="256"/>
      <c r="E223" s="256"/>
      <c r="F223" s="256"/>
      <c r="G223" s="256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  <c r="R223" s="232"/>
      <c r="S223" s="232"/>
      <c r="T223" s="232"/>
      <c r="U223" s="232"/>
      <c r="V223" s="232"/>
      <c r="W223" s="232"/>
      <c r="X223" s="232"/>
      <c r="Y223" s="212"/>
      <c r="Z223" s="212"/>
      <c r="AA223" s="212"/>
      <c r="AB223" s="212"/>
      <c r="AC223" s="212"/>
      <c r="AD223" s="212"/>
      <c r="AE223" s="212"/>
      <c r="AF223" s="212"/>
      <c r="AG223" s="212" t="s">
        <v>406</v>
      </c>
      <c r="AH223" s="212"/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>
      <c r="A224" s="237" t="s">
        <v>130</v>
      </c>
      <c r="B224" s="238" t="s">
        <v>104</v>
      </c>
      <c r="C224" s="259" t="s">
        <v>30</v>
      </c>
      <c r="D224" s="239"/>
      <c r="E224" s="240"/>
      <c r="F224" s="241"/>
      <c r="G224" s="242">
        <f>SUMIF(AG225:AG228,"&lt;&gt;NOR",G225:G228)</f>
        <v>0</v>
      </c>
      <c r="H224" s="236"/>
      <c r="I224" s="236">
        <f>SUM(I225:I228)</f>
        <v>0</v>
      </c>
      <c r="J224" s="236"/>
      <c r="K224" s="236">
        <f>SUM(K225:K228)</f>
        <v>0</v>
      </c>
      <c r="L224" s="236"/>
      <c r="M224" s="236">
        <f>SUM(M225:M228)</f>
        <v>0</v>
      </c>
      <c r="N224" s="236"/>
      <c r="O224" s="236">
        <f>SUM(O225:O228)</f>
        <v>0</v>
      </c>
      <c r="P224" s="236"/>
      <c r="Q224" s="236">
        <f>SUM(Q225:Q228)</f>
        <v>0</v>
      </c>
      <c r="R224" s="236"/>
      <c r="S224" s="236"/>
      <c r="T224" s="236"/>
      <c r="U224" s="236"/>
      <c r="V224" s="236">
        <f>SUM(V225:V228)</f>
        <v>0</v>
      </c>
      <c r="W224" s="236"/>
      <c r="X224" s="236"/>
      <c r="AG224" t="s">
        <v>131</v>
      </c>
    </row>
    <row r="225" spans="1:60" outlineLevel="1">
      <c r="A225" s="243">
        <v>91</v>
      </c>
      <c r="B225" s="244" t="s">
        <v>430</v>
      </c>
      <c r="C225" s="260" t="s">
        <v>431</v>
      </c>
      <c r="D225" s="245" t="s">
        <v>432</v>
      </c>
      <c r="E225" s="246">
        <v>1</v>
      </c>
      <c r="F225" s="247"/>
      <c r="G225" s="248">
        <f>ROUND(E225*F225,2)</f>
        <v>0</v>
      </c>
      <c r="H225" s="233"/>
      <c r="I225" s="232">
        <f>ROUND(E225*H225,2)</f>
        <v>0</v>
      </c>
      <c r="J225" s="233"/>
      <c r="K225" s="232">
        <f>ROUND(E225*J225,2)</f>
        <v>0</v>
      </c>
      <c r="L225" s="232">
        <v>21</v>
      </c>
      <c r="M225" s="232">
        <f>G225*(1+L225/100)</f>
        <v>0</v>
      </c>
      <c r="N225" s="232">
        <v>0</v>
      </c>
      <c r="O225" s="232">
        <f>ROUND(E225*N225,2)</f>
        <v>0</v>
      </c>
      <c r="P225" s="232">
        <v>0</v>
      </c>
      <c r="Q225" s="232">
        <f>ROUND(E225*P225,2)</f>
        <v>0</v>
      </c>
      <c r="R225" s="232"/>
      <c r="S225" s="232" t="s">
        <v>135</v>
      </c>
      <c r="T225" s="232" t="s">
        <v>332</v>
      </c>
      <c r="U225" s="232">
        <v>0</v>
      </c>
      <c r="V225" s="232">
        <f>ROUND(E225*U225,2)</f>
        <v>0</v>
      </c>
      <c r="W225" s="232"/>
      <c r="X225" s="232" t="s">
        <v>421</v>
      </c>
      <c r="Y225" s="212"/>
      <c r="Z225" s="212"/>
      <c r="AA225" s="212"/>
      <c r="AB225" s="212"/>
      <c r="AC225" s="212"/>
      <c r="AD225" s="212"/>
      <c r="AE225" s="212"/>
      <c r="AF225" s="212"/>
      <c r="AG225" s="212" t="s">
        <v>433</v>
      </c>
      <c r="AH225" s="212"/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ht="21" outlineLevel="1">
      <c r="A226" s="229"/>
      <c r="B226" s="230"/>
      <c r="C226" s="264" t="s">
        <v>434</v>
      </c>
      <c r="D226" s="256"/>
      <c r="E226" s="256"/>
      <c r="F226" s="256"/>
      <c r="G226" s="256"/>
      <c r="H226" s="232"/>
      <c r="I226" s="232"/>
      <c r="J226" s="232"/>
      <c r="K226" s="232"/>
      <c r="L226" s="232"/>
      <c r="M226" s="232"/>
      <c r="N226" s="232"/>
      <c r="O226" s="232"/>
      <c r="P226" s="232"/>
      <c r="Q226" s="232"/>
      <c r="R226" s="232"/>
      <c r="S226" s="232"/>
      <c r="T226" s="232"/>
      <c r="U226" s="232"/>
      <c r="V226" s="232"/>
      <c r="W226" s="232"/>
      <c r="X226" s="232"/>
      <c r="Y226" s="212"/>
      <c r="Z226" s="212"/>
      <c r="AA226" s="212"/>
      <c r="AB226" s="212"/>
      <c r="AC226" s="212"/>
      <c r="AD226" s="212"/>
      <c r="AE226" s="212"/>
      <c r="AF226" s="212"/>
      <c r="AG226" s="212" t="s">
        <v>406</v>
      </c>
      <c r="AH226" s="212"/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57" t="str">
        <f>C226</f>
        <v>Náklady na vyhotovení dokumentace skutečného provedení stavby a její předání objednateli v požadované formě a požadovaném počtu.</v>
      </c>
      <c r="BB226" s="212"/>
      <c r="BC226" s="212"/>
      <c r="BD226" s="212"/>
      <c r="BE226" s="212"/>
      <c r="BF226" s="212"/>
      <c r="BG226" s="212"/>
      <c r="BH226" s="212"/>
    </row>
    <row r="227" spans="1:60" outlineLevel="1">
      <c r="A227" s="243">
        <v>92</v>
      </c>
      <c r="B227" s="244" t="s">
        <v>435</v>
      </c>
      <c r="C227" s="260" t="s">
        <v>436</v>
      </c>
      <c r="D227" s="245" t="s">
        <v>432</v>
      </c>
      <c r="E227" s="246">
        <v>1</v>
      </c>
      <c r="F227" s="247"/>
      <c r="G227" s="248">
        <f>ROUND(E227*F227,2)</f>
        <v>0</v>
      </c>
      <c r="H227" s="233"/>
      <c r="I227" s="232">
        <f>ROUND(E227*H227,2)</f>
        <v>0</v>
      </c>
      <c r="J227" s="233"/>
      <c r="K227" s="232">
        <f>ROUND(E227*J227,2)</f>
        <v>0</v>
      </c>
      <c r="L227" s="232">
        <v>21</v>
      </c>
      <c r="M227" s="232">
        <f>G227*(1+L227/100)</f>
        <v>0</v>
      </c>
      <c r="N227" s="232">
        <v>0</v>
      </c>
      <c r="O227" s="232">
        <f>ROUND(E227*N227,2)</f>
        <v>0</v>
      </c>
      <c r="P227" s="232">
        <v>0</v>
      </c>
      <c r="Q227" s="232">
        <f>ROUND(E227*P227,2)</f>
        <v>0</v>
      </c>
      <c r="R227" s="232"/>
      <c r="S227" s="232" t="s">
        <v>135</v>
      </c>
      <c r="T227" s="232" t="s">
        <v>332</v>
      </c>
      <c r="U227" s="232">
        <v>0</v>
      </c>
      <c r="V227" s="232">
        <f>ROUND(E227*U227,2)</f>
        <v>0</v>
      </c>
      <c r="W227" s="232"/>
      <c r="X227" s="232" t="s">
        <v>421</v>
      </c>
      <c r="Y227" s="212"/>
      <c r="Z227" s="212"/>
      <c r="AA227" s="212"/>
      <c r="AB227" s="212"/>
      <c r="AC227" s="212"/>
      <c r="AD227" s="212"/>
      <c r="AE227" s="212"/>
      <c r="AF227" s="212"/>
      <c r="AG227" s="212" t="s">
        <v>433</v>
      </c>
      <c r="AH227" s="212"/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1">
      <c r="A228" s="229"/>
      <c r="B228" s="230"/>
      <c r="C228" s="264" t="s">
        <v>437</v>
      </c>
      <c r="D228" s="256"/>
      <c r="E228" s="256"/>
      <c r="F228" s="256"/>
      <c r="G228" s="256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  <c r="R228" s="232"/>
      <c r="S228" s="232"/>
      <c r="T228" s="232"/>
      <c r="U228" s="232"/>
      <c r="V228" s="232"/>
      <c r="W228" s="232"/>
      <c r="X228" s="232"/>
      <c r="Y228" s="212"/>
      <c r="Z228" s="212"/>
      <c r="AA228" s="212"/>
      <c r="AB228" s="212"/>
      <c r="AC228" s="212"/>
      <c r="AD228" s="212"/>
      <c r="AE228" s="212"/>
      <c r="AF228" s="212"/>
      <c r="AG228" s="212" t="s">
        <v>406</v>
      </c>
      <c r="AH228" s="212"/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57" t="str">
        <f>C228</f>
        <v>Náklady zhotovitele, které vzniknou v souvislosti s povinnostmi zhotovitele při předání a převzetí díla.</v>
      </c>
      <c r="BB228" s="212"/>
      <c r="BC228" s="212"/>
      <c r="BD228" s="212"/>
      <c r="BE228" s="212"/>
      <c r="BF228" s="212"/>
      <c r="BG228" s="212"/>
      <c r="BH228" s="212"/>
    </row>
    <row r="229" spans="1:60">
      <c r="A229" s="3"/>
      <c r="B229" s="4"/>
      <c r="C229" s="265"/>
      <c r="D229" s="6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AE229">
        <v>15</v>
      </c>
      <c r="AF229">
        <v>21</v>
      </c>
      <c r="AG229" t="s">
        <v>117</v>
      </c>
    </row>
    <row r="230" spans="1:60">
      <c r="A230" s="215"/>
      <c r="B230" s="216" t="s">
        <v>31</v>
      </c>
      <c r="C230" s="266"/>
      <c r="D230" s="217"/>
      <c r="E230" s="218"/>
      <c r="F230" s="218"/>
      <c r="G230" s="258">
        <f>G8+G15+G27+G42+G45+G58+G82+G90+G92+G101+G106+G135+G137+G147+G153+G155+G161+G166+G182+G185+G201+G205+G207+G209+G218+G224</f>
        <v>0</v>
      </c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AE230">
        <f>SUMIF(L7:L228,AE229,G7:G228)</f>
        <v>0</v>
      </c>
      <c r="AF230">
        <f>SUMIF(L7:L228,AF229,G7:G228)</f>
        <v>0</v>
      </c>
      <c r="AG230" t="s">
        <v>438</v>
      </c>
    </row>
    <row r="231" spans="1:60">
      <c r="A231" s="3"/>
      <c r="B231" s="4"/>
      <c r="C231" s="265"/>
      <c r="D231" s="6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60">
      <c r="A232" s="3"/>
      <c r="B232" s="4"/>
      <c r="C232" s="265"/>
      <c r="D232" s="6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60">
      <c r="A233" s="219" t="s">
        <v>439</v>
      </c>
      <c r="B233" s="219"/>
      <c r="C233" s="267"/>
      <c r="D233" s="6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60">
      <c r="A234" s="220"/>
      <c r="B234" s="221"/>
      <c r="C234" s="268"/>
      <c r="D234" s="221"/>
      <c r="E234" s="221"/>
      <c r="F234" s="221"/>
      <c r="G234" s="22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AG234" t="s">
        <v>440</v>
      </c>
    </row>
    <row r="235" spans="1:60">
      <c r="A235" s="223"/>
      <c r="B235" s="224"/>
      <c r="C235" s="269"/>
      <c r="D235" s="224"/>
      <c r="E235" s="224"/>
      <c r="F235" s="224"/>
      <c r="G235" s="225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60">
      <c r="A236" s="223"/>
      <c r="B236" s="224"/>
      <c r="C236" s="269"/>
      <c r="D236" s="224"/>
      <c r="E236" s="224"/>
      <c r="F236" s="224"/>
      <c r="G236" s="225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60">
      <c r="A237" s="223"/>
      <c r="B237" s="224"/>
      <c r="C237" s="269"/>
      <c r="D237" s="224"/>
      <c r="E237" s="224"/>
      <c r="F237" s="224"/>
      <c r="G237" s="225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60">
      <c r="A238" s="226"/>
      <c r="B238" s="227"/>
      <c r="C238" s="270"/>
      <c r="D238" s="227"/>
      <c r="E238" s="227"/>
      <c r="F238" s="227"/>
      <c r="G238" s="228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60">
      <c r="A239" s="3"/>
      <c r="B239" s="4"/>
      <c r="C239" s="265"/>
      <c r="D239" s="6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60">
      <c r="C240" s="271"/>
      <c r="D240" s="10"/>
      <c r="AG240" t="s">
        <v>441</v>
      </c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mergeCells count="11">
    <mergeCell ref="C228:G228"/>
    <mergeCell ref="A1:G1"/>
    <mergeCell ref="C2:G2"/>
    <mergeCell ref="C3:G3"/>
    <mergeCell ref="C4:G4"/>
    <mergeCell ref="A233:C233"/>
    <mergeCell ref="A234:G238"/>
    <mergeCell ref="C212:G212"/>
    <mergeCell ref="C221:G221"/>
    <mergeCell ref="C223:G223"/>
    <mergeCell ref="C226:G22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SO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SO 01 Pol'!Názvy_tisku</vt:lpstr>
      <vt:lpstr>oadresa</vt:lpstr>
      <vt:lpstr>Stavba!Objednatel</vt:lpstr>
      <vt:lpstr>Stavba!Objekt</vt:lpstr>
      <vt:lpstr>'SO 01 SO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</dc:creator>
  <cp:lastModifiedBy>Eva</cp:lastModifiedBy>
  <cp:lastPrinted>2019-03-19T12:27:02Z</cp:lastPrinted>
  <dcterms:created xsi:type="dcterms:W3CDTF">2009-04-08T07:15:50Z</dcterms:created>
  <dcterms:modified xsi:type="dcterms:W3CDTF">2022-05-17T04:52:16Z</dcterms:modified>
</cp:coreProperties>
</file>