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/>
  <mc:AlternateContent xmlns:mc="http://schemas.openxmlformats.org/markup-compatibility/2006">
    <mc:Choice Requires="x15">
      <x15ac:absPath xmlns:x15ac="http://schemas.microsoft.com/office/spreadsheetml/2010/11/ac" url="C:\Users\dobrm\Documents\Rozpočty\Toušek Jaroslav\Zimák Litomyšl\Úpravy leden 2019\"/>
    </mc:Choice>
  </mc:AlternateContent>
  <xr:revisionPtr revIDLastSave="0" documentId="13_ncr:1_{88AB4C89-257E-4418-8032-C39E1DD6CE7A}" xr6:coauthVersionLast="40" xr6:coauthVersionMax="40" xr10:uidLastSave="{00000000-0000-0000-0000-000000000000}"/>
  <bookViews>
    <workbookView xWindow="0" yWindow="0" windowWidth="23040" windowHeight="9636" xr2:uid="{00000000-000D-0000-FFFF-FFFF00000000}"/>
  </bookViews>
  <sheets>
    <sheet name="Vedlejší a ostatní náklady" sheetId="13" r:id="rId1"/>
  </sheets>
  <definedNames>
    <definedName name="_xlnm._FilterDatabase" localSheetId="0" hidden="1">'Vedlejší a ostatní náklady'!$C$81:$K$95</definedName>
    <definedName name="_xlnm.Print_Titles" localSheetId="0">'Vedlejší a ostatní náklady'!$81:$81</definedName>
    <definedName name="_xlnm.Print_Titles">"$#REF!.$A$1:$#REF!.$IV$3"</definedName>
    <definedName name="_xlnm.Print_Area" localSheetId="0">'Vedlejší a ostatní náklady'!$C$4:$J$36,'Vedlejší a ostatní náklady'!$C$42:$J$63,'Vedlejší a ostatní náklady'!$C$69:$K$95</definedName>
    <definedName name="_xlnm.Print_Area">#REF!</definedName>
    <definedName name="Print_Area___0">"$bez.$#REF!$#REF!:$bez.$#REF!$#REF!"</definedName>
    <definedName name="Z_1E8618C1_1B4D_11D4_B32D_0050046A422B_.wvu.PrintTitles">#REF!</definedName>
    <definedName name="Z_1E8618C1_1B4D_11D4_B32D_0050046A422B_.wvu.PrintTitles___0">"$bez.$#REF!$#REF!:$bez.$#REF!$#REF!"</definedName>
    <definedName name="Z_1E8618C1_1B4D_11D4_B32D_0050046A422B_.wvu.Rows">#REF!</definedName>
    <definedName name="Z_1E8618C1_1B4D_11D4_B32D_0050046A422B_.wvu.Rows___0">"$bez.$#REF!$#REF!:$bez.$#REF!$#REF!"</definedName>
    <definedName name="Z_65AC2F60_1B4A_11D4_81C5_0050046A4233_.wvu.PrintTitles">#REF!</definedName>
    <definedName name="Z_65AC2F60_1B4A_11D4_81C5_0050046A4233_.wvu.PrintTitles___0">"$bez.$#REF!$#REF!:$bez.$#REF!$#REF!"</definedName>
    <definedName name="Z_65AC2F60_1B4A_11D4_81C5_0050046A4233_.wvu.Rows">#REF!</definedName>
    <definedName name="Z_65AC2F60_1B4A_11D4_81C5_0050046A4233_.wvu.Rows___0">"$bez.$#REF!$#REF!:$bez.$#REF!$#REF!"</definedName>
  </definedNames>
  <calcPr calcId="181029"/>
</workbook>
</file>

<file path=xl/calcChain.xml><?xml version="1.0" encoding="utf-8"?>
<calcChain xmlns="http://schemas.openxmlformats.org/spreadsheetml/2006/main">
  <c r="F51" i="13" l="1"/>
  <c r="E45" i="13"/>
  <c r="E47" i="13"/>
  <c r="F49" i="13"/>
  <c r="J49" i="13"/>
  <c r="J51" i="13"/>
  <c r="F52" i="13"/>
  <c r="E72" i="13"/>
  <c r="E74" i="13"/>
  <c r="F76" i="13"/>
  <c r="J76" i="13"/>
  <c r="J78" i="13"/>
  <c r="F79" i="13"/>
  <c r="J85" i="13"/>
  <c r="P85" i="13"/>
  <c r="P84" i="13" s="1"/>
  <c r="R85" i="13"/>
  <c r="T85" i="13"/>
  <c r="BE85" i="13"/>
  <c r="BF85" i="13"/>
  <c r="BG85" i="13"/>
  <c r="BH85" i="13"/>
  <c r="BI85" i="13"/>
  <c r="BK85" i="13"/>
  <c r="J86" i="13"/>
  <c r="P86" i="13"/>
  <c r="R86" i="13"/>
  <c r="T86" i="13"/>
  <c r="BE86" i="13"/>
  <c r="BF86" i="13"/>
  <c r="BG86" i="13"/>
  <c r="BH86" i="13"/>
  <c r="BI86" i="13"/>
  <c r="BK86" i="13"/>
  <c r="J88" i="13"/>
  <c r="P88" i="13"/>
  <c r="P87" i="13" s="1"/>
  <c r="R88" i="13"/>
  <c r="R87" i="13" s="1"/>
  <c r="T88" i="13"/>
  <c r="T87" i="13" s="1"/>
  <c r="BE88" i="13"/>
  <c r="BF88" i="13"/>
  <c r="BG88" i="13"/>
  <c r="BH88" i="13"/>
  <c r="BI88" i="13"/>
  <c r="BK88" i="13"/>
  <c r="BK87" i="13" s="1"/>
  <c r="J87" i="13" s="1"/>
  <c r="J59" i="13" s="1"/>
  <c r="J90" i="13"/>
  <c r="P90" i="13"/>
  <c r="P89" i="13" s="1"/>
  <c r="R90" i="13"/>
  <c r="R89" i="13" s="1"/>
  <c r="T90" i="13"/>
  <c r="T89" i="13" s="1"/>
  <c r="BE90" i="13"/>
  <c r="BF90" i="13"/>
  <c r="BG90" i="13"/>
  <c r="BH90" i="13"/>
  <c r="BI90" i="13"/>
  <c r="BK90" i="13"/>
  <c r="BK89" i="13" s="1"/>
  <c r="J89" i="13" s="1"/>
  <c r="J60" i="13" s="1"/>
  <c r="J92" i="13"/>
  <c r="P92" i="13"/>
  <c r="P91" i="13" s="1"/>
  <c r="R92" i="13"/>
  <c r="R91" i="13" s="1"/>
  <c r="T92" i="13"/>
  <c r="T91" i="13" s="1"/>
  <c r="BE92" i="13"/>
  <c r="BF92" i="13"/>
  <c r="BG92" i="13"/>
  <c r="BH92" i="13"/>
  <c r="BI92" i="13"/>
  <c r="BK92" i="13"/>
  <c r="BK91" i="13" s="1"/>
  <c r="J91" i="13" s="1"/>
  <c r="J61" i="13" s="1"/>
  <c r="J94" i="13"/>
  <c r="P94" i="13"/>
  <c r="P93" i="13" s="1"/>
  <c r="R94" i="13"/>
  <c r="R93" i="13" s="1"/>
  <c r="T94" i="13"/>
  <c r="BE94" i="13"/>
  <c r="BF94" i="13"/>
  <c r="BG94" i="13"/>
  <c r="BH94" i="13"/>
  <c r="BI94" i="13"/>
  <c r="BK94" i="13"/>
  <c r="BK93" i="13" s="1"/>
  <c r="J93" i="13" s="1"/>
  <c r="J62" i="13" s="1"/>
  <c r="J95" i="13"/>
  <c r="P95" i="13"/>
  <c r="R95" i="13"/>
  <c r="T95" i="13"/>
  <c r="BE95" i="13"/>
  <c r="BF95" i="13"/>
  <c r="BG95" i="13"/>
  <c r="BH95" i="13"/>
  <c r="BI95" i="13"/>
  <c r="BK95" i="13"/>
  <c r="F31" i="13" l="1"/>
  <c r="F30" i="13"/>
  <c r="BK84" i="13"/>
  <c r="J31" i="13"/>
  <c r="F33" i="13"/>
  <c r="T84" i="13"/>
  <c r="T83" i="13" s="1"/>
  <c r="T82" i="13" s="1"/>
  <c r="F34" i="13"/>
  <c r="T93" i="13"/>
  <c r="F32" i="13"/>
  <c r="R84" i="13"/>
  <c r="J84" i="13"/>
  <c r="J58" i="13" s="1"/>
  <c r="BK83" i="13"/>
  <c r="R83" i="13"/>
  <c r="R82" i="13" s="1"/>
  <c r="P83" i="13"/>
  <c r="P82" i="13" s="1"/>
  <c r="F78" i="13"/>
  <c r="J30" i="13"/>
  <c r="BK82" i="13" l="1"/>
  <c r="J82" i="13" s="1"/>
  <c r="J83" i="13"/>
  <c r="J57" i="13" s="1"/>
  <c r="J27" i="13" l="1"/>
  <c r="J36" i="13" s="1"/>
  <c r="J56" i="13"/>
</calcChain>
</file>

<file path=xl/sharedStrings.xml><?xml version="1.0" encoding="utf-8"?>
<sst xmlns="http://schemas.openxmlformats.org/spreadsheetml/2006/main" count="249" uniqueCount="113">
  <si>
    <t>List obsahuje:</t>
  </si>
  <si>
    <t/>
  </si>
  <si>
    <t>False</t>
  </si>
  <si>
    <t>v ---  níže se nacházejí doplnkové a pomocné údaje k sestavám  --- v</t>
  </si>
  <si>
    <t>Stavba:</t>
  </si>
  <si>
    <t>Rekonstrukce strojovny ZS v Litomyšli za účelem snížení množství chladiva R 717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</si>
  <si>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</si>
  <si>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</si>
  <si>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</si>
  <si>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</si>
  <si>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</si>
  <si>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</si>
  <si>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</si>
  <si>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</si>
  <si>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</si>
  <si>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</si>
  <si>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</si>
  <si>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</si>
  <si>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</si>
  <si>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</si>
  <si>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</si>
  <si>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</si>
  <si>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</si>
  <si>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</si>
  <si>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</si>
  <si>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</si>
  <si>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</si>
  <si>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</si>
  <si>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</si>
  <si>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</si>
  <si>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Kód</t>
  </si>
  <si>
    <t>Typ</t>
  </si>
  <si>
    <t>D</t>
  </si>
  <si>
    <t>0</t>
  </si>
  <si>
    <t>1</t>
  </si>
  <si>
    <t>2</t>
  </si>
  <si>
    <t>4</t>
  </si>
  <si>
    <t>{6a106755-8dcf-4d69-b185-08bac75697fc}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</si>
  <si>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</si>
  <si>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</si>
  <si>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</si>
  <si>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</si>
  <si>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</si>
  <si>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</si>
  <si>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</si>
  <si>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</si>
  <si>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</si>
  <si>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</si>
  <si>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</si>
  <si>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</si>
  <si>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</si>
  <si>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</si>
  <si>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</si>
  <si>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</si>
  <si>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</si>
  <si>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</si>
  <si>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</si>
  <si>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</si>
  <si>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</si>
  <si>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</si>
  <si>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</si>
  <si>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</si>
  <si>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</si>
  <si>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</si>
  <si>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</si>
  <si>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</si>
  <si>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CS ÚRS 2015 01</t>
  </si>
  <si>
    <t>3</t>
  </si>
  <si>
    <t>5</t>
  </si>
  <si>
    <t>6</t>
  </si>
  <si>
    <t>7</t>
  </si>
  <si>
    <t>4 -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</si>
  <si>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</si>
  <si>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</si>
  <si>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</si>
  <si>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</si>
  <si>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</si>
  <si>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</si>
  <si>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</si>
  <si>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</si>
  <si>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</si>
  <si>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</si>
  <si>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0111030X</t>
  </si>
  <si>
    <t>Vytyčení podzemní vedení od správců sítí</t>
  </si>
  <si>
    <t>Kč</t>
  </si>
  <si>
    <t>1024</t>
  </si>
  <si>
    <t>1950940335</t>
  </si>
  <si>
    <t>013254000</t>
  </si>
  <si>
    <t>Dokumentace skutečného provedení stavby</t>
  </si>
  <si>
    <t>-1491324623</t>
  </si>
  <si>
    <t>VRN3</t>
  </si>
  <si>
    <t>Zařízení staveniště</t>
  </si>
  <si>
    <t>032002000</t>
  </si>
  <si>
    <t>497159896</t>
  </si>
  <si>
    <t>VRN4</t>
  </si>
  <si>
    <t>Inženýrská činnost</t>
  </si>
  <si>
    <t>043103000</t>
  </si>
  <si>
    <t>Zkoušky bez rozlišení</t>
  </si>
  <si>
    <t>2079497763</t>
  </si>
  <si>
    <t>VRN7</t>
  </si>
  <si>
    <t>Provozní vlivy</t>
  </si>
  <si>
    <t>071103000</t>
  </si>
  <si>
    <t>Provoz investora, uživatele</t>
  </si>
  <si>
    <t>-2080726609</t>
  </si>
  <si>
    <t>VRN9</t>
  </si>
  <si>
    <t>Ostatní náklady</t>
  </si>
  <si>
    <t>09150401</t>
  </si>
  <si>
    <t>Náklady související s publikační činností - dočasný billboard 5100 x 2400 mm</t>
  </si>
  <si>
    <t>-1337150955</t>
  </si>
  <si>
    <t>09150402</t>
  </si>
  <si>
    <t>Náklady související s publikační činností - stálá pamětní deska 300 x 400 mm</t>
  </si>
  <si>
    <t>-436271542</t>
  </si>
  <si>
    <t>4. 10. 2016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</si>
</sst>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name val="Trebuchet MS"/>
      <charset val="238"/>
    </font>
    <font>
      <sz val="10"/>
      <name val="Trebuchet MS"/>
    </font>
    <font>
      <sz val="10"/>
      <color rgb="FF96000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12"/>
      <color rgb="FF960000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u/>
      <sz val="11"/>
      <color theme="10"/>
      <name val="Calibri"/>
      <scheme val="minor"/>
    </font>
    <font>
      <sz val="8"/>
      <name val="Trebuchet MS"/>
      <family val="2"/>
    </font>
    <font>
      <sz val="10"/>
      <name val="Arial CE"/>
      <family val="2"/>
      <charset val="238"/>
    </font>
    <font>
      <sz val="8"/>
      <name val="MS Sans Serif"/>
      <family val="2"/>
      <charset val="238"/>
    </font>
    <font>
      <sz val="10"/>
      <name val="Arial"/>
      <charset val="238"/>
    </font>
    <font>
      <sz val="10"/>
      <name val="Arial"/>
      <family val="2"/>
      <charset val="238"/>
    </font>
    <font>
      <sz val="12"/>
      <name val="formata"/>
      <charset val="238"/>
    </font>
    <font>
      <u/>
      <sz val="8"/>
      <color theme="10"/>
      <name val="Trebuchet MS"/>
      <family val="2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D2D2D2"/>
      </patternFill>
    </fill>
    <fill>
      <patternFill patternType="solid">
        <fgColor rgb="FFFFFFCC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1">
    <xf numFmtId="0" fontId="0" fillId="0" borderId="0"/>
    <xf numFmtId="0" fontId="23" fillId="2" borderId="1" applyAlignment="0">
      <alignment vertical="top" wrapText="1"/>
      <protection locked="0"/>
    </xf>
    <xf numFmtId="0" fontId="24" fillId="2" borderId="1"/>
    <xf numFmtId="0" fontId="7" fillId="2" borderId="1" applyAlignment="0">
      <alignment vertical="top" wrapText="1"/>
      <protection locked="0"/>
    </xf>
    <xf numFmtId="0" fontId="25" fillId="2" borderId="1"/>
    <xf numFmtId="0" fontId="26" fillId="2" borderId="1"/>
    <xf numFmtId="0" fontId="21" fillId="2" borderId="1"/>
    <xf numFmtId="0" fontId="27" fillId="2" borderId="1" applyNumberFormat="0" applyFill="0" applyBorder="0" applyAlignment="0" applyProtection="0"/>
    <xf numFmtId="0" fontId="25" fillId="2" borderId="1"/>
    <xf numFmtId="0" fontId="25" fillId="2" borderId="1"/>
    <xf numFmtId="0" fontId="20" fillId="2" borderId="1" applyNumberFormat="0" applyFill="0" applyBorder="0" applyAlignment="0" applyProtection="0"/>
  </cellStyleXfs>
  <cellXfs count="153">
    <xf numFmtId="0" fontId="0" fillId="0" borderId="0" xfId="0"/>
    <xf numFmtId="0" fontId="21" fillId="3" borderId="1" xfId="6" applyFill="1"/>
    <xf numFmtId="0" fontId="0" fillId="2" borderId="1" xfId="6" applyFont="1" applyAlignment="1">
      <alignment horizontal="left" vertical="center"/>
    </xf>
    <xf numFmtId="0" fontId="21" fillId="2" borderId="2" xfId="6" applyBorder="1" applyProtection="1"/>
    <xf numFmtId="0" fontId="21" fillId="2" borderId="3" xfId="6" applyBorder="1" applyProtection="1"/>
    <xf numFmtId="0" fontId="21" fillId="2" borderId="4" xfId="6" applyBorder="1" applyProtection="1"/>
    <xf numFmtId="0" fontId="21" fillId="2" borderId="5" xfId="6" applyBorder="1" applyProtection="1"/>
    <xf numFmtId="0" fontId="21" fillId="2" borderId="1" xfId="6" applyBorder="1" applyProtection="1"/>
    <xf numFmtId="0" fontId="11" fillId="2" borderId="1" xfId="6" applyFont="1" applyBorder="1" applyAlignment="1" applyProtection="1">
      <alignment horizontal="left" vertical="center"/>
    </xf>
    <xf numFmtId="0" fontId="21" fillId="2" borderId="6" xfId="6" applyBorder="1" applyProtection="1"/>
    <xf numFmtId="0" fontId="10" fillId="2" borderId="1" xfId="6" applyFont="1" applyAlignment="1">
      <alignment horizontal="left" vertical="center"/>
    </xf>
    <xf numFmtId="0" fontId="0" fillId="2" borderId="1" xfId="6" applyFont="1" applyAlignment="1">
      <alignment vertical="center"/>
    </xf>
    <xf numFmtId="0" fontId="0" fillId="2" borderId="5" xfId="6" applyFont="1" applyBorder="1" applyAlignment="1" applyProtection="1">
      <alignment vertical="center"/>
    </xf>
    <xf numFmtId="0" fontId="12" fillId="2" borderId="1" xfId="6" applyFont="1" applyBorder="1" applyAlignment="1" applyProtection="1">
      <alignment horizontal="left" vertical="center"/>
    </xf>
    <xf numFmtId="0" fontId="0" fillId="2" borderId="6" xfId="6" applyFont="1" applyBorder="1" applyAlignment="1" applyProtection="1">
      <alignment vertical="center"/>
    </xf>
    <xf numFmtId="0" fontId="2" fillId="2" borderId="1" xfId="6" applyFont="1" applyBorder="1" applyAlignment="1" applyProtection="1">
      <alignment horizontal="left" vertical="center"/>
    </xf>
    <xf numFmtId="165" fontId="2" fillId="2" borderId="1" xfId="6" applyNumberFormat="1" applyFont="1" applyBorder="1" applyAlignment="1" applyProtection="1">
      <alignment horizontal="left" vertical="center"/>
    </xf>
    <xf numFmtId="0" fontId="0" fillId="2" borderId="5" xfId="6" applyFont="1" applyBorder="1" applyAlignment="1" applyProtection="1">
      <alignment vertical="center" wrapText="1"/>
    </xf>
    <xf numFmtId="0" fontId="0" fillId="2" borderId="6" xfId="6" applyFont="1" applyBorder="1" applyAlignment="1" applyProtection="1">
      <alignment vertical="center" wrapText="1"/>
    </xf>
    <xf numFmtId="0" fontId="0" fillId="2" borderId="1" xfId="6" applyFont="1" applyAlignment="1">
      <alignment vertical="center" wrapText="1"/>
    </xf>
    <xf numFmtId="0" fontId="0" fillId="2" borderId="13" xfId="6" applyFont="1" applyBorder="1" applyAlignment="1" applyProtection="1">
      <alignment vertical="center"/>
    </xf>
    <xf numFmtId="0" fontId="0" fillId="2" borderId="22" xfId="6" applyFont="1" applyBorder="1" applyAlignment="1" applyProtection="1">
      <alignment vertical="center"/>
    </xf>
    <xf numFmtId="0" fontId="13" fillId="2" borderId="1" xfId="6" applyFont="1" applyBorder="1" applyAlignment="1" applyProtection="1">
      <alignment horizontal="left" vertical="center"/>
    </xf>
    <xf numFmtId="4" fontId="14" fillId="2" borderId="1" xfId="6" applyNumberFormat="1" applyFont="1" applyBorder="1" applyAlignment="1" applyProtection="1">
      <alignment vertical="center"/>
    </xf>
    <xf numFmtId="0" fontId="1" fillId="2" borderId="1" xfId="6" applyFont="1" applyBorder="1" applyAlignment="1" applyProtection="1">
      <alignment horizontal="right" vertical="center"/>
    </xf>
    <xf numFmtId="0" fontId="1" fillId="2" borderId="1" xfId="6" applyFont="1" applyBorder="1" applyAlignment="1" applyProtection="1">
      <alignment horizontal="left" vertical="center"/>
    </xf>
    <xf numFmtId="4" fontId="1" fillId="2" borderId="1" xfId="6" applyNumberFormat="1" applyFont="1" applyBorder="1" applyAlignment="1" applyProtection="1">
      <alignment vertical="center"/>
    </xf>
    <xf numFmtId="0" fontId="0" fillId="4" borderId="1" xfId="6" applyFont="1" applyFill="1" applyBorder="1" applyAlignment="1" applyProtection="1">
      <alignment vertical="center"/>
    </xf>
    <xf numFmtId="0" fontId="3" fillId="4" borderId="7" xfId="6" applyFont="1" applyFill="1" applyBorder="1" applyAlignment="1" applyProtection="1">
      <alignment horizontal="left" vertical="center"/>
    </xf>
    <xf numFmtId="0" fontId="0" fillId="4" borderId="8" xfId="6" applyFont="1" applyFill="1" applyBorder="1" applyAlignment="1" applyProtection="1">
      <alignment vertical="center"/>
    </xf>
    <xf numFmtId="0" fontId="3" fillId="4" borderId="8" xfId="6" applyFont="1" applyFill="1" applyBorder="1" applyAlignment="1" applyProtection="1">
      <alignment horizontal="right" vertical="center"/>
    </xf>
    <xf numFmtId="0" fontId="3" fillId="4" borderId="8" xfId="6" applyFont="1" applyFill="1" applyBorder="1" applyAlignment="1" applyProtection="1">
      <alignment horizontal="center" vertical="center"/>
    </xf>
    <xf numFmtId="4" fontId="3" fillId="4" borderId="8" xfId="6" applyNumberFormat="1" applyFont="1" applyFill="1" applyBorder="1" applyAlignment="1" applyProtection="1">
      <alignment vertical="center"/>
    </xf>
    <xf numFmtId="0" fontId="0" fillId="4" borderId="23" xfId="6" applyFont="1" applyFill="1" applyBorder="1" applyAlignment="1" applyProtection="1">
      <alignment vertical="center"/>
    </xf>
    <xf numFmtId="0" fontId="0" fillId="2" borderId="9" xfId="6" applyFont="1" applyBorder="1" applyAlignment="1" applyProtection="1">
      <alignment vertical="center"/>
    </xf>
    <xf numFmtId="0" fontId="0" fillId="2" borderId="10" xfId="6" applyFont="1" applyBorder="1" applyAlignment="1" applyProtection="1">
      <alignment vertical="center"/>
    </xf>
    <xf numFmtId="0" fontId="0" fillId="2" borderId="11" xfId="6" applyFont="1" applyBorder="1" applyAlignment="1" applyProtection="1">
      <alignment vertical="center"/>
    </xf>
    <xf numFmtId="0" fontId="0" fillId="2" borderId="2" xfId="6" applyFont="1" applyBorder="1" applyAlignment="1">
      <alignment vertical="center"/>
    </xf>
    <xf numFmtId="0" fontId="0" fillId="2" borderId="3" xfId="6" applyFont="1" applyBorder="1" applyAlignment="1">
      <alignment vertical="center"/>
    </xf>
    <xf numFmtId="0" fontId="0" fillId="2" borderId="4" xfId="6" applyFont="1" applyBorder="1" applyAlignment="1">
      <alignment vertical="center"/>
    </xf>
    <xf numFmtId="0" fontId="2" fillId="4" borderId="1" xfId="6" applyFont="1" applyFill="1" applyBorder="1" applyAlignment="1" applyProtection="1">
      <alignment horizontal="left" vertical="center"/>
    </xf>
    <xf numFmtId="0" fontId="2" fillId="4" borderId="1" xfId="6" applyFont="1" applyFill="1" applyBorder="1" applyAlignment="1" applyProtection="1">
      <alignment horizontal="right" vertical="center"/>
    </xf>
    <xf numFmtId="0" fontId="0" fillId="4" borderId="6" xfId="6" applyFont="1" applyFill="1" applyBorder="1" applyAlignment="1" applyProtection="1">
      <alignment vertical="center"/>
    </xf>
    <xf numFmtId="0" fontId="16" fillId="2" borderId="1" xfId="6" applyFont="1" applyBorder="1" applyAlignment="1" applyProtection="1">
      <alignment horizontal="left" vertical="center"/>
    </xf>
    <xf numFmtId="0" fontId="4" fillId="2" borderId="5" xfId="6" applyFont="1" applyBorder="1" applyAlignment="1" applyProtection="1">
      <alignment vertical="center"/>
    </xf>
    <xf numFmtId="0" fontId="4" fillId="2" borderId="1" xfId="6" applyFont="1" applyBorder="1" applyAlignment="1" applyProtection="1">
      <alignment vertical="center"/>
    </xf>
    <xf numFmtId="0" fontId="4" fillId="2" borderId="20" xfId="6" applyFont="1" applyBorder="1" applyAlignment="1" applyProtection="1">
      <alignment horizontal="left" vertical="center"/>
    </xf>
    <xf numFmtId="0" fontId="4" fillId="2" borderId="20" xfId="6" applyFont="1" applyBorder="1" applyAlignment="1" applyProtection="1">
      <alignment vertical="center"/>
    </xf>
    <xf numFmtId="4" fontId="4" fillId="2" borderId="20" xfId="6" applyNumberFormat="1" applyFont="1" applyBorder="1" applyAlignment="1" applyProtection="1">
      <alignment vertical="center"/>
    </xf>
    <xf numFmtId="0" fontId="4" fillId="2" borderId="6" xfId="6" applyFont="1" applyBorder="1" applyAlignment="1" applyProtection="1">
      <alignment vertical="center"/>
    </xf>
    <xf numFmtId="0" fontId="4" fillId="2" borderId="1" xfId="6" applyFont="1" applyAlignment="1">
      <alignment vertical="center"/>
    </xf>
    <xf numFmtId="0" fontId="5" fillId="2" borderId="5" xfId="6" applyFont="1" applyBorder="1" applyAlignment="1" applyProtection="1">
      <alignment vertical="center"/>
    </xf>
    <xf numFmtId="0" fontId="5" fillId="2" borderId="1" xfId="6" applyFont="1" applyBorder="1" applyAlignment="1" applyProtection="1">
      <alignment vertical="center"/>
    </xf>
    <xf numFmtId="0" fontId="5" fillId="2" borderId="20" xfId="6" applyFont="1" applyBorder="1" applyAlignment="1" applyProtection="1">
      <alignment horizontal="left" vertical="center"/>
    </xf>
    <xf numFmtId="0" fontId="5" fillId="2" borderId="20" xfId="6" applyFont="1" applyBorder="1" applyAlignment="1" applyProtection="1">
      <alignment vertical="center"/>
    </xf>
    <xf numFmtId="4" fontId="5" fillId="2" borderId="20" xfId="6" applyNumberFormat="1" applyFont="1" applyBorder="1" applyAlignment="1" applyProtection="1">
      <alignment vertical="center"/>
    </xf>
    <xf numFmtId="0" fontId="5" fillId="2" borderId="6" xfId="6" applyFont="1" applyBorder="1" applyAlignment="1" applyProtection="1">
      <alignment vertical="center"/>
    </xf>
    <xf numFmtId="0" fontId="5" fillId="2" borderId="1" xfId="6" applyFont="1" applyAlignment="1">
      <alignment vertical="center"/>
    </xf>
    <xf numFmtId="0" fontId="0" fillId="2" borderId="2" xfId="6" applyFont="1" applyBorder="1" applyAlignment="1" applyProtection="1">
      <alignment vertical="center"/>
    </xf>
    <xf numFmtId="0" fontId="0" fillId="2" borderId="3" xfId="6" applyFont="1" applyBorder="1" applyAlignment="1" applyProtection="1">
      <alignment vertical="center"/>
    </xf>
    <xf numFmtId="0" fontId="0" fillId="2" borderId="5" xfId="6" applyFont="1" applyBorder="1" applyAlignment="1">
      <alignment vertical="center"/>
    </xf>
    <xf numFmtId="0" fontId="11" fillId="2" borderId="1" xfId="6" applyFont="1" applyAlignment="1" applyProtection="1">
      <alignment horizontal="left" vertical="center"/>
    </xf>
    <xf numFmtId="0" fontId="12" fillId="2" borderId="1" xfId="6" applyFont="1" applyAlignment="1" applyProtection="1">
      <alignment horizontal="left" vertical="center"/>
    </xf>
    <xf numFmtId="0" fontId="2" fillId="2" borderId="1" xfId="6" applyFont="1" applyAlignment="1" applyProtection="1">
      <alignment horizontal="left" vertical="center"/>
    </xf>
    <xf numFmtId="165" fontId="2" fillId="2" borderId="1" xfId="6" applyNumberFormat="1" applyFont="1" applyAlignment="1" applyProtection="1">
      <alignment horizontal="left" vertical="center"/>
    </xf>
    <xf numFmtId="0" fontId="0" fillId="2" borderId="5" xfId="6" applyFont="1" applyBorder="1" applyAlignment="1" applyProtection="1">
      <alignment horizontal="center" vertical="center" wrapText="1"/>
    </xf>
    <xf numFmtId="0" fontId="2" fillId="4" borderId="17" xfId="6" applyFont="1" applyFill="1" applyBorder="1" applyAlignment="1" applyProtection="1">
      <alignment horizontal="center" vertical="center" wrapText="1"/>
    </xf>
    <xf numFmtId="0" fontId="2" fillId="4" borderId="18" xfId="6" applyFont="1" applyFill="1" applyBorder="1" applyAlignment="1" applyProtection="1">
      <alignment horizontal="center" vertical="center" wrapText="1"/>
    </xf>
    <xf numFmtId="0" fontId="2" fillId="4" borderId="19" xfId="6" applyFont="1" applyFill="1" applyBorder="1" applyAlignment="1" applyProtection="1">
      <alignment horizontal="center" vertical="center" wrapText="1"/>
    </xf>
    <xf numFmtId="0" fontId="0" fillId="2" borderId="5" xfId="6" applyFont="1" applyBorder="1" applyAlignment="1">
      <alignment horizontal="center" vertical="center" wrapText="1"/>
    </xf>
    <xf numFmtId="0" fontId="12" fillId="2" borderId="17" xfId="6" applyFont="1" applyBorder="1" applyAlignment="1" applyProtection="1">
      <alignment horizontal="center" vertical="center" wrapText="1"/>
    </xf>
    <xf numFmtId="0" fontId="12" fillId="2" borderId="18" xfId="6" applyFont="1" applyBorder="1" applyAlignment="1" applyProtection="1">
      <alignment horizontal="center" vertical="center" wrapText="1"/>
    </xf>
    <xf numFmtId="0" fontId="12" fillId="2" borderId="19" xfId="6" applyFont="1" applyBorder="1" applyAlignment="1" applyProtection="1">
      <alignment horizontal="center" vertical="center" wrapText="1"/>
    </xf>
    <xf numFmtId="0" fontId="0" fillId="2" borderId="1" xfId="6" applyFont="1" applyAlignment="1">
      <alignment horizontal="center" vertical="center" wrapText="1"/>
    </xf>
    <xf numFmtId="0" fontId="14" fillId="2" borderId="1" xfId="6" applyFont="1" applyAlignment="1" applyProtection="1">
      <alignment horizontal="left" vertical="center"/>
    </xf>
    <xf numFmtId="4" fontId="14" fillId="2" borderId="1" xfId="6" applyNumberFormat="1" applyFont="1" applyAlignment="1" applyProtection="1"/>
    <xf numFmtId="0" fontId="0" fillId="2" borderId="12" xfId="6" applyFont="1" applyBorder="1" applyAlignment="1" applyProtection="1">
      <alignment vertical="center"/>
    </xf>
    <xf numFmtId="166" fontId="18" fillId="2" borderId="13" xfId="6" applyNumberFormat="1" applyFont="1" applyBorder="1" applyAlignment="1" applyProtection="1"/>
    <xf numFmtId="166" fontId="18" fillId="2" borderId="14" xfId="6" applyNumberFormat="1" applyFont="1" applyBorder="1" applyAlignment="1" applyProtection="1"/>
    <xf numFmtId="4" fontId="19" fillId="2" borderId="1" xfId="6" applyNumberFormat="1" applyFont="1" applyAlignment="1">
      <alignment vertical="center"/>
    </xf>
    <xf numFmtId="0" fontId="6" fillId="2" borderId="5" xfId="6" applyFont="1" applyBorder="1" applyAlignment="1" applyProtection="1"/>
    <xf numFmtId="0" fontId="6" fillId="2" borderId="1" xfId="6" applyFont="1" applyAlignment="1" applyProtection="1"/>
    <xf numFmtId="0" fontId="6" fillId="2" borderId="1" xfId="6" applyFont="1" applyAlignment="1" applyProtection="1">
      <alignment horizontal="left"/>
    </xf>
    <xf numFmtId="0" fontId="4" fillId="2" borderId="1" xfId="6" applyFont="1" applyAlignment="1" applyProtection="1">
      <alignment horizontal="left"/>
    </xf>
    <xf numFmtId="4" fontId="4" fillId="2" borderId="1" xfId="6" applyNumberFormat="1" applyFont="1" applyAlignment="1" applyProtection="1"/>
    <xf numFmtId="0" fontId="6" fillId="2" borderId="5" xfId="6" applyFont="1" applyBorder="1" applyAlignment="1"/>
    <xf numFmtId="0" fontId="6" fillId="2" borderId="15" xfId="6" applyFont="1" applyBorder="1" applyAlignment="1" applyProtection="1"/>
    <xf numFmtId="0" fontId="6" fillId="2" borderId="1" xfId="6" applyFont="1" applyBorder="1" applyAlignment="1" applyProtection="1"/>
    <xf numFmtId="166" fontId="6" fillId="2" borderId="1" xfId="6" applyNumberFormat="1" applyFont="1" applyBorder="1" applyAlignment="1" applyProtection="1"/>
    <xf numFmtId="166" fontId="6" fillId="2" borderId="16" xfId="6" applyNumberFormat="1" applyFont="1" applyBorder="1" applyAlignment="1" applyProtection="1"/>
    <xf numFmtId="0" fontId="6" fillId="2" borderId="1" xfId="6" applyFont="1" applyAlignment="1"/>
    <xf numFmtId="0" fontId="6" fillId="2" borderId="1" xfId="6" applyFont="1" applyAlignment="1">
      <alignment horizontal="left"/>
    </xf>
    <xf numFmtId="0" fontId="6" fillId="2" borderId="1" xfId="6" applyFont="1" applyAlignment="1">
      <alignment horizontal="center"/>
    </xf>
    <xf numFmtId="4" fontId="6" fillId="2" borderId="1" xfId="6" applyNumberFormat="1" applyFont="1" applyAlignment="1">
      <alignment vertical="center"/>
    </xf>
    <xf numFmtId="0" fontId="6" fillId="2" borderId="1" xfId="6" applyFont="1" applyBorder="1" applyAlignment="1" applyProtection="1">
      <alignment horizontal="left"/>
    </xf>
    <xf numFmtId="0" fontId="5" fillId="2" borderId="1" xfId="6" applyFont="1" applyBorder="1" applyAlignment="1" applyProtection="1">
      <alignment horizontal="left"/>
    </xf>
    <xf numFmtId="4" fontId="5" fillId="2" borderId="1" xfId="6" applyNumberFormat="1" applyFont="1" applyBorder="1" applyAlignment="1" applyProtection="1"/>
    <xf numFmtId="0" fontId="0" fillId="2" borderId="24" xfId="6" applyFont="1" applyBorder="1" applyAlignment="1" applyProtection="1">
      <alignment horizontal="center" vertical="center"/>
    </xf>
    <xf numFmtId="49" fontId="0" fillId="2" borderId="24" xfId="6" applyNumberFormat="1" applyFont="1" applyBorder="1" applyAlignment="1" applyProtection="1">
      <alignment horizontal="left" vertical="center" wrapText="1"/>
    </xf>
    <xf numFmtId="0" fontId="0" fillId="2" borderId="24" xfId="6" applyFont="1" applyBorder="1" applyAlignment="1" applyProtection="1">
      <alignment horizontal="left" vertical="center" wrapText="1"/>
    </xf>
    <xf numFmtId="0" fontId="0" fillId="2" borderId="24" xfId="6" applyFont="1" applyBorder="1" applyAlignment="1" applyProtection="1">
      <alignment horizontal="center" vertical="center" wrapText="1"/>
    </xf>
    <xf numFmtId="167" fontId="0" fillId="2" borderId="24" xfId="6" applyNumberFormat="1" applyFont="1" applyBorder="1" applyAlignment="1" applyProtection="1">
      <alignment vertical="center"/>
    </xf>
    <xf numFmtId="4" fontId="0" fillId="2" borderId="24" xfId="6" applyNumberFormat="1" applyFont="1" applyBorder="1" applyAlignment="1" applyProtection="1">
      <alignment vertical="center"/>
    </xf>
    <xf numFmtId="0" fontId="1" fillId="2" borderId="1" xfId="6" applyFont="1" applyBorder="1" applyAlignment="1" applyProtection="1">
      <alignment horizontal="center" vertical="center"/>
    </xf>
    <xf numFmtId="166" fontId="1" fillId="2" borderId="1" xfId="6" applyNumberFormat="1" applyFont="1" applyBorder="1" applyAlignment="1" applyProtection="1">
      <alignment vertical="center"/>
    </xf>
    <xf numFmtId="166" fontId="1" fillId="2" borderId="16" xfId="6" applyNumberFormat="1" applyFont="1" applyBorder="1" applyAlignment="1" applyProtection="1">
      <alignment vertical="center"/>
    </xf>
    <xf numFmtId="4" fontId="0" fillId="2" borderId="1" xfId="6" applyNumberFormat="1" applyFont="1" applyAlignment="1">
      <alignment vertical="center"/>
    </xf>
    <xf numFmtId="0" fontId="1" fillId="2" borderId="20" xfId="6" applyFont="1" applyBorder="1" applyAlignment="1" applyProtection="1">
      <alignment horizontal="center" vertical="center"/>
    </xf>
    <xf numFmtId="166" fontId="1" fillId="2" borderId="20" xfId="6" applyNumberFormat="1" applyFont="1" applyBorder="1" applyAlignment="1" applyProtection="1">
      <alignment vertical="center"/>
    </xf>
    <xf numFmtId="166" fontId="1" fillId="2" borderId="21" xfId="6" applyNumberFormat="1" applyFont="1" applyBorder="1" applyAlignment="1" applyProtection="1">
      <alignment vertical="center"/>
    </xf>
    <xf numFmtId="0" fontId="21" fillId="2" borderId="1" xfId="6" applyProtection="1">
      <protection locked="0"/>
    </xf>
    <xf numFmtId="0" fontId="0" fillId="2" borderId="10" xfId="6" applyFont="1" applyBorder="1" applyAlignment="1" applyProtection="1">
      <alignment vertical="center"/>
      <protection locked="0"/>
    </xf>
    <xf numFmtId="0" fontId="0" fillId="2" borderId="20" xfId="6" applyFont="1" applyBorder="1" applyAlignment="1" applyProtection="1">
      <alignment vertical="center"/>
    </xf>
    <xf numFmtId="0" fontId="1" fillId="5" borderId="24" xfId="6" applyFont="1" applyFill="1" applyBorder="1" applyAlignment="1" applyProtection="1">
      <alignment horizontal="left" vertical="center"/>
      <protection locked="0"/>
    </xf>
    <xf numFmtId="4" fontId="0" fillId="5" borderId="24" xfId="6" applyNumberFormat="1" applyFont="1" applyFill="1" applyBorder="1" applyAlignment="1" applyProtection="1">
      <alignment vertical="center"/>
      <protection locked="0"/>
    </xf>
    <xf numFmtId="0" fontId="6" fillId="2" borderId="1" xfId="6" applyFont="1" applyAlignment="1" applyProtection="1">
      <protection locked="0"/>
    </xf>
    <xf numFmtId="0" fontId="0" fillId="2" borderId="1" xfId="6" applyFont="1" applyAlignment="1" applyProtection="1">
      <alignment vertical="center"/>
      <protection locked="0"/>
    </xf>
    <xf numFmtId="0" fontId="17" fillId="4" borderId="18" xfId="6" applyFont="1" applyFill="1" applyBorder="1" applyAlignment="1" applyProtection="1">
      <alignment horizontal="center" vertical="center" wrapText="1"/>
      <protection locked="0"/>
    </xf>
    <xf numFmtId="0" fontId="12" fillId="2" borderId="1" xfId="6" applyFont="1" applyAlignment="1" applyProtection="1">
      <alignment horizontal="left" vertical="center"/>
      <protection locked="0"/>
    </xf>
    <xf numFmtId="0" fontId="0" fillId="2" borderId="3" xfId="6" applyFont="1" applyBorder="1" applyAlignment="1" applyProtection="1">
      <alignment vertical="center"/>
      <protection locked="0"/>
    </xf>
    <xf numFmtId="0" fontId="0" fillId="2" borderId="1" xfId="6" applyFont="1" applyBorder="1" applyAlignment="1" applyProtection="1">
      <alignment vertical="center"/>
      <protection locked="0"/>
    </xf>
    <xf numFmtId="0" fontId="5" fillId="2" borderId="20" xfId="6" applyFont="1" applyBorder="1" applyAlignment="1" applyProtection="1">
      <alignment vertical="center"/>
      <protection locked="0"/>
    </xf>
    <xf numFmtId="0" fontId="4" fillId="2" borderId="20" xfId="6" applyFont="1" applyBorder="1" applyAlignment="1" applyProtection="1">
      <alignment vertical="center"/>
      <protection locked="0"/>
    </xf>
    <xf numFmtId="0" fontId="0" fillId="4" borderId="1" xfId="6" applyFont="1" applyFill="1" applyBorder="1" applyAlignment="1" applyProtection="1">
      <alignment vertical="center"/>
      <protection locked="0"/>
    </xf>
    <xf numFmtId="0" fontId="12" fillId="2" borderId="1" xfId="6" applyFont="1" applyBorder="1" applyAlignment="1" applyProtection="1">
      <alignment horizontal="left" vertical="center"/>
      <protection locked="0"/>
    </xf>
    <xf numFmtId="0" fontId="0" fillId="4" borderId="8" xfId="6" applyFont="1" applyFill="1" applyBorder="1" applyAlignment="1" applyProtection="1">
      <alignment vertical="center"/>
      <protection locked="0"/>
    </xf>
    <xf numFmtId="164" fontId="1" fillId="2" borderId="1" xfId="6" applyNumberFormat="1" applyFont="1" applyBorder="1" applyAlignment="1" applyProtection="1">
      <alignment horizontal="right" vertical="center"/>
      <protection locked="0"/>
    </xf>
    <xf numFmtId="0" fontId="1" fillId="2" borderId="1" xfId="6" applyFont="1" applyBorder="1" applyAlignment="1" applyProtection="1">
      <alignment horizontal="right" vertical="center"/>
      <protection locked="0"/>
    </xf>
    <xf numFmtId="0" fontId="0" fillId="2" borderId="13" xfId="6" applyFont="1" applyBorder="1" applyAlignment="1" applyProtection="1">
      <alignment vertical="center"/>
      <protection locked="0"/>
    </xf>
    <xf numFmtId="0" fontId="0" fillId="2" borderId="1" xfId="6" applyFont="1" applyBorder="1" applyAlignment="1" applyProtection="1">
      <alignment vertical="center" wrapText="1"/>
      <protection locked="0"/>
    </xf>
    <xf numFmtId="0" fontId="21" fillId="2" borderId="1" xfId="6" applyBorder="1" applyProtection="1">
      <protection locked="0"/>
    </xf>
    <xf numFmtId="0" fontId="21" fillId="2" borderId="3" xfId="6" applyBorder="1" applyProtection="1">
      <protection locked="0"/>
    </xf>
    <xf numFmtId="0" fontId="0" fillId="2" borderId="1" xfId="6" applyFont="1" applyAlignment="1" applyProtection="1">
      <alignment vertical="center"/>
    </xf>
    <xf numFmtId="0" fontId="21" fillId="2" borderId="1" xfId="6"/>
    <xf numFmtId="0" fontId="0" fillId="2" borderId="1" xfId="6" applyFont="1" applyBorder="1" applyAlignment="1" applyProtection="1">
      <alignment vertical="center"/>
    </xf>
    <xf numFmtId="0" fontId="0" fillId="2" borderId="1" xfId="6" applyFont="1" applyBorder="1" applyAlignment="1" applyProtection="1">
      <alignment vertical="center" wrapText="1"/>
    </xf>
    <xf numFmtId="0" fontId="20" fillId="3" borderId="1" xfId="10" applyFill="1"/>
    <xf numFmtId="0" fontId="15" fillId="3" borderId="1" xfId="10" applyFont="1" applyFill="1" applyAlignment="1">
      <alignment vertical="center"/>
    </xf>
    <xf numFmtId="0" fontId="9" fillId="3" borderId="1" xfId="6" applyFont="1" applyFill="1" applyAlignment="1">
      <alignment horizontal="left" vertical="center"/>
    </xf>
    <xf numFmtId="0" fontId="8" fillId="3" borderId="1" xfId="6" applyFont="1" applyFill="1" applyAlignment="1" applyProtection="1">
      <alignment vertical="center"/>
      <protection locked="0"/>
    </xf>
    <xf numFmtId="0" fontId="8" fillId="3" borderId="1" xfId="6" applyFont="1" applyFill="1" applyAlignment="1">
      <alignment vertical="center"/>
    </xf>
    <xf numFmtId="0" fontId="3" fillId="2" borderId="1" xfId="6" applyFont="1" applyAlignment="1" applyProtection="1">
      <alignment horizontal="left" vertical="center" wrapText="1"/>
    </xf>
    <xf numFmtId="0" fontId="0" fillId="2" borderId="1" xfId="6" applyFont="1" applyAlignment="1" applyProtection="1">
      <alignment vertical="center"/>
    </xf>
    <xf numFmtId="0" fontId="21" fillId="2" borderId="1" xfId="6"/>
    <xf numFmtId="0" fontId="3" fillId="2" borderId="1" xfId="6" applyFont="1" applyBorder="1" applyAlignment="1" applyProtection="1">
      <alignment horizontal="left" vertical="center" wrapText="1"/>
    </xf>
    <xf numFmtId="0" fontId="0" fillId="2" borderId="1" xfId="6" applyFont="1" applyBorder="1" applyAlignment="1" applyProtection="1">
      <alignment vertical="center"/>
    </xf>
    <xf numFmtId="0" fontId="2" fillId="2" borderId="1" xfId="6" applyFont="1" applyBorder="1" applyAlignment="1" applyProtection="1">
      <alignment horizontal="left" vertical="center" wrapText="1"/>
    </xf>
    <xf numFmtId="0" fontId="0" fillId="2" borderId="1" xfId="6" applyFont="1" applyBorder="1" applyAlignment="1" applyProtection="1">
      <alignment horizontal="left" vertical="center"/>
    </xf>
    <xf numFmtId="0" fontId="12" fillId="2" borderId="1" xfId="6" applyFont="1" applyAlignment="1" applyProtection="1">
      <alignment horizontal="left" vertical="center" wrapText="1"/>
    </xf>
    <xf numFmtId="0" fontId="12" fillId="2" borderId="1" xfId="6" applyFont="1" applyAlignment="1" applyProtection="1">
      <alignment horizontal="left" vertical="center"/>
    </xf>
    <xf numFmtId="0" fontId="15" fillId="3" borderId="1" xfId="10" applyFont="1" applyFill="1" applyAlignment="1">
      <alignment vertical="center"/>
    </xf>
    <xf numFmtId="0" fontId="12" fillId="2" borderId="1" xfId="6" applyFont="1" applyBorder="1" applyAlignment="1" applyProtection="1">
      <alignment horizontal="left" vertical="center" wrapText="1"/>
    </xf>
    <xf numFmtId="0" fontId="12" fillId="2" borderId="1" xfId="6" applyFont="1" applyBorder="1" applyAlignment="1" applyProtection="1">
      <alignment horizontal="left" vertical="center"/>
    </xf>
  </cellXfs>
  <cellStyles count="11">
    <cellStyle name="Hypertextový odkaz 2" xfId="7" xr:uid="{00000000-0005-0000-0000-000001000000}"/>
    <cellStyle name="Hypertextový odkaz 3" xfId="10" xr:uid="{3810BFF3-232E-43DD-A1F8-45B31D823B83}"/>
    <cellStyle name="Normální" xfId="0" builtinId="0" customBuiltin="1"/>
    <cellStyle name="Normální 2" xfId="2" xr:uid="{00000000-0005-0000-0000-000003000000}"/>
    <cellStyle name="Normální 2 2" xfId="1" xr:uid="{00000000-0005-0000-0000-000004000000}"/>
    <cellStyle name="Normální 2 2 2" xfId="4" xr:uid="{00000000-0005-0000-0000-000005000000}"/>
    <cellStyle name="normální 2 3" xfId="8" xr:uid="{00000000-0005-0000-0000-000006000000}"/>
    <cellStyle name="Normální 3" xfId="3" xr:uid="{00000000-0005-0000-0000-000007000000}"/>
    <cellStyle name="normální 3 2" xfId="9" xr:uid="{00000000-0005-0000-0000-000008000000}"/>
    <cellStyle name="Normální 4" xfId="5" xr:uid="{00000000-0005-0000-0000-000009000000}"/>
    <cellStyle name="Normální 5" xfId="6" xr:uid="{00000000-0005-0000-0000-00000A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114A94E8-AE50-4256-BFF3-018A8BAAFA59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61F5A-5A1F-479C-8759-F1D475EE496A}">
  <sheetPr>
    <pageSetUpPr fitToPage="1"/>
  </sheetPr>
  <dimension ref="A1:BR96"/>
  <sheetViews>
    <sheetView showGridLines="0" tabSelected="1" workbookViewId="0">
      <pane ySplit="1" topLeftCell="A14" activePane="bottomLeft" state="frozen"/>
      <selection pane="bottomLeft" activeCell="J83" sqref="J83"/>
    </sheetView>
  </sheetViews>
  <sheetFormatPr defaultRowHeight="12"/>
  <cols>
    <col min="1" max="1" width="8.28515625" style="133" customWidth="1"/>
    <col min="2" max="2" width="1.7109375" style="133" customWidth="1"/>
    <col min="3" max="3" width="4.140625" style="133" customWidth="1"/>
    <col min="4" max="4" width="4.28515625" style="133" customWidth="1"/>
    <col min="5" max="5" width="17.140625" style="133" customWidth="1"/>
    <col min="6" max="6" width="75" style="133" customWidth="1"/>
    <col min="7" max="7" width="8.7109375" style="133" customWidth="1"/>
    <col min="8" max="8" width="11.140625" style="133" customWidth="1"/>
    <col min="9" max="9" width="12.7109375" style="110" customWidth="1"/>
    <col min="10" max="10" width="23.42578125" style="133" customWidth="1"/>
    <col min="11" max="11" width="15.42578125" style="133" customWidth="1"/>
    <col min="12" max="18" width="9.140625" style="133"/>
    <col min="19" max="19" width="8.140625" style="133" hidden="1" customWidth="1"/>
    <col min="20" max="20" width="29.7109375" style="133" hidden="1" customWidth="1"/>
    <col min="21" max="21" width="16.28515625" style="133" hidden="1" customWidth="1"/>
    <col min="22" max="22" width="12.28515625" style="133" customWidth="1"/>
    <col min="23" max="23" width="16.28515625" style="133" customWidth="1"/>
    <col min="24" max="24" width="12.28515625" style="133" customWidth="1"/>
    <col min="25" max="25" width="15" style="133" customWidth="1"/>
    <col min="26" max="26" width="11" style="133" customWidth="1"/>
    <col min="27" max="27" width="15" style="133" customWidth="1"/>
    <col min="28" max="28" width="16.28515625" style="133" customWidth="1"/>
    <col min="29" max="29" width="11" style="133" customWidth="1"/>
    <col min="30" max="30" width="15" style="133" customWidth="1"/>
    <col min="31" max="31" width="16.28515625" style="133" customWidth="1"/>
    <col min="32" max="16384" width="9.140625" style="133"/>
  </cols>
  <sheetData>
    <row r="1" spans="1:70" ht="21.75" customHeight="1">
      <c r="A1" s="1"/>
      <c r="B1" s="140"/>
      <c r="C1" s="140"/>
      <c r="D1" s="138" t="s">
        <v>0</v>
      </c>
      <c r="E1" s="140"/>
      <c r="F1" s="137" t="s">
        <v>38</v>
      </c>
      <c r="G1" s="150" t="s">
        <v>39</v>
      </c>
      <c r="H1" s="150"/>
      <c r="I1" s="139"/>
      <c r="J1" s="137" t="s">
        <v>40</v>
      </c>
      <c r="K1" s="138" t="s">
        <v>41</v>
      </c>
      <c r="L1" s="137" t="s">
        <v>42</v>
      </c>
      <c r="M1" s="137"/>
      <c r="N1" s="137"/>
      <c r="O1" s="137"/>
      <c r="P1" s="137"/>
      <c r="Q1" s="137"/>
      <c r="R1" s="137"/>
      <c r="S1" s="137"/>
      <c r="T1" s="137"/>
      <c r="U1" s="136"/>
      <c r="V1" s="136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</row>
    <row r="2" spans="1:70" ht="36.9" customHeight="1"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AT2" s="2" t="s">
        <v>37</v>
      </c>
    </row>
    <row r="3" spans="1:70" ht="6.9" customHeight="1">
      <c r="B3" s="3"/>
      <c r="C3" s="4"/>
      <c r="D3" s="4"/>
      <c r="E3" s="4"/>
      <c r="F3" s="4"/>
      <c r="G3" s="4"/>
      <c r="H3" s="4"/>
      <c r="I3" s="131"/>
      <c r="J3" s="4"/>
      <c r="K3" s="5"/>
      <c r="AT3" s="2" t="s">
        <v>35</v>
      </c>
    </row>
    <row r="4" spans="1:70" ht="36.9" customHeight="1">
      <c r="B4" s="6"/>
      <c r="C4" s="7"/>
      <c r="D4" s="8" t="s">
        <v>43</v>
      </c>
      <c r="E4" s="7"/>
      <c r="F4" s="7"/>
      <c r="G4" s="7"/>
      <c r="H4" s="7"/>
      <c r="I4" s="130"/>
      <c r="J4" s="7"/>
      <c r="K4" s="9"/>
      <c r="M4" s="10" t="s">
        <v>3</v>
      </c>
      <c r="AT4" s="2" t="s">
        <v>2</v>
      </c>
    </row>
    <row r="5" spans="1:70" ht="6.9" customHeight="1">
      <c r="B5" s="6"/>
      <c r="C5" s="7"/>
      <c r="D5" s="7"/>
      <c r="E5" s="7"/>
      <c r="F5" s="7"/>
      <c r="G5" s="7"/>
      <c r="H5" s="7"/>
      <c r="I5" s="130"/>
      <c r="J5" s="7"/>
      <c r="K5" s="9"/>
    </row>
    <row r="6" spans="1:70" ht="13.2">
      <c r="B6" s="6"/>
      <c r="C6" s="7"/>
      <c r="D6" s="13" t="s">
        <v>4</v>
      </c>
      <c r="E6" s="7"/>
      <c r="F6" s="7"/>
      <c r="G6" s="7"/>
      <c r="H6" s="7"/>
      <c r="I6" s="130"/>
      <c r="J6" s="7"/>
      <c r="K6" s="9"/>
    </row>
    <row r="7" spans="1:70" ht="16.5" customHeight="1">
      <c r="B7" s="6"/>
      <c r="C7" s="7"/>
      <c r="D7" s="7"/>
      <c r="E7" s="151" t="s">
        <v>5</v>
      </c>
      <c r="F7" s="152"/>
      <c r="G7" s="152"/>
      <c r="H7" s="152"/>
      <c r="I7" s="130"/>
      <c r="J7" s="7"/>
      <c r="K7" s="9"/>
    </row>
    <row r="8" spans="1:70" s="11" customFormat="1" ht="13.2">
      <c r="B8" s="12"/>
      <c r="C8" s="134"/>
      <c r="D8" s="13" t="s">
        <v>44</v>
      </c>
      <c r="E8" s="134"/>
      <c r="F8" s="134"/>
      <c r="G8" s="134"/>
      <c r="H8" s="134"/>
      <c r="I8" s="120"/>
      <c r="J8" s="134"/>
      <c r="K8" s="14"/>
    </row>
    <row r="9" spans="1:70" s="11" customFormat="1" ht="36.9" customHeight="1">
      <c r="B9" s="12"/>
      <c r="C9" s="134"/>
      <c r="D9" s="134"/>
      <c r="E9" s="144" t="s">
        <v>71</v>
      </c>
      <c r="F9" s="145"/>
      <c r="G9" s="145"/>
      <c r="H9" s="145"/>
      <c r="I9" s="120"/>
      <c r="J9" s="134"/>
      <c r="K9" s="14"/>
    </row>
    <row r="10" spans="1:70" s="11" customFormat="1">
      <c r="B10" s="12"/>
      <c r="C10" s="134"/>
      <c r="D10" s="134"/>
      <c r="E10" s="134"/>
      <c r="F10" s="134"/>
      <c r="G10" s="134"/>
      <c r="H10" s="134"/>
      <c r="I10" s="120"/>
      <c r="J10" s="134"/>
      <c r="K10" s="14"/>
    </row>
    <row r="11" spans="1:70" s="11" customFormat="1" ht="14.4" customHeight="1">
      <c r="B11" s="12"/>
      <c r="C11" s="134"/>
      <c r="D11" s="13" t="s">
        <v>6</v>
      </c>
      <c r="E11" s="134"/>
      <c r="F11" s="15" t="s">
        <v>1</v>
      </c>
      <c r="G11" s="134"/>
      <c r="H11" s="134"/>
      <c r="I11" s="124" t="s">
        <v>7</v>
      </c>
      <c r="J11" s="15" t="s">
        <v>1</v>
      </c>
      <c r="K11" s="14"/>
    </row>
    <row r="12" spans="1:70" s="11" customFormat="1" ht="14.4" customHeight="1">
      <c r="B12" s="12"/>
      <c r="C12" s="134"/>
      <c r="D12" s="13" t="s">
        <v>8</v>
      </c>
      <c r="E12" s="134"/>
      <c r="F12" s="15" t="s">
        <v>9</v>
      </c>
      <c r="G12" s="134"/>
      <c r="H12" s="134"/>
      <c r="I12" s="124" t="s">
        <v>10</v>
      </c>
      <c r="J12" s="16" t="s">
        <v>112</v>
      </c>
      <c r="K12" s="14"/>
    </row>
    <row r="13" spans="1:70" s="11" customFormat="1" ht="10.8" customHeight="1">
      <c r="B13" s="12"/>
      <c r="C13" s="134"/>
      <c r="D13" s="134"/>
      <c r="E13" s="134"/>
      <c r="F13" s="134"/>
      <c r="G13" s="134"/>
      <c r="H13" s="134"/>
      <c r="I13" s="120"/>
      <c r="J13" s="134"/>
      <c r="K13" s="14"/>
    </row>
    <row r="14" spans="1:70" s="11" customFormat="1" ht="14.4" customHeight="1">
      <c r="B14" s="12"/>
      <c r="C14" s="134"/>
      <c r="D14" s="13" t="s">
        <v>11</v>
      </c>
      <c r="E14" s="134"/>
      <c r="F14" s="134"/>
      <c r="G14" s="134"/>
      <c r="H14" s="134"/>
      <c r="I14" s="124" t="s">
        <v>12</v>
      </c>
      <c r="J14" s="15" t="s">
        <v>1</v>
      </c>
      <c r="K14" s="14"/>
    </row>
    <row r="15" spans="1:70" s="11" customFormat="1" ht="18" customHeight="1">
      <c r="B15" s="12"/>
      <c r="C15" s="134"/>
      <c r="D15" s="134"/>
      <c r="E15" s="15" t="s">
        <v>9</v>
      </c>
      <c r="F15" s="134"/>
      <c r="G15" s="134"/>
      <c r="H15" s="134"/>
      <c r="I15" s="124" t="s">
        <v>13</v>
      </c>
      <c r="J15" s="15" t="s">
        <v>1</v>
      </c>
      <c r="K15" s="14"/>
    </row>
    <row r="16" spans="1:70" s="11" customFormat="1" ht="6.9" customHeight="1">
      <c r="B16" s="12"/>
      <c r="C16" s="134"/>
      <c r="D16" s="134"/>
      <c r="E16" s="134"/>
      <c r="F16" s="134"/>
      <c r="G16" s="134"/>
      <c r="H16" s="134"/>
      <c r="I16" s="120"/>
      <c r="J16" s="134"/>
      <c r="K16" s="14"/>
    </row>
    <row r="17" spans="2:11" s="11" customFormat="1" ht="14.4" customHeight="1">
      <c r="B17" s="12"/>
      <c r="C17" s="134"/>
      <c r="D17" s="13" t="s">
        <v>14</v>
      </c>
      <c r="E17" s="134"/>
      <c r="F17" s="134"/>
      <c r="G17" s="134"/>
      <c r="H17" s="134"/>
      <c r="I17" s="124" t="s">
        <v>12</v>
      </c>
      <c r="J17" s="15" t="s">
        <v>1</v>
      </c>
      <c r="K17" s="14"/>
    </row>
    <row r="18" spans="2:11" s="11" customFormat="1" ht="18" customHeight="1">
      <c r="B18" s="12"/>
      <c r="C18" s="134"/>
      <c r="D18" s="134"/>
      <c r="E18" s="15" t="s">
        <v>1</v>
      </c>
      <c r="F18" s="134"/>
      <c r="G18" s="134"/>
      <c r="H18" s="134"/>
      <c r="I18" s="124" t="s">
        <v>13</v>
      </c>
      <c r="J18" s="15" t="s">
        <v>1</v>
      </c>
      <c r="K18" s="14"/>
    </row>
    <row r="19" spans="2:11" s="11" customFormat="1" ht="6.9" customHeight="1">
      <c r="B19" s="12"/>
      <c r="C19" s="134"/>
      <c r="D19" s="134"/>
      <c r="E19" s="134"/>
      <c r="F19" s="134"/>
      <c r="G19" s="134"/>
      <c r="H19" s="134"/>
      <c r="I19" s="120"/>
      <c r="J19" s="134"/>
      <c r="K19" s="14"/>
    </row>
    <row r="20" spans="2:11" s="11" customFormat="1" ht="14.4" customHeight="1">
      <c r="B20" s="12"/>
      <c r="C20" s="134"/>
      <c r="D20" s="13" t="s">
        <v>15</v>
      </c>
      <c r="E20" s="134"/>
      <c r="F20" s="134"/>
      <c r="G20" s="134"/>
      <c r="H20" s="134"/>
      <c r="I20" s="124" t="s">
        <v>12</v>
      </c>
      <c r="J20" s="15" t="s">
        <v>1</v>
      </c>
      <c r="K20" s="14"/>
    </row>
    <row r="21" spans="2:11" s="11" customFormat="1" ht="18" customHeight="1">
      <c r="B21" s="12"/>
      <c r="C21" s="134"/>
      <c r="D21" s="134"/>
      <c r="E21" s="15" t="s">
        <v>9</v>
      </c>
      <c r="F21" s="134"/>
      <c r="G21" s="134"/>
      <c r="H21" s="134"/>
      <c r="I21" s="124" t="s">
        <v>13</v>
      </c>
      <c r="J21" s="15" t="s">
        <v>1</v>
      </c>
      <c r="K21" s="14"/>
    </row>
    <row r="22" spans="2:11" s="11" customFormat="1" ht="6.9" customHeight="1">
      <c r="B22" s="12"/>
      <c r="C22" s="134"/>
      <c r="D22" s="134"/>
      <c r="E22" s="134"/>
      <c r="F22" s="134"/>
      <c r="G22" s="134"/>
      <c r="H22" s="134"/>
      <c r="I22" s="120"/>
      <c r="J22" s="134"/>
      <c r="K22" s="14"/>
    </row>
    <row r="23" spans="2:11" s="11" customFormat="1" ht="14.4" customHeight="1">
      <c r="B23" s="12"/>
      <c r="C23" s="134"/>
      <c r="D23" s="13" t="s">
        <v>16</v>
      </c>
      <c r="E23" s="134"/>
      <c r="F23" s="134"/>
      <c r="G23" s="134"/>
      <c r="H23" s="134"/>
      <c r="I23" s="120"/>
      <c r="J23" s="134"/>
      <c r="K23" s="14"/>
    </row>
    <row r="24" spans="2:11" s="19" customFormat="1" ht="16.5" customHeight="1">
      <c r="B24" s="17"/>
      <c r="C24" s="135"/>
      <c r="D24" s="135"/>
      <c r="E24" s="146" t="s">
        <v>1</v>
      </c>
      <c r="F24" s="146"/>
      <c r="G24" s="146"/>
      <c r="H24" s="146"/>
      <c r="I24" s="129"/>
      <c r="J24" s="135"/>
      <c r="K24" s="18"/>
    </row>
    <row r="25" spans="2:11" s="11" customFormat="1" ht="6.9" customHeight="1">
      <c r="B25" s="12"/>
      <c r="C25" s="134"/>
      <c r="D25" s="134"/>
      <c r="E25" s="134"/>
      <c r="F25" s="134"/>
      <c r="G25" s="134"/>
      <c r="H25" s="134"/>
      <c r="I25" s="120"/>
      <c r="J25" s="134"/>
      <c r="K25" s="14"/>
    </row>
    <row r="26" spans="2:11" s="11" customFormat="1" ht="6.9" customHeight="1">
      <c r="B26" s="12"/>
      <c r="C26" s="134"/>
      <c r="D26" s="20"/>
      <c r="E26" s="20"/>
      <c r="F26" s="20"/>
      <c r="G26" s="20"/>
      <c r="H26" s="20"/>
      <c r="I26" s="128"/>
      <c r="J26" s="20"/>
      <c r="K26" s="21"/>
    </row>
    <row r="27" spans="2:11" s="11" customFormat="1" ht="25.35" customHeight="1">
      <c r="B27" s="12"/>
      <c r="C27" s="134"/>
      <c r="D27" s="22" t="s">
        <v>17</v>
      </c>
      <c r="E27" s="134"/>
      <c r="F27" s="134"/>
      <c r="G27" s="134"/>
      <c r="H27" s="134"/>
      <c r="I27" s="120"/>
      <c r="J27" s="23">
        <f>ROUND(J82,2)</f>
        <v>0</v>
      </c>
      <c r="K27" s="14"/>
    </row>
    <row r="28" spans="2:11" s="11" customFormat="1" ht="6.9" customHeight="1">
      <c r="B28" s="12"/>
      <c r="C28" s="134"/>
      <c r="D28" s="20"/>
      <c r="E28" s="20"/>
      <c r="F28" s="20"/>
      <c r="G28" s="20"/>
      <c r="H28" s="20"/>
      <c r="I28" s="128"/>
      <c r="J28" s="20"/>
      <c r="K28" s="21"/>
    </row>
    <row r="29" spans="2:11" s="11" customFormat="1" ht="14.4" customHeight="1">
      <c r="B29" s="12"/>
      <c r="C29" s="134"/>
      <c r="D29" s="134"/>
      <c r="E29" s="134"/>
      <c r="F29" s="24" t="s">
        <v>19</v>
      </c>
      <c r="G29" s="134"/>
      <c r="H29" s="134"/>
      <c r="I29" s="127" t="s">
        <v>18</v>
      </c>
      <c r="J29" s="24" t="s">
        <v>20</v>
      </c>
      <c r="K29" s="14"/>
    </row>
    <row r="30" spans="2:11" s="11" customFormat="1" ht="14.4" customHeight="1">
      <c r="B30" s="12"/>
      <c r="C30" s="134"/>
      <c r="D30" s="25" t="s">
        <v>21</v>
      </c>
      <c r="E30" s="25" t="s">
        <v>22</v>
      </c>
      <c r="F30" s="26">
        <f>ROUND(SUM(BE82:BE95), 2)</f>
        <v>0</v>
      </c>
      <c r="G30" s="134"/>
      <c r="H30" s="134"/>
      <c r="I30" s="126">
        <v>0.21</v>
      </c>
      <c r="J30" s="26">
        <f>ROUND(ROUND((SUM(BE82:BE95)), 2)*I30, 2)</f>
        <v>0</v>
      </c>
      <c r="K30" s="14"/>
    </row>
    <row r="31" spans="2:11" s="11" customFormat="1" ht="14.4" customHeight="1">
      <c r="B31" s="12"/>
      <c r="C31" s="134"/>
      <c r="D31" s="134"/>
      <c r="E31" s="25" t="s">
        <v>23</v>
      </c>
      <c r="F31" s="26">
        <f>ROUND(SUM(BF82:BF95), 2)</f>
        <v>0</v>
      </c>
      <c r="G31" s="134"/>
      <c r="H31" s="134"/>
      <c r="I31" s="126">
        <v>0.15</v>
      </c>
      <c r="J31" s="26">
        <f>ROUND(ROUND((SUM(BF82:BF95)), 2)*I31, 2)</f>
        <v>0</v>
      </c>
      <c r="K31" s="14"/>
    </row>
    <row r="32" spans="2:11" s="11" customFormat="1" ht="14.4" hidden="1" customHeight="1">
      <c r="B32" s="12"/>
      <c r="C32" s="134"/>
      <c r="D32" s="134"/>
      <c r="E32" s="25" t="s">
        <v>24</v>
      </c>
      <c r="F32" s="26">
        <f>ROUND(SUM(BG82:BG95), 2)</f>
        <v>0</v>
      </c>
      <c r="G32" s="134"/>
      <c r="H32" s="134"/>
      <c r="I32" s="126">
        <v>0.21</v>
      </c>
      <c r="J32" s="26">
        <v>0</v>
      </c>
      <c r="K32" s="14"/>
    </row>
    <row r="33" spans="2:11" s="11" customFormat="1" ht="14.4" hidden="1" customHeight="1">
      <c r="B33" s="12"/>
      <c r="C33" s="134"/>
      <c r="D33" s="134"/>
      <c r="E33" s="25" t="s">
        <v>25</v>
      </c>
      <c r="F33" s="26">
        <f>ROUND(SUM(BH82:BH95), 2)</f>
        <v>0</v>
      </c>
      <c r="G33" s="134"/>
      <c r="H33" s="134"/>
      <c r="I33" s="126">
        <v>0.15</v>
      </c>
      <c r="J33" s="26">
        <v>0</v>
      </c>
      <c r="K33" s="14"/>
    </row>
    <row r="34" spans="2:11" s="11" customFormat="1" ht="14.4" hidden="1" customHeight="1">
      <c r="B34" s="12"/>
      <c r="C34" s="134"/>
      <c r="D34" s="134"/>
      <c r="E34" s="25" t="s">
        <v>26</v>
      </c>
      <c r="F34" s="26">
        <f>ROUND(SUM(BI82:BI95), 2)</f>
        <v>0</v>
      </c>
      <c r="G34" s="134"/>
      <c r="H34" s="134"/>
      <c r="I34" s="126">
        <v>0</v>
      </c>
      <c r="J34" s="26">
        <v>0</v>
      </c>
      <c r="K34" s="14"/>
    </row>
    <row r="35" spans="2:11" s="11" customFormat="1" ht="6.9" customHeight="1">
      <c r="B35" s="12"/>
      <c r="C35" s="134"/>
      <c r="D35" s="134"/>
      <c r="E35" s="134"/>
      <c r="F35" s="134"/>
      <c r="G35" s="134"/>
      <c r="H35" s="134"/>
      <c r="I35" s="120"/>
      <c r="J35" s="134"/>
      <c r="K35" s="14"/>
    </row>
    <row r="36" spans="2:11" s="11" customFormat="1" ht="25.35" customHeight="1">
      <c r="B36" s="12"/>
      <c r="C36" s="27"/>
      <c r="D36" s="28" t="s">
        <v>27</v>
      </c>
      <c r="E36" s="29"/>
      <c r="F36" s="29"/>
      <c r="G36" s="30" t="s">
        <v>28</v>
      </c>
      <c r="H36" s="31" t="s">
        <v>29</v>
      </c>
      <c r="I36" s="125"/>
      <c r="J36" s="32">
        <f>SUM(J27:J34)</f>
        <v>0</v>
      </c>
      <c r="K36" s="33"/>
    </row>
    <row r="37" spans="2:11" s="11" customFormat="1" ht="14.4" customHeight="1">
      <c r="B37" s="34"/>
      <c r="C37" s="35"/>
      <c r="D37" s="35"/>
      <c r="E37" s="35"/>
      <c r="F37" s="35"/>
      <c r="G37" s="35"/>
      <c r="H37" s="35"/>
      <c r="I37" s="111"/>
      <c r="J37" s="35"/>
      <c r="K37" s="36"/>
    </row>
    <row r="41" spans="2:11" s="11" customFormat="1" ht="6.9" customHeight="1">
      <c r="B41" s="37"/>
      <c r="C41" s="38"/>
      <c r="D41" s="38"/>
      <c r="E41" s="38"/>
      <c r="F41" s="38"/>
      <c r="G41" s="38"/>
      <c r="H41" s="38"/>
      <c r="I41" s="119"/>
      <c r="J41" s="38"/>
      <c r="K41" s="39"/>
    </row>
    <row r="42" spans="2:11" s="11" customFormat="1" ht="36.9" customHeight="1">
      <c r="B42" s="12"/>
      <c r="C42" s="8" t="s">
        <v>45</v>
      </c>
      <c r="D42" s="134"/>
      <c r="E42" s="134"/>
      <c r="F42" s="134"/>
      <c r="G42" s="134"/>
      <c r="H42" s="134"/>
      <c r="I42" s="120"/>
      <c r="J42" s="134"/>
      <c r="K42" s="14"/>
    </row>
    <row r="43" spans="2:11" s="11" customFormat="1" ht="6.9" customHeight="1">
      <c r="B43" s="12"/>
      <c r="C43" s="134"/>
      <c r="D43" s="134"/>
      <c r="E43" s="134"/>
      <c r="F43" s="134"/>
      <c r="G43" s="134"/>
      <c r="H43" s="134"/>
      <c r="I43" s="120"/>
      <c r="J43" s="134"/>
      <c r="K43" s="14"/>
    </row>
    <row r="44" spans="2:11" s="11" customFormat="1" ht="14.4" customHeight="1">
      <c r="B44" s="12"/>
      <c r="C44" s="13" t="s">
        <v>4</v>
      </c>
      <c r="D44" s="134"/>
      <c r="E44" s="134"/>
      <c r="F44" s="134"/>
      <c r="G44" s="134"/>
      <c r="H44" s="134"/>
      <c r="I44" s="120"/>
      <c r="J44" s="134"/>
      <c r="K44" s="14"/>
    </row>
    <row r="45" spans="2:11" s="11" customFormat="1" ht="16.5" customHeight="1">
      <c r="B45" s="12"/>
      <c r="C45" s="134"/>
      <c r="D45" s="134"/>
      <c r="E45" s="151" t="str">
        <f>E7</f>
        <v>Rekonstrukce strojovny ZS v Litomyšli za účelem snížení množství chladiva R 717</v>
      </c>
      <c r="F45" s="152"/>
      <c r="G45" s="152"/>
      <c r="H45" s="152"/>
      <c r="I45" s="120"/>
      <c r="J45" s="134"/>
      <c r="K45" s="14"/>
    </row>
    <row r="46" spans="2:11" s="11" customFormat="1" ht="14.4" customHeight="1">
      <c r="B46" s="12"/>
      <c r="C46" s="13" t="s">
        <v>44</v>
      </c>
      <c r="D46" s="134"/>
      <c r="E46" s="134"/>
      <c r="F46" s="134"/>
      <c r="G46" s="134"/>
      <c r="H46" s="134"/>
      <c r="I46" s="120"/>
      <c r="J46" s="134"/>
      <c r="K46" s="14"/>
    </row>
    <row r="47" spans="2:11" s="11" customFormat="1" ht="17.25" customHeight="1">
      <c r="B47" s="12"/>
      <c r="C47" s="134"/>
      <c r="D47" s="134"/>
      <c r="E47" s="144" t="str">
        <f>E9</f>
        <v>4 - Vedlejší a ostatní náklady</v>
      </c>
      <c r="F47" s="145"/>
      <c r="G47" s="145"/>
      <c r="H47" s="145"/>
      <c r="I47" s="120"/>
      <c r="J47" s="134"/>
      <c r="K47" s="14"/>
    </row>
    <row r="48" spans="2:11" s="11" customFormat="1" ht="6.9" customHeight="1">
      <c r="B48" s="12"/>
      <c r="C48" s="134"/>
      <c r="D48" s="134"/>
      <c r="E48" s="134"/>
      <c r="F48" s="134"/>
      <c r="G48" s="134"/>
      <c r="H48" s="134"/>
      <c r="I48" s="120"/>
      <c r="J48" s="134"/>
      <c r="K48" s="14"/>
    </row>
    <row r="49" spans="2:47" s="11" customFormat="1" ht="18" customHeight="1">
      <c r="B49" s="12"/>
      <c r="C49" s="13" t="s">
        <v>8</v>
      </c>
      <c r="D49" s="134"/>
      <c r="E49" s="134"/>
      <c r="F49" s="15" t="str">
        <f>F12</f>
        <v xml:space="preserve"> </v>
      </c>
      <c r="G49" s="134"/>
      <c r="H49" s="134"/>
      <c r="I49" s="124" t="s">
        <v>10</v>
      </c>
      <c r="J49" s="16" t="str">
        <f>IF(J12="","",J12)</f>
        <v>4. 10. 2016</v>
      </c>
      <c r="K49" s="14"/>
    </row>
    <row r="50" spans="2:47" s="11" customFormat="1" ht="6.9" customHeight="1">
      <c r="B50" s="12"/>
      <c r="C50" s="134"/>
      <c r="D50" s="134"/>
      <c r="E50" s="134"/>
      <c r="F50" s="134"/>
      <c r="G50" s="134"/>
      <c r="H50" s="134"/>
      <c r="I50" s="120"/>
      <c r="J50" s="134"/>
      <c r="K50" s="14"/>
    </row>
    <row r="51" spans="2:47" s="11" customFormat="1" ht="13.2">
      <c r="B51" s="12"/>
      <c r="C51" s="13" t="s">
        <v>11</v>
      </c>
      <c r="D51" s="134"/>
      <c r="E51" s="134"/>
      <c r="F51" s="15" t="str">
        <f>E15</f>
        <v xml:space="preserve"> </v>
      </c>
      <c r="G51" s="134"/>
      <c r="H51" s="134"/>
      <c r="I51" s="124" t="s">
        <v>15</v>
      </c>
      <c r="J51" s="146" t="str">
        <f>E21</f>
        <v xml:space="preserve"> </v>
      </c>
      <c r="K51" s="14"/>
    </row>
    <row r="52" spans="2:47" s="11" customFormat="1" ht="14.4" customHeight="1">
      <c r="B52" s="12"/>
      <c r="C52" s="13" t="s">
        <v>14</v>
      </c>
      <c r="D52" s="134"/>
      <c r="E52" s="134"/>
      <c r="F52" s="15" t="str">
        <f>IF(E18="","",E18)</f>
        <v/>
      </c>
      <c r="G52" s="134"/>
      <c r="H52" s="134"/>
      <c r="I52" s="120"/>
      <c r="J52" s="147"/>
      <c r="K52" s="14"/>
    </row>
    <row r="53" spans="2:47" s="11" customFormat="1" ht="10.35" customHeight="1">
      <c r="B53" s="12"/>
      <c r="C53" s="134"/>
      <c r="D53" s="134"/>
      <c r="E53" s="134"/>
      <c r="F53" s="134"/>
      <c r="G53" s="134"/>
      <c r="H53" s="134"/>
      <c r="I53" s="120"/>
      <c r="J53" s="134"/>
      <c r="K53" s="14"/>
    </row>
    <row r="54" spans="2:47" s="11" customFormat="1" ht="29.25" customHeight="1">
      <c r="B54" s="12"/>
      <c r="C54" s="40" t="s">
        <v>46</v>
      </c>
      <c r="D54" s="27"/>
      <c r="E54" s="27"/>
      <c r="F54" s="27"/>
      <c r="G54" s="27"/>
      <c r="H54" s="27"/>
      <c r="I54" s="123"/>
      <c r="J54" s="41" t="s">
        <v>47</v>
      </c>
      <c r="K54" s="42"/>
    </row>
    <row r="55" spans="2:47" s="11" customFormat="1" ht="10.35" customHeight="1">
      <c r="B55" s="12"/>
      <c r="C55" s="134"/>
      <c r="D55" s="134"/>
      <c r="E55" s="134"/>
      <c r="F55" s="134"/>
      <c r="G55" s="134"/>
      <c r="H55" s="134"/>
      <c r="I55" s="120"/>
      <c r="J55" s="134"/>
      <c r="K55" s="14"/>
    </row>
    <row r="56" spans="2:47" s="11" customFormat="1" ht="29.25" customHeight="1">
      <c r="B56" s="12"/>
      <c r="C56" s="43" t="s">
        <v>48</v>
      </c>
      <c r="D56" s="134"/>
      <c r="E56" s="134"/>
      <c r="F56" s="134"/>
      <c r="G56" s="134"/>
      <c r="H56" s="134"/>
      <c r="I56" s="120"/>
      <c r="J56" s="23">
        <f>J82</f>
        <v>0</v>
      </c>
      <c r="K56" s="14"/>
      <c r="AU56" s="2" t="s">
        <v>49</v>
      </c>
    </row>
    <row r="57" spans="2:47" s="50" customFormat="1" ht="24.9" customHeight="1">
      <c r="B57" s="44"/>
      <c r="C57" s="45"/>
      <c r="D57" s="46" t="s">
        <v>72</v>
      </c>
      <c r="E57" s="47"/>
      <c r="F57" s="47"/>
      <c r="G57" s="47"/>
      <c r="H57" s="47"/>
      <c r="I57" s="122"/>
      <c r="J57" s="48">
        <f>J83</f>
        <v>0</v>
      </c>
      <c r="K57" s="49"/>
    </row>
    <row r="58" spans="2:47" s="57" customFormat="1" ht="19.95" customHeight="1">
      <c r="B58" s="51"/>
      <c r="C58" s="52"/>
      <c r="D58" s="53" t="s">
        <v>73</v>
      </c>
      <c r="E58" s="54"/>
      <c r="F58" s="54"/>
      <c r="G58" s="54"/>
      <c r="H58" s="54"/>
      <c r="I58" s="121"/>
      <c r="J58" s="55">
        <f>J84</f>
        <v>0</v>
      </c>
      <c r="K58" s="56"/>
    </row>
    <row r="59" spans="2:47" s="57" customFormat="1" ht="19.95" customHeight="1">
      <c r="B59" s="51"/>
      <c r="C59" s="52"/>
      <c r="D59" s="53" t="s">
        <v>74</v>
      </c>
      <c r="E59" s="54"/>
      <c r="F59" s="54"/>
      <c r="G59" s="54"/>
      <c r="H59" s="54"/>
      <c r="I59" s="121"/>
      <c r="J59" s="55">
        <f>J87</f>
        <v>0</v>
      </c>
      <c r="K59" s="56"/>
    </row>
    <row r="60" spans="2:47" s="57" customFormat="1" ht="19.95" customHeight="1">
      <c r="B60" s="51"/>
      <c r="C60" s="52"/>
      <c r="D60" s="53" t="s">
        <v>75</v>
      </c>
      <c r="E60" s="54"/>
      <c r="F60" s="54"/>
      <c r="G60" s="54"/>
      <c r="H60" s="54"/>
      <c r="I60" s="121"/>
      <c r="J60" s="55">
        <f>J89</f>
        <v>0</v>
      </c>
      <c r="K60" s="56"/>
    </row>
    <row r="61" spans="2:47" s="57" customFormat="1" ht="19.95" customHeight="1">
      <c r="B61" s="51"/>
      <c r="C61" s="52"/>
      <c r="D61" s="53" t="s">
        <v>76</v>
      </c>
      <c r="E61" s="54"/>
      <c r="F61" s="54"/>
      <c r="G61" s="54"/>
      <c r="H61" s="54"/>
      <c r="I61" s="121"/>
      <c r="J61" s="55">
        <f>J91</f>
        <v>0</v>
      </c>
      <c r="K61" s="56"/>
    </row>
    <row r="62" spans="2:47" s="57" customFormat="1" ht="19.95" customHeight="1">
      <c r="B62" s="51"/>
      <c r="C62" s="52"/>
      <c r="D62" s="53" t="s">
        <v>77</v>
      </c>
      <c r="E62" s="54"/>
      <c r="F62" s="54"/>
      <c r="G62" s="54"/>
      <c r="H62" s="54"/>
      <c r="I62" s="121"/>
      <c r="J62" s="55">
        <f>J93</f>
        <v>0</v>
      </c>
      <c r="K62" s="56"/>
    </row>
    <row r="63" spans="2:47" s="11" customFormat="1" ht="21.75" customHeight="1">
      <c r="B63" s="12"/>
      <c r="C63" s="134"/>
      <c r="D63" s="134"/>
      <c r="E63" s="134"/>
      <c r="F63" s="134"/>
      <c r="G63" s="134"/>
      <c r="H63" s="134"/>
      <c r="I63" s="120"/>
      <c r="J63" s="134"/>
      <c r="K63" s="14"/>
    </row>
    <row r="64" spans="2:47" s="11" customFormat="1" ht="6.9" customHeight="1">
      <c r="B64" s="34"/>
      <c r="C64" s="35"/>
      <c r="D64" s="35"/>
      <c r="E64" s="35"/>
      <c r="F64" s="35"/>
      <c r="G64" s="35"/>
      <c r="H64" s="35"/>
      <c r="I64" s="111"/>
      <c r="J64" s="35"/>
      <c r="K64" s="36"/>
    </row>
    <row r="68" spans="2:12" s="11" customFormat="1" ht="6.9" customHeight="1">
      <c r="B68" s="58"/>
      <c r="C68" s="59"/>
      <c r="D68" s="59"/>
      <c r="E68" s="59"/>
      <c r="F68" s="59"/>
      <c r="G68" s="59"/>
      <c r="H68" s="59"/>
      <c r="I68" s="119"/>
      <c r="J68" s="59"/>
      <c r="K68" s="59"/>
      <c r="L68" s="60"/>
    </row>
    <row r="69" spans="2:12" s="11" customFormat="1" ht="36.9" customHeight="1">
      <c r="B69" s="12"/>
      <c r="C69" s="61" t="s">
        <v>50</v>
      </c>
      <c r="D69" s="132"/>
      <c r="E69" s="132"/>
      <c r="F69" s="132"/>
      <c r="G69" s="132"/>
      <c r="H69" s="132"/>
      <c r="I69" s="116"/>
      <c r="J69" s="132"/>
      <c r="K69" s="132"/>
      <c r="L69" s="60"/>
    </row>
    <row r="70" spans="2:12" s="11" customFormat="1" ht="6.9" customHeight="1">
      <c r="B70" s="12"/>
      <c r="C70" s="132"/>
      <c r="D70" s="132"/>
      <c r="E70" s="132"/>
      <c r="F70" s="132"/>
      <c r="G70" s="132"/>
      <c r="H70" s="132"/>
      <c r="I70" s="116"/>
      <c r="J70" s="132"/>
      <c r="K70" s="132"/>
      <c r="L70" s="60"/>
    </row>
    <row r="71" spans="2:12" s="11" customFormat="1" ht="14.4" customHeight="1">
      <c r="B71" s="12"/>
      <c r="C71" s="62" t="s">
        <v>4</v>
      </c>
      <c r="D71" s="132"/>
      <c r="E71" s="132"/>
      <c r="F71" s="132"/>
      <c r="G71" s="132"/>
      <c r="H71" s="132"/>
      <c r="I71" s="116"/>
      <c r="J71" s="132"/>
      <c r="K71" s="132"/>
      <c r="L71" s="60"/>
    </row>
    <row r="72" spans="2:12" s="11" customFormat="1" ht="16.5" customHeight="1">
      <c r="B72" s="12"/>
      <c r="C72" s="132"/>
      <c r="D72" s="132"/>
      <c r="E72" s="148" t="str">
        <f>E7</f>
        <v>Rekonstrukce strojovny ZS v Litomyšli za účelem snížení množství chladiva R 717</v>
      </c>
      <c r="F72" s="149"/>
      <c r="G72" s="149"/>
      <c r="H72" s="149"/>
      <c r="I72" s="116"/>
      <c r="J72" s="132"/>
      <c r="K72" s="132"/>
      <c r="L72" s="60"/>
    </row>
    <row r="73" spans="2:12" s="11" customFormat="1" ht="14.4" customHeight="1">
      <c r="B73" s="12"/>
      <c r="C73" s="62" t="s">
        <v>44</v>
      </c>
      <c r="D73" s="132"/>
      <c r="E73" s="132"/>
      <c r="F73" s="132"/>
      <c r="G73" s="132"/>
      <c r="H73" s="132"/>
      <c r="I73" s="116"/>
      <c r="J73" s="132"/>
      <c r="K73" s="132"/>
      <c r="L73" s="60"/>
    </row>
    <row r="74" spans="2:12" s="11" customFormat="1" ht="17.25" customHeight="1">
      <c r="B74" s="12"/>
      <c r="C74" s="132"/>
      <c r="D74" s="132"/>
      <c r="E74" s="141" t="str">
        <f>E9</f>
        <v>4 - Vedlejší a ostatní náklady</v>
      </c>
      <c r="F74" s="142"/>
      <c r="G74" s="142"/>
      <c r="H74" s="142"/>
      <c r="I74" s="116"/>
      <c r="J74" s="132"/>
      <c r="K74" s="132"/>
      <c r="L74" s="60"/>
    </row>
    <row r="75" spans="2:12" s="11" customFormat="1" ht="6.9" customHeight="1">
      <c r="B75" s="12"/>
      <c r="C75" s="132"/>
      <c r="D75" s="132"/>
      <c r="E75" s="132"/>
      <c r="F75" s="132"/>
      <c r="G75" s="132"/>
      <c r="H75" s="132"/>
      <c r="I75" s="116"/>
      <c r="J75" s="132"/>
      <c r="K75" s="132"/>
      <c r="L75" s="60"/>
    </row>
    <row r="76" spans="2:12" s="11" customFormat="1" ht="18" customHeight="1">
      <c r="B76" s="12"/>
      <c r="C76" s="62" t="s">
        <v>8</v>
      </c>
      <c r="D76" s="132"/>
      <c r="E76" s="132"/>
      <c r="F76" s="63" t="str">
        <f>F12</f>
        <v xml:space="preserve"> </v>
      </c>
      <c r="G76" s="132"/>
      <c r="H76" s="132"/>
      <c r="I76" s="118" t="s">
        <v>10</v>
      </c>
      <c r="J76" s="64" t="str">
        <f>IF(J12="","",J12)</f>
        <v>4. 10. 2016</v>
      </c>
      <c r="K76" s="132"/>
      <c r="L76" s="60"/>
    </row>
    <row r="77" spans="2:12" s="11" customFormat="1" ht="6.9" customHeight="1">
      <c r="B77" s="12"/>
      <c r="C77" s="132"/>
      <c r="D77" s="132"/>
      <c r="E77" s="132"/>
      <c r="F77" s="132"/>
      <c r="G77" s="132"/>
      <c r="H77" s="132"/>
      <c r="I77" s="116"/>
      <c r="J77" s="132"/>
      <c r="K77" s="132"/>
      <c r="L77" s="60"/>
    </row>
    <row r="78" spans="2:12" s="11" customFormat="1" ht="13.2">
      <c r="B78" s="12"/>
      <c r="C78" s="62" t="s">
        <v>11</v>
      </c>
      <c r="D78" s="132"/>
      <c r="E78" s="132"/>
      <c r="F78" s="63" t="str">
        <f>E15</f>
        <v xml:space="preserve"> </v>
      </c>
      <c r="G78" s="132"/>
      <c r="H78" s="132"/>
      <c r="I78" s="118" t="s">
        <v>15</v>
      </c>
      <c r="J78" s="63" t="str">
        <f>E21</f>
        <v xml:space="preserve"> </v>
      </c>
      <c r="K78" s="132"/>
      <c r="L78" s="60"/>
    </row>
    <row r="79" spans="2:12" s="11" customFormat="1" ht="14.4" customHeight="1">
      <c r="B79" s="12"/>
      <c r="C79" s="62" t="s">
        <v>14</v>
      </c>
      <c r="D79" s="132"/>
      <c r="E79" s="132"/>
      <c r="F79" s="63" t="str">
        <f>IF(E18="","",E18)</f>
        <v/>
      </c>
      <c r="G79" s="132"/>
      <c r="H79" s="132"/>
      <c r="I79" s="116"/>
      <c r="J79" s="132"/>
      <c r="K79" s="132"/>
      <c r="L79" s="60"/>
    </row>
    <row r="80" spans="2:12" s="11" customFormat="1" ht="10.35" customHeight="1">
      <c r="B80" s="12"/>
      <c r="C80" s="132"/>
      <c r="D80" s="132"/>
      <c r="E80" s="132"/>
      <c r="F80" s="132"/>
      <c r="G80" s="132"/>
      <c r="H80" s="132"/>
      <c r="I80" s="116"/>
      <c r="J80" s="132"/>
      <c r="K80" s="132"/>
      <c r="L80" s="60"/>
    </row>
    <row r="81" spans="2:65" s="73" customFormat="1" ht="29.25" customHeight="1">
      <c r="B81" s="65"/>
      <c r="C81" s="66" t="s">
        <v>51</v>
      </c>
      <c r="D81" s="67" t="s">
        <v>31</v>
      </c>
      <c r="E81" s="67" t="s">
        <v>30</v>
      </c>
      <c r="F81" s="67" t="s">
        <v>52</v>
      </c>
      <c r="G81" s="67" t="s">
        <v>53</v>
      </c>
      <c r="H81" s="67" t="s">
        <v>54</v>
      </c>
      <c r="I81" s="117" t="s">
        <v>55</v>
      </c>
      <c r="J81" s="67" t="s">
        <v>47</v>
      </c>
      <c r="K81" s="68" t="s">
        <v>56</v>
      </c>
      <c r="L81" s="69"/>
      <c r="M81" s="70" t="s">
        <v>57</v>
      </c>
      <c r="N81" s="71" t="s">
        <v>21</v>
      </c>
      <c r="O81" s="71" t="s">
        <v>58</v>
      </c>
      <c r="P81" s="71" t="s">
        <v>59</v>
      </c>
      <c r="Q81" s="71" t="s">
        <v>60</v>
      </c>
      <c r="R81" s="71" t="s">
        <v>61</v>
      </c>
      <c r="S81" s="71" t="s">
        <v>62</v>
      </c>
      <c r="T81" s="72" t="s">
        <v>63</v>
      </c>
    </row>
    <row r="82" spans="2:65" s="11" customFormat="1" ht="29.25" customHeight="1">
      <c r="B82" s="12"/>
      <c r="C82" s="74" t="s">
        <v>48</v>
      </c>
      <c r="D82" s="132"/>
      <c r="E82" s="132"/>
      <c r="F82" s="132"/>
      <c r="G82" s="132"/>
      <c r="H82" s="132"/>
      <c r="I82" s="116"/>
      <c r="J82" s="75">
        <f>BK82</f>
        <v>0</v>
      </c>
      <c r="K82" s="132"/>
      <c r="L82" s="60"/>
      <c r="M82" s="76"/>
      <c r="N82" s="20"/>
      <c r="O82" s="20"/>
      <c r="P82" s="77">
        <f>P83</f>
        <v>0</v>
      </c>
      <c r="Q82" s="20"/>
      <c r="R82" s="77">
        <f>R83</f>
        <v>0</v>
      </c>
      <c r="S82" s="20"/>
      <c r="T82" s="78">
        <f>T83</f>
        <v>0</v>
      </c>
      <c r="AT82" s="2" t="s">
        <v>32</v>
      </c>
      <c r="AU82" s="2" t="s">
        <v>49</v>
      </c>
      <c r="BK82" s="79">
        <f>BK83</f>
        <v>0</v>
      </c>
    </row>
    <row r="83" spans="2:65" s="90" customFormat="1" ht="37.35" customHeight="1">
      <c r="B83" s="80"/>
      <c r="C83" s="81"/>
      <c r="D83" s="82" t="s">
        <v>32</v>
      </c>
      <c r="E83" s="83" t="s">
        <v>78</v>
      </c>
      <c r="F83" s="83" t="s">
        <v>79</v>
      </c>
      <c r="G83" s="81"/>
      <c r="H83" s="81"/>
      <c r="I83" s="115"/>
      <c r="J83" s="84">
        <f>BK83</f>
        <v>0</v>
      </c>
      <c r="K83" s="81"/>
      <c r="L83" s="85"/>
      <c r="M83" s="86"/>
      <c r="N83" s="87"/>
      <c r="O83" s="87"/>
      <c r="P83" s="88">
        <f>P84+P87+P89+P91+P93</f>
        <v>0</v>
      </c>
      <c r="Q83" s="87"/>
      <c r="R83" s="88">
        <f>R84+R87+R89+R91+R93</f>
        <v>0</v>
      </c>
      <c r="S83" s="87"/>
      <c r="T83" s="89">
        <f>T84+T87+T89+T91+T93</f>
        <v>0</v>
      </c>
      <c r="AR83" s="91" t="s">
        <v>68</v>
      </c>
      <c r="AT83" s="92" t="s">
        <v>32</v>
      </c>
      <c r="AU83" s="92" t="s">
        <v>33</v>
      </c>
      <c r="AY83" s="91" t="s">
        <v>64</v>
      </c>
      <c r="BK83" s="93">
        <f>BK84+BK87+BK89+BK91+BK93</f>
        <v>0</v>
      </c>
    </row>
    <row r="84" spans="2:65" s="90" customFormat="1" ht="19.95" customHeight="1">
      <c r="B84" s="80"/>
      <c r="C84" s="81"/>
      <c r="D84" s="94" t="s">
        <v>32</v>
      </c>
      <c r="E84" s="95" t="s">
        <v>80</v>
      </c>
      <c r="F84" s="95" t="s">
        <v>81</v>
      </c>
      <c r="G84" s="81"/>
      <c r="H84" s="81"/>
      <c r="I84" s="115"/>
      <c r="J84" s="96">
        <f>BK84</f>
        <v>0</v>
      </c>
      <c r="K84" s="81"/>
      <c r="L84" s="85"/>
      <c r="M84" s="86"/>
      <c r="N84" s="87"/>
      <c r="O84" s="87"/>
      <c r="P84" s="88">
        <f>SUM(P85:P86)</f>
        <v>0</v>
      </c>
      <c r="Q84" s="87"/>
      <c r="R84" s="88">
        <f>SUM(R85:R86)</f>
        <v>0</v>
      </c>
      <c r="S84" s="87"/>
      <c r="T84" s="89">
        <f>SUM(T85:T86)</f>
        <v>0</v>
      </c>
      <c r="AR84" s="91" t="s">
        <v>68</v>
      </c>
      <c r="AT84" s="92" t="s">
        <v>32</v>
      </c>
      <c r="AU84" s="92" t="s">
        <v>34</v>
      </c>
      <c r="AY84" s="91" t="s">
        <v>64</v>
      </c>
      <c r="BK84" s="93">
        <f>SUM(BK85:BK86)</f>
        <v>0</v>
      </c>
    </row>
    <row r="85" spans="2:65" s="11" customFormat="1" ht="16.5" customHeight="1">
      <c r="B85" s="12"/>
      <c r="C85" s="97" t="s">
        <v>34</v>
      </c>
      <c r="D85" s="97" t="s">
        <v>65</v>
      </c>
      <c r="E85" s="98" t="s">
        <v>82</v>
      </c>
      <c r="F85" s="99" t="s">
        <v>83</v>
      </c>
      <c r="G85" s="100" t="s">
        <v>84</v>
      </c>
      <c r="H85" s="101">
        <v>1</v>
      </c>
      <c r="I85" s="114"/>
      <c r="J85" s="102">
        <f>ROUND(I85*H85,2)</f>
        <v>0</v>
      </c>
      <c r="K85" s="99" t="s">
        <v>1</v>
      </c>
      <c r="L85" s="60"/>
      <c r="M85" s="113" t="s">
        <v>1</v>
      </c>
      <c r="N85" s="103" t="s">
        <v>22</v>
      </c>
      <c r="O85" s="134"/>
      <c r="P85" s="104">
        <f>O85*H85</f>
        <v>0</v>
      </c>
      <c r="Q85" s="104">
        <v>0</v>
      </c>
      <c r="R85" s="104">
        <f>Q85*H85</f>
        <v>0</v>
      </c>
      <c r="S85" s="104">
        <v>0</v>
      </c>
      <c r="T85" s="105">
        <f>S85*H85</f>
        <v>0</v>
      </c>
      <c r="AR85" s="2" t="s">
        <v>85</v>
      </c>
      <c r="AT85" s="2" t="s">
        <v>65</v>
      </c>
      <c r="AU85" s="2" t="s">
        <v>35</v>
      </c>
      <c r="AY85" s="2" t="s">
        <v>64</v>
      </c>
      <c r="BE85" s="106">
        <f>IF(N85="základní",J85,0)</f>
        <v>0</v>
      </c>
      <c r="BF85" s="106">
        <f>IF(N85="snížená",J85,0)</f>
        <v>0</v>
      </c>
      <c r="BG85" s="106">
        <f>IF(N85="zákl. přenesená",J85,0)</f>
        <v>0</v>
      </c>
      <c r="BH85" s="106">
        <f>IF(N85="sníž. přenesená",J85,0)</f>
        <v>0</v>
      </c>
      <c r="BI85" s="106">
        <f>IF(N85="nulová",J85,0)</f>
        <v>0</v>
      </c>
      <c r="BJ85" s="2" t="s">
        <v>34</v>
      </c>
      <c r="BK85" s="106">
        <f>ROUND(I85*H85,2)</f>
        <v>0</v>
      </c>
      <c r="BL85" s="2" t="s">
        <v>85</v>
      </c>
      <c r="BM85" s="2" t="s">
        <v>86</v>
      </c>
    </row>
    <row r="86" spans="2:65" s="11" customFormat="1" ht="16.5" customHeight="1">
      <c r="B86" s="12"/>
      <c r="C86" s="97" t="s">
        <v>35</v>
      </c>
      <c r="D86" s="97" t="s">
        <v>65</v>
      </c>
      <c r="E86" s="98" t="s">
        <v>87</v>
      </c>
      <c r="F86" s="99" t="s">
        <v>88</v>
      </c>
      <c r="G86" s="100" t="s">
        <v>84</v>
      </c>
      <c r="H86" s="101">
        <v>1</v>
      </c>
      <c r="I86" s="114"/>
      <c r="J86" s="102">
        <f>ROUND(I86*H86,2)</f>
        <v>0</v>
      </c>
      <c r="K86" s="99" t="s">
        <v>66</v>
      </c>
      <c r="L86" s="60"/>
      <c r="M86" s="113" t="s">
        <v>1</v>
      </c>
      <c r="N86" s="103" t="s">
        <v>22</v>
      </c>
      <c r="O86" s="134"/>
      <c r="P86" s="104">
        <f>O86*H86</f>
        <v>0</v>
      </c>
      <c r="Q86" s="104">
        <v>0</v>
      </c>
      <c r="R86" s="104">
        <f>Q86*H86</f>
        <v>0</v>
      </c>
      <c r="S86" s="104">
        <v>0</v>
      </c>
      <c r="T86" s="105">
        <f>S86*H86</f>
        <v>0</v>
      </c>
      <c r="AR86" s="2" t="s">
        <v>85</v>
      </c>
      <c r="AT86" s="2" t="s">
        <v>65</v>
      </c>
      <c r="AU86" s="2" t="s">
        <v>35</v>
      </c>
      <c r="AY86" s="2" t="s">
        <v>64</v>
      </c>
      <c r="BE86" s="106">
        <f>IF(N86="základní",J86,0)</f>
        <v>0</v>
      </c>
      <c r="BF86" s="106">
        <f>IF(N86="snížená",J86,0)</f>
        <v>0</v>
      </c>
      <c r="BG86" s="106">
        <f>IF(N86="zákl. přenesená",J86,0)</f>
        <v>0</v>
      </c>
      <c r="BH86" s="106">
        <f>IF(N86="sníž. přenesená",J86,0)</f>
        <v>0</v>
      </c>
      <c r="BI86" s="106">
        <f>IF(N86="nulová",J86,0)</f>
        <v>0</v>
      </c>
      <c r="BJ86" s="2" t="s">
        <v>34</v>
      </c>
      <c r="BK86" s="106">
        <f>ROUND(I86*H86,2)</f>
        <v>0</v>
      </c>
      <c r="BL86" s="2" t="s">
        <v>85</v>
      </c>
      <c r="BM86" s="2" t="s">
        <v>89</v>
      </c>
    </row>
    <row r="87" spans="2:65" s="90" customFormat="1" ht="29.85" customHeight="1">
      <c r="B87" s="80"/>
      <c r="C87" s="81"/>
      <c r="D87" s="94" t="s">
        <v>32</v>
      </c>
      <c r="E87" s="95" t="s">
        <v>90</v>
      </c>
      <c r="F87" s="95" t="s">
        <v>91</v>
      </c>
      <c r="G87" s="81"/>
      <c r="H87" s="81"/>
      <c r="I87" s="115"/>
      <c r="J87" s="96">
        <f>BK87</f>
        <v>0</v>
      </c>
      <c r="K87" s="81"/>
      <c r="L87" s="85"/>
      <c r="M87" s="86"/>
      <c r="N87" s="87"/>
      <c r="O87" s="87"/>
      <c r="P87" s="88">
        <f>P88</f>
        <v>0</v>
      </c>
      <c r="Q87" s="87"/>
      <c r="R87" s="88">
        <f>R88</f>
        <v>0</v>
      </c>
      <c r="S87" s="87"/>
      <c r="T87" s="89">
        <f>T88</f>
        <v>0</v>
      </c>
      <c r="AR87" s="91" t="s">
        <v>68</v>
      </c>
      <c r="AT87" s="92" t="s">
        <v>32</v>
      </c>
      <c r="AU87" s="92" t="s">
        <v>34</v>
      </c>
      <c r="AY87" s="91" t="s">
        <v>64</v>
      </c>
      <c r="BK87" s="93">
        <f>BK88</f>
        <v>0</v>
      </c>
    </row>
    <row r="88" spans="2:65" s="11" customFormat="1" ht="16.5" customHeight="1">
      <c r="B88" s="12"/>
      <c r="C88" s="97" t="s">
        <v>67</v>
      </c>
      <c r="D88" s="97" t="s">
        <v>65</v>
      </c>
      <c r="E88" s="98" t="s">
        <v>92</v>
      </c>
      <c r="F88" s="99" t="s">
        <v>91</v>
      </c>
      <c r="G88" s="100" t="s">
        <v>84</v>
      </c>
      <c r="H88" s="101">
        <v>1</v>
      </c>
      <c r="I88" s="114"/>
      <c r="J88" s="102">
        <f>ROUND(I88*H88,2)</f>
        <v>0</v>
      </c>
      <c r="K88" s="99" t="s">
        <v>66</v>
      </c>
      <c r="L88" s="60"/>
      <c r="M88" s="113" t="s">
        <v>1</v>
      </c>
      <c r="N88" s="103" t="s">
        <v>22</v>
      </c>
      <c r="O88" s="134"/>
      <c r="P88" s="104">
        <f>O88*H88</f>
        <v>0</v>
      </c>
      <c r="Q88" s="104">
        <v>0</v>
      </c>
      <c r="R88" s="104">
        <f>Q88*H88</f>
        <v>0</v>
      </c>
      <c r="S88" s="104">
        <v>0</v>
      </c>
      <c r="T88" s="105">
        <f>S88*H88</f>
        <v>0</v>
      </c>
      <c r="AR88" s="2" t="s">
        <v>85</v>
      </c>
      <c r="AT88" s="2" t="s">
        <v>65</v>
      </c>
      <c r="AU88" s="2" t="s">
        <v>35</v>
      </c>
      <c r="AY88" s="2" t="s">
        <v>64</v>
      </c>
      <c r="BE88" s="106">
        <f>IF(N88="základní",J88,0)</f>
        <v>0</v>
      </c>
      <c r="BF88" s="106">
        <f>IF(N88="snížená",J88,0)</f>
        <v>0</v>
      </c>
      <c r="BG88" s="106">
        <f>IF(N88="zákl. přenesená",J88,0)</f>
        <v>0</v>
      </c>
      <c r="BH88" s="106">
        <f>IF(N88="sníž. přenesená",J88,0)</f>
        <v>0</v>
      </c>
      <c r="BI88" s="106">
        <f>IF(N88="nulová",J88,0)</f>
        <v>0</v>
      </c>
      <c r="BJ88" s="2" t="s">
        <v>34</v>
      </c>
      <c r="BK88" s="106">
        <f>ROUND(I88*H88,2)</f>
        <v>0</v>
      </c>
      <c r="BL88" s="2" t="s">
        <v>85</v>
      </c>
      <c r="BM88" s="2" t="s">
        <v>93</v>
      </c>
    </row>
    <row r="89" spans="2:65" s="90" customFormat="1" ht="29.85" customHeight="1">
      <c r="B89" s="80"/>
      <c r="C89" s="81"/>
      <c r="D89" s="94" t="s">
        <v>32</v>
      </c>
      <c r="E89" s="95" t="s">
        <v>94</v>
      </c>
      <c r="F89" s="95" t="s">
        <v>95</v>
      </c>
      <c r="G89" s="81"/>
      <c r="H89" s="81"/>
      <c r="I89" s="115"/>
      <c r="J89" s="96">
        <f>BK89</f>
        <v>0</v>
      </c>
      <c r="K89" s="81"/>
      <c r="L89" s="85"/>
      <c r="M89" s="86"/>
      <c r="N89" s="87"/>
      <c r="O89" s="87"/>
      <c r="P89" s="88">
        <f>P90</f>
        <v>0</v>
      </c>
      <c r="Q89" s="87"/>
      <c r="R89" s="88">
        <f>R90</f>
        <v>0</v>
      </c>
      <c r="S89" s="87"/>
      <c r="T89" s="89">
        <f>T90</f>
        <v>0</v>
      </c>
      <c r="AR89" s="91" t="s">
        <v>68</v>
      </c>
      <c r="AT89" s="92" t="s">
        <v>32</v>
      </c>
      <c r="AU89" s="92" t="s">
        <v>34</v>
      </c>
      <c r="AY89" s="91" t="s">
        <v>64</v>
      </c>
      <c r="BK89" s="93">
        <f>BK90</f>
        <v>0</v>
      </c>
    </row>
    <row r="90" spans="2:65" s="11" customFormat="1" ht="16.5" customHeight="1">
      <c r="B90" s="12"/>
      <c r="C90" s="97" t="s">
        <v>36</v>
      </c>
      <c r="D90" s="97" t="s">
        <v>65</v>
      </c>
      <c r="E90" s="98" t="s">
        <v>96</v>
      </c>
      <c r="F90" s="99" t="s">
        <v>97</v>
      </c>
      <c r="G90" s="100" t="s">
        <v>84</v>
      </c>
      <c r="H90" s="101">
        <v>1</v>
      </c>
      <c r="I90" s="114"/>
      <c r="J90" s="102">
        <f>ROUND(I90*H90,2)</f>
        <v>0</v>
      </c>
      <c r="K90" s="99" t="s">
        <v>66</v>
      </c>
      <c r="L90" s="60"/>
      <c r="M90" s="113" t="s">
        <v>1</v>
      </c>
      <c r="N90" s="103" t="s">
        <v>22</v>
      </c>
      <c r="O90" s="134"/>
      <c r="P90" s="104">
        <f>O90*H90</f>
        <v>0</v>
      </c>
      <c r="Q90" s="104">
        <v>0</v>
      </c>
      <c r="R90" s="104">
        <f>Q90*H90</f>
        <v>0</v>
      </c>
      <c r="S90" s="104">
        <v>0</v>
      </c>
      <c r="T90" s="105">
        <f>S90*H90</f>
        <v>0</v>
      </c>
      <c r="AR90" s="2" t="s">
        <v>85</v>
      </c>
      <c r="AT90" s="2" t="s">
        <v>65</v>
      </c>
      <c r="AU90" s="2" t="s">
        <v>35</v>
      </c>
      <c r="AY90" s="2" t="s">
        <v>64</v>
      </c>
      <c r="BE90" s="106">
        <f>IF(N90="základní",J90,0)</f>
        <v>0</v>
      </c>
      <c r="BF90" s="106">
        <f>IF(N90="snížená",J90,0)</f>
        <v>0</v>
      </c>
      <c r="BG90" s="106">
        <f>IF(N90="zákl. přenesená",J90,0)</f>
        <v>0</v>
      </c>
      <c r="BH90" s="106">
        <f>IF(N90="sníž. přenesená",J90,0)</f>
        <v>0</v>
      </c>
      <c r="BI90" s="106">
        <f>IF(N90="nulová",J90,0)</f>
        <v>0</v>
      </c>
      <c r="BJ90" s="2" t="s">
        <v>34</v>
      </c>
      <c r="BK90" s="106">
        <f>ROUND(I90*H90,2)</f>
        <v>0</v>
      </c>
      <c r="BL90" s="2" t="s">
        <v>85</v>
      </c>
      <c r="BM90" s="2" t="s">
        <v>98</v>
      </c>
    </row>
    <row r="91" spans="2:65" s="90" customFormat="1" ht="29.85" customHeight="1">
      <c r="B91" s="80"/>
      <c r="C91" s="81"/>
      <c r="D91" s="94" t="s">
        <v>32</v>
      </c>
      <c r="E91" s="95" t="s">
        <v>99</v>
      </c>
      <c r="F91" s="95" t="s">
        <v>100</v>
      </c>
      <c r="G91" s="81"/>
      <c r="H91" s="81"/>
      <c r="I91" s="115"/>
      <c r="J91" s="96">
        <f>BK91</f>
        <v>0</v>
      </c>
      <c r="K91" s="81"/>
      <c r="L91" s="85"/>
      <c r="M91" s="86"/>
      <c r="N91" s="87"/>
      <c r="O91" s="87"/>
      <c r="P91" s="88">
        <f>P92</f>
        <v>0</v>
      </c>
      <c r="Q91" s="87"/>
      <c r="R91" s="88">
        <f>R92</f>
        <v>0</v>
      </c>
      <c r="S91" s="87"/>
      <c r="T91" s="89">
        <f>T92</f>
        <v>0</v>
      </c>
      <c r="AR91" s="91" t="s">
        <v>68</v>
      </c>
      <c r="AT91" s="92" t="s">
        <v>32</v>
      </c>
      <c r="AU91" s="92" t="s">
        <v>34</v>
      </c>
      <c r="AY91" s="91" t="s">
        <v>64</v>
      </c>
      <c r="BK91" s="93">
        <f>BK92</f>
        <v>0</v>
      </c>
    </row>
    <row r="92" spans="2:65" s="11" customFormat="1" ht="16.5" customHeight="1">
      <c r="B92" s="12"/>
      <c r="C92" s="97" t="s">
        <v>68</v>
      </c>
      <c r="D92" s="97" t="s">
        <v>65</v>
      </c>
      <c r="E92" s="98" t="s">
        <v>101</v>
      </c>
      <c r="F92" s="99" t="s">
        <v>102</v>
      </c>
      <c r="G92" s="100" t="s">
        <v>84</v>
      </c>
      <c r="H92" s="101">
        <v>1</v>
      </c>
      <c r="I92" s="114"/>
      <c r="J92" s="102">
        <f>ROUND(I92*H92,2)</f>
        <v>0</v>
      </c>
      <c r="K92" s="99" t="s">
        <v>66</v>
      </c>
      <c r="L92" s="60"/>
      <c r="M92" s="113" t="s">
        <v>1</v>
      </c>
      <c r="N92" s="103" t="s">
        <v>22</v>
      </c>
      <c r="O92" s="134"/>
      <c r="P92" s="104">
        <f>O92*H92</f>
        <v>0</v>
      </c>
      <c r="Q92" s="104">
        <v>0</v>
      </c>
      <c r="R92" s="104">
        <f>Q92*H92</f>
        <v>0</v>
      </c>
      <c r="S92" s="104">
        <v>0</v>
      </c>
      <c r="T92" s="105">
        <f>S92*H92</f>
        <v>0</v>
      </c>
      <c r="AR92" s="2" t="s">
        <v>85</v>
      </c>
      <c r="AT92" s="2" t="s">
        <v>65</v>
      </c>
      <c r="AU92" s="2" t="s">
        <v>35</v>
      </c>
      <c r="AY92" s="2" t="s">
        <v>64</v>
      </c>
      <c r="BE92" s="106">
        <f>IF(N92="základní",J92,0)</f>
        <v>0</v>
      </c>
      <c r="BF92" s="106">
        <f>IF(N92="snížená",J92,0)</f>
        <v>0</v>
      </c>
      <c r="BG92" s="106">
        <f>IF(N92="zákl. přenesená",J92,0)</f>
        <v>0</v>
      </c>
      <c r="BH92" s="106">
        <f>IF(N92="sníž. přenesená",J92,0)</f>
        <v>0</v>
      </c>
      <c r="BI92" s="106">
        <f>IF(N92="nulová",J92,0)</f>
        <v>0</v>
      </c>
      <c r="BJ92" s="2" t="s">
        <v>34</v>
      </c>
      <c r="BK92" s="106">
        <f>ROUND(I92*H92,2)</f>
        <v>0</v>
      </c>
      <c r="BL92" s="2" t="s">
        <v>85</v>
      </c>
      <c r="BM92" s="2" t="s">
        <v>103</v>
      </c>
    </row>
    <row r="93" spans="2:65" s="90" customFormat="1" ht="29.85" customHeight="1">
      <c r="B93" s="80"/>
      <c r="C93" s="81"/>
      <c r="D93" s="94" t="s">
        <v>32</v>
      </c>
      <c r="E93" s="95" t="s">
        <v>104</v>
      </c>
      <c r="F93" s="95" t="s">
        <v>105</v>
      </c>
      <c r="G93" s="81"/>
      <c r="H93" s="81"/>
      <c r="I93" s="115"/>
      <c r="J93" s="96">
        <f>BK93</f>
        <v>0</v>
      </c>
      <c r="K93" s="81"/>
      <c r="L93" s="85"/>
      <c r="M93" s="86"/>
      <c r="N93" s="87"/>
      <c r="O93" s="87"/>
      <c r="P93" s="88">
        <f>SUM(P94:P95)</f>
        <v>0</v>
      </c>
      <c r="Q93" s="87"/>
      <c r="R93" s="88">
        <f>SUM(R94:R95)</f>
        <v>0</v>
      </c>
      <c r="S93" s="87"/>
      <c r="T93" s="89">
        <f>SUM(T94:T95)</f>
        <v>0</v>
      </c>
      <c r="AR93" s="91" t="s">
        <v>68</v>
      </c>
      <c r="AT93" s="92" t="s">
        <v>32</v>
      </c>
      <c r="AU93" s="92" t="s">
        <v>34</v>
      </c>
      <c r="AY93" s="91" t="s">
        <v>64</v>
      </c>
      <c r="BK93" s="93">
        <f>SUM(BK94:BK95)</f>
        <v>0</v>
      </c>
    </row>
    <row r="94" spans="2:65" s="11" customFormat="1" ht="16.5" customHeight="1">
      <c r="B94" s="12"/>
      <c r="C94" s="97" t="s">
        <v>69</v>
      </c>
      <c r="D94" s="97" t="s">
        <v>65</v>
      </c>
      <c r="E94" s="98" t="s">
        <v>106</v>
      </c>
      <c r="F94" s="99" t="s">
        <v>107</v>
      </c>
      <c r="G94" s="100" t="s">
        <v>84</v>
      </c>
      <c r="H94" s="101">
        <v>1</v>
      </c>
      <c r="I94" s="114"/>
      <c r="J94" s="102">
        <f>ROUND(I94*H94,2)</f>
        <v>0</v>
      </c>
      <c r="K94" s="99" t="s">
        <v>1</v>
      </c>
      <c r="L94" s="60"/>
      <c r="M94" s="113" t="s">
        <v>1</v>
      </c>
      <c r="N94" s="103" t="s">
        <v>22</v>
      </c>
      <c r="O94" s="134"/>
      <c r="P94" s="104">
        <f>O94*H94</f>
        <v>0</v>
      </c>
      <c r="Q94" s="104">
        <v>0</v>
      </c>
      <c r="R94" s="104">
        <f>Q94*H94</f>
        <v>0</v>
      </c>
      <c r="S94" s="104">
        <v>0</v>
      </c>
      <c r="T94" s="105">
        <f>S94*H94</f>
        <v>0</v>
      </c>
      <c r="AR94" s="2" t="s">
        <v>85</v>
      </c>
      <c r="AT94" s="2" t="s">
        <v>65</v>
      </c>
      <c r="AU94" s="2" t="s">
        <v>35</v>
      </c>
      <c r="AY94" s="2" t="s">
        <v>64</v>
      </c>
      <c r="BE94" s="106">
        <f>IF(N94="základní",J94,0)</f>
        <v>0</v>
      </c>
      <c r="BF94" s="106">
        <f>IF(N94="snížená",J94,0)</f>
        <v>0</v>
      </c>
      <c r="BG94" s="106">
        <f>IF(N94="zákl. přenesená",J94,0)</f>
        <v>0</v>
      </c>
      <c r="BH94" s="106">
        <f>IF(N94="sníž. přenesená",J94,0)</f>
        <v>0</v>
      </c>
      <c r="BI94" s="106">
        <f>IF(N94="nulová",J94,0)</f>
        <v>0</v>
      </c>
      <c r="BJ94" s="2" t="s">
        <v>34</v>
      </c>
      <c r="BK94" s="106">
        <f>ROUND(I94*H94,2)</f>
        <v>0</v>
      </c>
      <c r="BL94" s="2" t="s">
        <v>85</v>
      </c>
      <c r="BM94" s="2" t="s">
        <v>108</v>
      </c>
    </row>
    <row r="95" spans="2:65" s="11" customFormat="1" ht="25.5" customHeight="1">
      <c r="B95" s="12"/>
      <c r="C95" s="97" t="s">
        <v>70</v>
      </c>
      <c r="D95" s="97" t="s">
        <v>65</v>
      </c>
      <c r="E95" s="98" t="s">
        <v>109</v>
      </c>
      <c r="F95" s="99" t="s">
        <v>110</v>
      </c>
      <c r="G95" s="100" t="s">
        <v>84</v>
      </c>
      <c r="H95" s="101">
        <v>1</v>
      </c>
      <c r="I95" s="114"/>
      <c r="J95" s="102">
        <f>ROUND(I95*H95,2)</f>
        <v>0</v>
      </c>
      <c r="K95" s="99" t="s">
        <v>1</v>
      </c>
      <c r="L95" s="60"/>
      <c r="M95" s="113" t="s">
        <v>1</v>
      </c>
      <c r="N95" s="107" t="s">
        <v>22</v>
      </c>
      <c r="O95" s="112"/>
      <c r="P95" s="108">
        <f>O95*H95</f>
        <v>0</v>
      </c>
      <c r="Q95" s="108">
        <v>0</v>
      </c>
      <c r="R95" s="108">
        <f>Q95*H95</f>
        <v>0</v>
      </c>
      <c r="S95" s="108">
        <v>0</v>
      </c>
      <c r="T95" s="109">
        <f>S95*H95</f>
        <v>0</v>
      </c>
      <c r="AR95" s="2" t="s">
        <v>85</v>
      </c>
      <c r="AT95" s="2" t="s">
        <v>65</v>
      </c>
      <c r="AU95" s="2" t="s">
        <v>35</v>
      </c>
      <c r="AY95" s="2" t="s">
        <v>64</v>
      </c>
      <c r="BE95" s="106">
        <f>IF(N95="základní",J95,0)</f>
        <v>0</v>
      </c>
      <c r="BF95" s="106">
        <f>IF(N95="snížená",J95,0)</f>
        <v>0</v>
      </c>
      <c r="BG95" s="106">
        <f>IF(N95="zákl. přenesená",J95,0)</f>
        <v>0</v>
      </c>
      <c r="BH95" s="106">
        <f>IF(N95="sníž. přenesená",J95,0)</f>
        <v>0</v>
      </c>
      <c r="BI95" s="106">
        <f>IF(N95="nulová",J95,0)</f>
        <v>0</v>
      </c>
      <c r="BJ95" s="2" t="s">
        <v>34</v>
      </c>
      <c r="BK95" s="106">
        <f>ROUND(I95*H95,2)</f>
        <v>0</v>
      </c>
      <c r="BL95" s="2" t="s">
        <v>85</v>
      </c>
      <c r="BM95" s="2" t="s">
        <v>111</v>
      </c>
    </row>
    <row r="96" spans="2:65" s="11" customFormat="1" ht="6.9" customHeight="1">
      <c r="B96" s="34"/>
      <c r="C96" s="35"/>
      <c r="D96" s="35"/>
      <c r="E96" s="35"/>
      <c r="F96" s="35"/>
      <c r="G96" s="35"/>
      <c r="H96" s="35"/>
      <c r="I96" s="111"/>
      <c r="J96" s="35"/>
      <c r="K96" s="35"/>
      <c r="L96" s="60"/>
    </row>
  </sheetData>
  <sheetProtection algorithmName="SHA-512" hashValue="gA2HWjQa48fmoLxxfoVZcYjrJwnfl3r8+GYqXEU8htkJDB5nazVWso4ZZhaCc2qqT7lSu0MWi3Zb4774Z05WCw==" saltValue="BPRTLJOh/ADtYwsIzCcOTw==" spinCount="100000" sheet="1" objects="1" scenarios="1" formatCells="0" formatColumns="0" formatRows="0" sort="0" autoFilter="0"/>
  <autoFilter ref="C81:K95" xr:uid="{00000000-0009-0000-0000-000002000000}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FCC36EAE-9909-4249-A849-0F1998AA287D}"/>
    <hyperlink ref="G1:H1" location="C54" display="2) Rekapitulace" xr:uid="{B62D83A2-DB63-4319-B0CE-BD84358C552F}"/>
    <hyperlink ref="J1" location="C81" display="3) Soupis prací" xr:uid="{1D05AA50-6F0E-444A-92DA-A2B550955FD6}"/>
    <hyperlink ref="L1:V1" location="'Rekapitulace stavby'!C2" display="Rekapitulace stavby" xr:uid="{866B71F9-178E-47BF-9A17-6ACD5AE113B4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Vedlejší a ostatní náklady</vt:lpstr>
      <vt:lpstr>'Vedlejší a ostatní náklady'!Názvy_tisku</vt:lpstr>
      <vt:lpstr>'Vedlejší a ostatní náklady'!Oblast_tisku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notebook\Admin</dc:creator>
  <cp:lastModifiedBy>Michal Dobr</cp:lastModifiedBy>
  <dcterms:created xsi:type="dcterms:W3CDTF">2017-03-22T08:00:42Z</dcterms:created>
  <dcterms:modified xsi:type="dcterms:W3CDTF">2019-01-10T21:25:20Z</dcterms:modified>
</cp:coreProperties>
</file>