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C:\Users\dobrm\Documents\Rozpočty\Toušek Jaroslav\Zimák Litomyšl\Úpravy leden 2019\"/>
    </mc:Choice>
  </mc:AlternateContent>
  <xr:revisionPtr revIDLastSave="0" documentId="13_ncr:1_{D8DC7500-26FF-41E3-9A6F-B04C69F8B70F}" xr6:coauthVersionLast="40" xr6:coauthVersionMax="40" xr10:uidLastSave="{00000000-0000-0000-0000-000000000000}"/>
  <bookViews>
    <workbookView xWindow="0" yWindow="0" windowWidth="23040" windowHeight="9636" xr2:uid="{00000000-000D-0000-FFFF-FFFF00000000}"/>
  </bookViews>
  <sheets>
    <sheet name="D.1.4.2 ZTI" sheetId="11" r:id="rId1"/>
  </sheets>
  <definedNames>
    <definedName name="_xlnm._FilterDatabase" localSheetId="0" hidden="1">'D.1.4.2 ZTI'!$C$73:$K$73</definedName>
    <definedName name="_xlnm.Print_Titles" localSheetId="0">'D.1.4.2 ZTI'!$73:$73</definedName>
    <definedName name="_xlnm.Print_Titles">"$#REF!.$A$1:$#REF!.$IV$3"</definedName>
    <definedName name="_xlnm.Print_Area" localSheetId="0">'D.1.4.2 ZTI'!$C$4:$J$34,'D.1.4.2 ZTI'!$C$40:$J$57,'D.1.4.2 ZTI'!$C$63:$K$87</definedName>
    <definedName name="_xlnm.Print_Area">#REF!</definedName>
    <definedName name="Print_Area___0">"$bez.$#REF!$#REF!:$bez.$#REF!$#REF!"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>#REF!</definedName>
    <definedName name="Z_1E8618C1_1B4D_11D4_B32D_0050046A422B_.wvu.Rows___0">"$bez.$#REF!$#REF!:$bez.$#REF!$#REF!"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>#REF!</definedName>
    <definedName name="Z_65AC2F60_1B4A_11D4_81C5_0050046A4233_.wvu.Rows___0">"$bez.$#REF!$#REF!:$bez.$#REF!$#REF!"</definedName>
  </definedNames>
  <calcPr calcId="181029"/>
</workbook>
</file>

<file path=xl/calcChain.xml><?xml version="1.0" encoding="utf-8"?>
<calcChain xmlns="http://schemas.openxmlformats.org/spreadsheetml/2006/main">
  <c r="E43" i="11" l="1"/>
  <c r="F45" i="11"/>
  <c r="J45" i="11"/>
  <c r="F47" i="11"/>
  <c r="J47" i="11"/>
  <c r="F48" i="11"/>
  <c r="E66" i="11"/>
  <c r="F68" i="11"/>
  <c r="J68" i="11"/>
  <c r="J70" i="11"/>
  <c r="F71" i="11"/>
  <c r="J77" i="11"/>
  <c r="P77" i="11"/>
  <c r="R77" i="11"/>
  <c r="T77" i="11"/>
  <c r="BE77" i="11"/>
  <c r="BF77" i="11"/>
  <c r="BG77" i="11"/>
  <c r="BH77" i="11"/>
  <c r="BI77" i="11"/>
  <c r="BK77" i="11"/>
  <c r="J78" i="11"/>
  <c r="P78" i="11"/>
  <c r="P76" i="11" s="1"/>
  <c r="R78" i="11"/>
  <c r="T78" i="11"/>
  <c r="BE78" i="11"/>
  <c r="BF78" i="11"/>
  <c r="BG78" i="11"/>
  <c r="BH78" i="11"/>
  <c r="BI78" i="11"/>
  <c r="BK78" i="11"/>
  <c r="BK76" i="11" s="1"/>
  <c r="J79" i="11"/>
  <c r="P79" i="11"/>
  <c r="R79" i="11"/>
  <c r="T79" i="11"/>
  <c r="BE79" i="11"/>
  <c r="BF79" i="11"/>
  <c r="BG79" i="11"/>
  <c r="BH79" i="11"/>
  <c r="BI79" i="11"/>
  <c r="BK79" i="11"/>
  <c r="J81" i="11"/>
  <c r="P81" i="11"/>
  <c r="P80" i="11" s="1"/>
  <c r="R81" i="11"/>
  <c r="R80" i="11" s="1"/>
  <c r="T81" i="11"/>
  <c r="T80" i="11" s="1"/>
  <c r="BE81" i="11"/>
  <c r="BF81" i="11"/>
  <c r="BG81" i="11"/>
  <c r="BH81" i="11"/>
  <c r="BI81" i="11"/>
  <c r="BK81" i="11"/>
  <c r="BK80" i="11" s="1"/>
  <c r="J80" i="11" s="1"/>
  <c r="J55" i="11" s="1"/>
  <c r="J83" i="11"/>
  <c r="P83" i="11"/>
  <c r="R83" i="11"/>
  <c r="T83" i="11"/>
  <c r="BE83" i="11"/>
  <c r="BF83" i="11"/>
  <c r="BG83" i="11"/>
  <c r="BH83" i="11"/>
  <c r="BI83" i="11"/>
  <c r="BK83" i="11"/>
  <c r="J84" i="11"/>
  <c r="P84" i="11"/>
  <c r="R84" i="11"/>
  <c r="T84" i="11"/>
  <c r="BE84" i="11"/>
  <c r="BF84" i="11"/>
  <c r="BG84" i="11"/>
  <c r="BH84" i="11"/>
  <c r="BI84" i="11"/>
  <c r="BK84" i="11"/>
  <c r="J85" i="11"/>
  <c r="P85" i="11"/>
  <c r="R85" i="11"/>
  <c r="T85" i="11"/>
  <c r="BE85" i="11"/>
  <c r="BF85" i="11"/>
  <c r="BG85" i="11"/>
  <c r="BH85" i="11"/>
  <c r="BI85" i="11"/>
  <c r="BK85" i="11"/>
  <c r="J86" i="11"/>
  <c r="P86" i="11"/>
  <c r="R86" i="11"/>
  <c r="T86" i="11"/>
  <c r="BE86" i="11"/>
  <c r="BF86" i="11"/>
  <c r="BG86" i="11"/>
  <c r="BH86" i="11"/>
  <c r="BI86" i="11"/>
  <c r="BK86" i="11"/>
  <c r="J87" i="11"/>
  <c r="P87" i="11"/>
  <c r="R87" i="11"/>
  <c r="T87" i="11"/>
  <c r="BE87" i="11"/>
  <c r="BF87" i="11"/>
  <c r="BG87" i="11"/>
  <c r="BH87" i="11"/>
  <c r="BI87" i="11"/>
  <c r="BK87" i="11"/>
  <c r="T82" i="11" l="1"/>
  <c r="R76" i="11"/>
  <c r="R82" i="11"/>
  <c r="F30" i="11"/>
  <c r="F32" i="11"/>
  <c r="J28" i="11"/>
  <c r="BK82" i="11"/>
  <c r="J82" i="11" s="1"/>
  <c r="J56" i="11" s="1"/>
  <c r="P82" i="11"/>
  <c r="J29" i="11"/>
  <c r="F31" i="11"/>
  <c r="T76" i="11"/>
  <c r="T75" i="11" s="1"/>
  <c r="T74" i="11" s="1"/>
  <c r="F29" i="11"/>
  <c r="R75" i="11"/>
  <c r="R74" i="11" s="1"/>
  <c r="J76" i="11"/>
  <c r="J54" i="11" s="1"/>
  <c r="BK75" i="11"/>
  <c r="P75" i="11"/>
  <c r="P74" i="11" s="1"/>
  <c r="F28" i="11"/>
  <c r="BK74" i="11" l="1"/>
  <c r="J74" i="11" s="1"/>
  <c r="J75" i="11"/>
  <c r="J53" i="11" s="1"/>
  <c r="J52" i="11" l="1"/>
  <c r="J25" i="11"/>
  <c r="J34" i="11" l="1"/>
  <c r="F70" i="11"/>
</calcChain>
</file>

<file path=xl/sharedStrings.xml><?xml version="1.0" encoding="utf-8"?>
<sst xmlns="http://schemas.openxmlformats.org/spreadsheetml/2006/main" count="263" uniqueCount="123">
  <si>
    <t>List obsahuje:</t>
  </si>
  <si>
    <t/>
  </si>
  <si>
    <t>False</t>
  </si>
  <si>
    <t>v ---  níže se nacházejí doplnkové a pomocné údaje k sestavám  --- v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</si>
  <si>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</si>
  <si>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</si>
  <si>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</si>
  <si>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</si>
  <si>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</si>
  <si>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</si>
  <si>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</si>
  <si>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</si>
  <si>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</si>
  <si>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</si>
  <si>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</si>
  <si>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</si>
  <si>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</si>
  <si>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</si>
  <si>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</si>
  <si>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</si>
  <si>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</si>
  <si>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</si>
  <si>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</si>
  <si>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</si>
  <si>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</si>
  <si>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</si>
  <si>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</si>
  <si>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</si>
  <si>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</si>
  <si>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</si>
  <si>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Typ</t>
  </si>
  <si>
    <t>D</t>
  </si>
  <si>
    <t>0</t>
  </si>
  <si>
    <t>1</t>
  </si>
  <si>
    <t>2</t>
  </si>
  <si>
    <t>4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</si>
  <si>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</si>
  <si>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</si>
  <si>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</si>
  <si>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</si>
  <si>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</si>
  <si>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</si>
  <si>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</si>
  <si>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</si>
  <si>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</si>
  <si>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</si>
  <si>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</si>
  <si>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 xml:space="preserve">    722 - Zdravotechnika - vnitřní vodovod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</si>
  <si>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</si>
  <si>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</si>
  <si>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</si>
  <si>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</si>
  <si>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</si>
  <si>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</si>
  <si>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</si>
  <si>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</si>
  <si>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</si>
  <si>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</si>
  <si>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</si>
  <si>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</si>
  <si>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</si>
  <si>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</si>
  <si>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</si>
  <si>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</si>
  <si>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</t>
  </si>
  <si>
    <t>5</t>
  </si>
  <si>
    <t>6</t>
  </si>
  <si>
    <t>7</t>
  </si>
  <si>
    <t>8</t>
  </si>
  <si>
    <t>9</t>
  </si>
  <si>
    <t>10</t>
  </si>
  <si>
    <t>12</t>
  </si>
  <si>
    <t>16</t>
  </si>
  <si>
    <t>kus</t>
  </si>
  <si>
    <t>m</t>
  </si>
  <si>
    <t>Práce a dodávky PSV</t>
  </si>
  <si>
    <t>722</t>
  </si>
  <si>
    <t>Zdravotechnika - vnitřní vodovod</t>
  </si>
  <si>
    <t>725</t>
  </si>
  <si>
    <t>{21f89bcc-570a-430e-a3fb-3fd0ba5cf81a}</t>
  </si>
  <si>
    <t>ZTI Zimní stadion</t>
  </si>
  <si>
    <t>801 5</t>
  </si>
  <si>
    <t>Litomyšl</t>
  </si>
  <si>
    <t>CZ-CPV:</t>
  </si>
  <si>
    <t>45000000-7</t>
  </si>
  <si>
    <t>CZ-CPA:</t>
  </si>
  <si>
    <t>41.0</t>
  </si>
  <si>
    <t>D1 - Práce a dodávky PSV</t>
  </si>
  <si>
    <t xml:space="preserve">    725 - Zdravotechnika - zařiz. předměty</t>
  </si>
  <si>
    <t xml:space="preserve">    721 - Zdravotech. vnitřní kanalizace</t>
  </si>
  <si>
    <t>D1</t>
  </si>
  <si>
    <t>722174007</t>
  </si>
  <si>
    <t>Rozvody vody z plastů svařované polyfuzně do D 50x6,9 PN16</t>
  </si>
  <si>
    <t>1671897778</t>
  </si>
  <si>
    <t>722232048</t>
  </si>
  <si>
    <t>Napojení na stávající rozvody vody u vodovodní baterie</t>
  </si>
  <si>
    <t>259192134</t>
  </si>
  <si>
    <t>722232044</t>
  </si>
  <si>
    <t>Třícestný termostatický ventil  - směšovací</t>
  </si>
  <si>
    <t>997020382</t>
  </si>
  <si>
    <t>Zdravotechnika - zařiz. předměty</t>
  </si>
  <si>
    <t>725241141</t>
  </si>
  <si>
    <t>Oční spracha včetně napojení a montáže</t>
  </si>
  <si>
    <t>-337244768</t>
  </si>
  <si>
    <t>721</t>
  </si>
  <si>
    <t>Zdravotech. vnitřní kanalizace</t>
  </si>
  <si>
    <t>4843R</t>
  </si>
  <si>
    <t>Bourání drážek ve zdivu pro napojení kanlizace</t>
  </si>
  <si>
    <t>-655238941</t>
  </si>
  <si>
    <t>721170972</t>
  </si>
  <si>
    <t>Potrubí z PVC krácení trub DN 30 - flexibilní</t>
  </si>
  <si>
    <t>CS ÚRS 2016 02</t>
  </si>
  <si>
    <t>-690117906</t>
  </si>
  <si>
    <t>721174025</t>
  </si>
  <si>
    <t>Polypropylénové potrubí HT systém odpadní DN50 včetně odpoček a kolen</t>
  </si>
  <si>
    <t>-2138182679</t>
  </si>
  <si>
    <t>725861102</t>
  </si>
  <si>
    <t>Zápachové uzávěrky umyvadlové s bočním napojením</t>
  </si>
  <si>
    <t>272106310</t>
  </si>
  <si>
    <t>721226513</t>
  </si>
  <si>
    <t>Zápachové uzávěrky pro přepad z vodní nádrže</t>
  </si>
  <si>
    <t>453314343</t>
  </si>
  <si>
    <t>28. 2. 2017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</si>
</sst>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  <font>
      <sz val="8"/>
      <name val="Trebuchet MS"/>
      <family val="2"/>
    </font>
    <font>
      <sz val="10"/>
      <name val="Arial CE"/>
      <family val="2"/>
      <charset val="238"/>
    </font>
    <font>
      <sz val="8"/>
      <name val="MS Sans Serif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2"/>
      <name val="formata"/>
      <charset val="238"/>
    </font>
    <font>
      <sz val="10"/>
      <name val="Trebuchet MS"/>
      <family val="2"/>
    </font>
    <font>
      <sz val="10"/>
      <color rgb="FF960000"/>
      <name val="Trebuchet MS"/>
      <family val="2"/>
    </font>
    <font>
      <u/>
      <sz val="8"/>
      <color theme="10"/>
      <name val="Trebuchet MS"/>
      <family val="2"/>
    </font>
    <font>
      <u/>
      <sz val="10"/>
      <color theme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D2D2D2"/>
      </patternFill>
    </fill>
    <fill>
      <patternFill patternType="solid">
        <fgColor rgb="FFFFFFCC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1">
    <xf numFmtId="0" fontId="0" fillId="0" borderId="0"/>
    <xf numFmtId="0" fontId="20" fillId="2" borderId="1" applyAlignment="0">
      <alignment vertical="top" wrapText="1"/>
      <protection locked="0"/>
    </xf>
    <xf numFmtId="0" fontId="21" fillId="2" borderId="1"/>
    <xf numFmtId="0" fontId="7" fillId="2" borderId="1" applyAlignment="0">
      <alignment vertical="top" wrapText="1"/>
      <protection locked="0"/>
    </xf>
    <xf numFmtId="0" fontId="22" fillId="2" borderId="1"/>
    <xf numFmtId="0" fontId="23" fillId="2" borderId="1"/>
    <xf numFmtId="0" fontId="18" fillId="2" borderId="1"/>
    <xf numFmtId="0" fontId="26" fillId="2" borderId="1" applyNumberFormat="0" applyFill="0" applyBorder="0" applyAlignment="0" applyProtection="0"/>
    <xf numFmtId="0" fontId="22" fillId="2" borderId="1"/>
    <xf numFmtId="0" fontId="22" fillId="2" borderId="1"/>
    <xf numFmtId="0" fontId="17" fillId="2" borderId="1" applyNumberFormat="0" applyFill="0" applyBorder="0" applyAlignment="0" applyProtection="0"/>
  </cellStyleXfs>
  <cellXfs count="152">
    <xf numFmtId="0" fontId="0" fillId="0" borderId="0" xfId="0"/>
    <xf numFmtId="0" fontId="18" fillId="3" borderId="1" xfId="6" applyFill="1"/>
    <xf numFmtId="0" fontId="18" fillId="2" borderId="1" xfId="6"/>
    <xf numFmtId="0" fontId="0" fillId="2" borderId="1" xfId="6" applyFont="1" applyAlignment="1">
      <alignment horizontal="left" vertical="center"/>
    </xf>
    <xf numFmtId="0" fontId="18" fillId="2" borderId="2" xfId="6" applyBorder="1" applyProtection="1"/>
    <xf numFmtId="0" fontId="18" fillId="2" borderId="3" xfId="6" applyBorder="1" applyProtection="1"/>
    <xf numFmtId="0" fontId="18" fillId="2" borderId="4" xfId="6" applyBorder="1" applyProtection="1"/>
    <xf numFmtId="0" fontId="18" fillId="2" borderId="5" xfId="6" applyBorder="1" applyProtection="1"/>
    <xf numFmtId="0" fontId="18" fillId="2" borderId="1" xfId="6" applyBorder="1" applyProtection="1"/>
    <xf numFmtId="0" fontId="9" fillId="2" borderId="1" xfId="6" applyFont="1" applyBorder="1" applyAlignment="1" applyProtection="1">
      <alignment horizontal="left" vertical="center"/>
    </xf>
    <xf numFmtId="0" fontId="18" fillId="2" borderId="6" xfId="6" applyBorder="1" applyProtection="1"/>
    <xf numFmtId="0" fontId="8" fillId="2" borderId="1" xfId="6" applyFont="1" applyAlignment="1">
      <alignment horizontal="left" vertical="center"/>
    </xf>
    <xf numFmtId="0" fontId="0" fillId="2" borderId="1" xfId="6" applyFont="1" applyAlignment="1">
      <alignment vertical="center"/>
    </xf>
    <xf numFmtId="0" fontId="0" fillId="2" borderId="5" xfId="6" applyFont="1" applyBorder="1" applyAlignment="1" applyProtection="1">
      <alignment vertical="center"/>
    </xf>
    <xf numFmtId="0" fontId="10" fillId="2" borderId="1" xfId="6" applyFont="1" applyBorder="1" applyAlignment="1" applyProtection="1">
      <alignment horizontal="left" vertical="center"/>
    </xf>
    <xf numFmtId="0" fontId="0" fillId="2" borderId="6" xfId="6" applyFont="1" applyBorder="1" applyAlignment="1" applyProtection="1">
      <alignment vertical="center"/>
    </xf>
    <xf numFmtId="0" fontId="0" fillId="2" borderId="1" xfId="6" applyFont="1" applyBorder="1" applyAlignment="1" applyProtection="1">
      <alignment vertical="center"/>
    </xf>
    <xf numFmtId="0" fontId="2" fillId="2" borderId="1" xfId="6" applyFont="1" applyBorder="1" applyAlignment="1" applyProtection="1">
      <alignment horizontal="left" vertical="center"/>
    </xf>
    <xf numFmtId="165" fontId="2" fillId="2" borderId="1" xfId="6" applyNumberFormat="1" applyFont="1" applyBorder="1" applyAlignment="1" applyProtection="1">
      <alignment horizontal="left" vertical="center"/>
    </xf>
    <xf numFmtId="0" fontId="10" fillId="2" borderId="1" xfId="6" applyFont="1" applyBorder="1" applyAlignment="1" applyProtection="1">
      <alignment horizontal="left" vertical="top"/>
    </xf>
    <xf numFmtId="0" fontId="2" fillId="2" borderId="1" xfId="6" applyFont="1" applyBorder="1" applyAlignment="1" applyProtection="1">
      <alignment horizontal="left" vertical="top"/>
    </xf>
    <xf numFmtId="0" fontId="0" fillId="2" borderId="5" xfId="6" applyFont="1" applyBorder="1" applyAlignment="1" applyProtection="1">
      <alignment vertical="center" wrapText="1"/>
    </xf>
    <xf numFmtId="0" fontId="0" fillId="2" borderId="1" xfId="6" applyFont="1" applyBorder="1" applyAlignment="1" applyProtection="1">
      <alignment vertical="center" wrapText="1"/>
    </xf>
    <xf numFmtId="0" fontId="0" fillId="2" borderId="6" xfId="6" applyFont="1" applyBorder="1" applyAlignment="1" applyProtection="1">
      <alignment vertical="center" wrapText="1"/>
    </xf>
    <xf numFmtId="0" fontId="0" fillId="2" borderId="1" xfId="6" applyFont="1" applyAlignment="1">
      <alignment vertical="center" wrapText="1"/>
    </xf>
    <xf numFmtId="0" fontId="0" fillId="2" borderId="13" xfId="6" applyFont="1" applyBorder="1" applyAlignment="1" applyProtection="1">
      <alignment vertical="center"/>
    </xf>
    <xf numFmtId="0" fontId="0" fillId="2" borderId="22" xfId="6" applyFont="1" applyBorder="1" applyAlignment="1" applyProtection="1">
      <alignment vertical="center"/>
    </xf>
    <xf numFmtId="0" fontId="11" fillId="2" borderId="1" xfId="6" applyFont="1" applyBorder="1" applyAlignment="1" applyProtection="1">
      <alignment horizontal="left" vertical="center"/>
    </xf>
    <xf numFmtId="4" fontId="12" fillId="2" borderId="1" xfId="6" applyNumberFormat="1" applyFont="1" applyBorder="1" applyAlignment="1" applyProtection="1">
      <alignment vertical="center"/>
    </xf>
    <xf numFmtId="0" fontId="1" fillId="2" borderId="1" xfId="6" applyFont="1" applyBorder="1" applyAlignment="1" applyProtection="1">
      <alignment horizontal="right" vertical="center"/>
    </xf>
    <xf numFmtId="0" fontId="1" fillId="2" borderId="1" xfId="6" applyFont="1" applyBorder="1" applyAlignment="1" applyProtection="1">
      <alignment horizontal="left" vertical="center"/>
    </xf>
    <xf numFmtId="4" fontId="1" fillId="2" borderId="1" xfId="6" applyNumberFormat="1" applyFont="1" applyBorder="1" applyAlignment="1" applyProtection="1">
      <alignment vertical="center"/>
    </xf>
    <xf numFmtId="0" fontId="0" fillId="4" borderId="1" xfId="6" applyFont="1" applyFill="1" applyBorder="1" applyAlignment="1" applyProtection="1">
      <alignment vertical="center"/>
    </xf>
    <xf numFmtId="0" fontId="3" fillId="4" borderId="7" xfId="6" applyFont="1" applyFill="1" applyBorder="1" applyAlignment="1" applyProtection="1">
      <alignment horizontal="left" vertical="center"/>
    </xf>
    <xf numFmtId="0" fontId="0" fillId="4" borderId="8" xfId="6" applyFont="1" applyFill="1" applyBorder="1" applyAlignment="1" applyProtection="1">
      <alignment vertical="center"/>
    </xf>
    <xf numFmtId="0" fontId="3" fillId="4" borderId="8" xfId="6" applyFont="1" applyFill="1" applyBorder="1" applyAlignment="1" applyProtection="1">
      <alignment horizontal="right" vertical="center"/>
    </xf>
    <xf numFmtId="0" fontId="3" fillId="4" borderId="8" xfId="6" applyFont="1" applyFill="1" applyBorder="1" applyAlignment="1" applyProtection="1">
      <alignment horizontal="center" vertical="center"/>
    </xf>
    <xf numFmtId="4" fontId="3" fillId="4" borderId="8" xfId="6" applyNumberFormat="1" applyFont="1" applyFill="1" applyBorder="1" applyAlignment="1" applyProtection="1">
      <alignment vertical="center"/>
    </xf>
    <xf numFmtId="0" fontId="0" fillId="4" borderId="23" xfId="6" applyFont="1" applyFill="1" applyBorder="1" applyAlignment="1" applyProtection="1">
      <alignment vertical="center"/>
    </xf>
    <xf numFmtId="0" fontId="0" fillId="2" borderId="9" xfId="6" applyFont="1" applyBorder="1" applyAlignment="1" applyProtection="1">
      <alignment vertical="center"/>
    </xf>
    <xf numFmtId="0" fontId="0" fillId="2" borderId="10" xfId="6" applyFont="1" applyBorder="1" applyAlignment="1" applyProtection="1">
      <alignment vertical="center"/>
    </xf>
    <xf numFmtId="0" fontId="0" fillId="2" borderId="11" xfId="6" applyFont="1" applyBorder="1" applyAlignment="1" applyProtection="1">
      <alignment vertical="center"/>
    </xf>
    <xf numFmtId="0" fontId="0" fillId="2" borderId="2" xfId="6" applyFont="1" applyBorder="1" applyAlignment="1">
      <alignment vertical="center"/>
    </xf>
    <xf numFmtId="0" fontId="0" fillId="2" borderId="3" xfId="6" applyFont="1" applyBorder="1" applyAlignment="1">
      <alignment vertical="center"/>
    </xf>
    <xf numFmtId="0" fontId="0" fillId="2" borderId="4" xfId="6" applyFont="1" applyBorder="1" applyAlignment="1">
      <alignment vertical="center"/>
    </xf>
    <xf numFmtId="0" fontId="2" fillId="4" borderId="1" xfId="6" applyFont="1" applyFill="1" applyBorder="1" applyAlignment="1" applyProtection="1">
      <alignment horizontal="left" vertical="center"/>
    </xf>
    <xf numFmtId="0" fontId="2" fillId="4" borderId="1" xfId="6" applyFont="1" applyFill="1" applyBorder="1" applyAlignment="1" applyProtection="1">
      <alignment horizontal="right" vertical="center"/>
    </xf>
    <xf numFmtId="0" fontId="0" fillId="4" borderId="6" xfId="6" applyFont="1" applyFill="1" applyBorder="1" applyAlignment="1" applyProtection="1">
      <alignment vertical="center"/>
    </xf>
    <xf numFmtId="0" fontId="13" fillId="2" borderId="1" xfId="6" applyFont="1" applyBorder="1" applyAlignment="1" applyProtection="1">
      <alignment horizontal="left" vertical="center"/>
    </xf>
    <xf numFmtId="0" fontId="4" fillId="2" borderId="5" xfId="6" applyFont="1" applyBorder="1" applyAlignment="1" applyProtection="1">
      <alignment vertical="center"/>
    </xf>
    <xf numFmtId="0" fontId="4" fillId="2" borderId="1" xfId="6" applyFont="1" applyBorder="1" applyAlignment="1" applyProtection="1">
      <alignment vertical="center"/>
    </xf>
    <xf numFmtId="0" fontId="4" fillId="2" borderId="20" xfId="6" applyFont="1" applyBorder="1" applyAlignment="1" applyProtection="1">
      <alignment horizontal="left" vertical="center"/>
    </xf>
    <xf numFmtId="0" fontId="4" fillId="2" borderId="20" xfId="6" applyFont="1" applyBorder="1" applyAlignment="1" applyProtection="1">
      <alignment vertical="center"/>
    </xf>
    <xf numFmtId="4" fontId="4" fillId="2" borderId="20" xfId="6" applyNumberFormat="1" applyFont="1" applyBorder="1" applyAlignment="1" applyProtection="1">
      <alignment vertical="center"/>
    </xf>
    <xf numFmtId="0" fontId="4" fillId="2" borderId="6" xfId="6" applyFont="1" applyBorder="1" applyAlignment="1" applyProtection="1">
      <alignment vertical="center"/>
    </xf>
    <xf numFmtId="0" fontId="4" fillId="2" borderId="1" xfId="6" applyFont="1" applyAlignment="1">
      <alignment vertical="center"/>
    </xf>
    <xf numFmtId="0" fontId="5" fillId="2" borderId="5" xfId="6" applyFont="1" applyBorder="1" applyAlignment="1" applyProtection="1">
      <alignment vertical="center"/>
    </xf>
    <xf numFmtId="0" fontId="5" fillId="2" borderId="1" xfId="6" applyFont="1" applyBorder="1" applyAlignment="1" applyProtection="1">
      <alignment vertical="center"/>
    </xf>
    <xf numFmtId="0" fontId="5" fillId="2" borderId="20" xfId="6" applyFont="1" applyBorder="1" applyAlignment="1" applyProtection="1">
      <alignment horizontal="left" vertical="center"/>
    </xf>
    <xf numFmtId="0" fontId="5" fillId="2" borderId="20" xfId="6" applyFont="1" applyBorder="1" applyAlignment="1" applyProtection="1">
      <alignment vertical="center"/>
    </xf>
    <xf numFmtId="4" fontId="5" fillId="2" borderId="20" xfId="6" applyNumberFormat="1" applyFont="1" applyBorder="1" applyAlignment="1" applyProtection="1">
      <alignment vertical="center"/>
    </xf>
    <xf numFmtId="0" fontId="5" fillId="2" borderId="6" xfId="6" applyFont="1" applyBorder="1" applyAlignment="1" applyProtection="1">
      <alignment vertical="center"/>
    </xf>
    <xf numFmtId="0" fontId="5" fillId="2" borderId="1" xfId="6" applyFont="1" applyAlignment="1">
      <alignment vertical="center"/>
    </xf>
    <xf numFmtId="0" fontId="0" fillId="2" borderId="2" xfId="6" applyFont="1" applyBorder="1" applyAlignment="1" applyProtection="1">
      <alignment vertical="center"/>
    </xf>
    <xf numFmtId="0" fontId="0" fillId="2" borderId="3" xfId="6" applyFont="1" applyBorder="1" applyAlignment="1" applyProtection="1">
      <alignment vertical="center"/>
    </xf>
    <xf numFmtId="0" fontId="0" fillId="2" borderId="5" xfId="6" applyFont="1" applyBorder="1" applyAlignment="1">
      <alignment vertical="center"/>
    </xf>
    <xf numFmtId="0" fontId="9" fillId="2" borderId="1" xfId="6" applyFont="1" applyAlignment="1" applyProtection="1">
      <alignment horizontal="left" vertical="center"/>
    </xf>
    <xf numFmtId="0" fontId="10" fillId="2" borderId="1" xfId="6" applyFont="1" applyAlignment="1" applyProtection="1">
      <alignment horizontal="left" vertical="center"/>
    </xf>
    <xf numFmtId="0" fontId="0" fillId="2" borderId="1" xfId="6" applyFont="1" applyAlignment="1" applyProtection="1">
      <alignment vertical="center"/>
    </xf>
    <xf numFmtId="0" fontId="2" fillId="2" borderId="1" xfId="6" applyFont="1" applyAlignment="1" applyProtection="1">
      <alignment horizontal="left" vertical="center"/>
    </xf>
    <xf numFmtId="165" fontId="2" fillId="2" borderId="1" xfId="6" applyNumberFormat="1" applyFont="1" applyAlignment="1" applyProtection="1">
      <alignment horizontal="left" vertical="center"/>
    </xf>
    <xf numFmtId="0" fontId="0" fillId="2" borderId="5" xfId="6" applyFont="1" applyBorder="1" applyAlignment="1" applyProtection="1">
      <alignment horizontal="center" vertical="center" wrapText="1"/>
    </xf>
    <xf numFmtId="0" fontId="2" fillId="4" borderId="17" xfId="6" applyFont="1" applyFill="1" applyBorder="1" applyAlignment="1" applyProtection="1">
      <alignment horizontal="center" vertical="center" wrapText="1"/>
    </xf>
    <xf numFmtId="0" fontId="2" fillId="4" borderId="18" xfId="6" applyFont="1" applyFill="1" applyBorder="1" applyAlignment="1" applyProtection="1">
      <alignment horizontal="center" vertical="center" wrapText="1"/>
    </xf>
    <xf numFmtId="0" fontId="2" fillId="4" borderId="19" xfId="6" applyFont="1" applyFill="1" applyBorder="1" applyAlignment="1" applyProtection="1">
      <alignment horizontal="center" vertical="center" wrapText="1"/>
    </xf>
    <xf numFmtId="0" fontId="0" fillId="2" borderId="5" xfId="6" applyFont="1" applyBorder="1" applyAlignment="1">
      <alignment horizontal="center" vertical="center" wrapText="1"/>
    </xf>
    <xf numFmtId="0" fontId="10" fillId="2" borderId="17" xfId="6" applyFont="1" applyBorder="1" applyAlignment="1" applyProtection="1">
      <alignment horizontal="center" vertical="center" wrapText="1"/>
    </xf>
    <xf numFmtId="0" fontId="10" fillId="2" borderId="18" xfId="6" applyFont="1" applyBorder="1" applyAlignment="1" applyProtection="1">
      <alignment horizontal="center" vertical="center" wrapText="1"/>
    </xf>
    <xf numFmtId="0" fontId="10" fillId="2" borderId="19" xfId="6" applyFont="1" applyBorder="1" applyAlignment="1" applyProtection="1">
      <alignment horizontal="center" vertical="center" wrapText="1"/>
    </xf>
    <xf numFmtId="0" fontId="0" fillId="2" borderId="1" xfId="6" applyFont="1" applyAlignment="1">
      <alignment horizontal="center" vertical="center" wrapText="1"/>
    </xf>
    <xf numFmtId="0" fontId="12" fillId="2" borderId="1" xfId="6" applyFont="1" applyAlignment="1" applyProtection="1">
      <alignment horizontal="left" vertical="center"/>
    </xf>
    <xf numFmtId="4" fontId="12" fillId="2" borderId="1" xfId="6" applyNumberFormat="1" applyFont="1" applyAlignment="1" applyProtection="1"/>
    <xf numFmtId="0" fontId="0" fillId="2" borderId="12" xfId="6" applyFont="1" applyBorder="1" applyAlignment="1" applyProtection="1">
      <alignment vertical="center"/>
    </xf>
    <xf numFmtId="166" fontId="15" fillId="2" borderId="13" xfId="6" applyNumberFormat="1" applyFont="1" applyBorder="1" applyAlignment="1" applyProtection="1"/>
    <xf numFmtId="166" fontId="15" fillId="2" borderId="14" xfId="6" applyNumberFormat="1" applyFont="1" applyBorder="1" applyAlignment="1" applyProtection="1"/>
    <xf numFmtId="4" fontId="16" fillId="2" borderId="1" xfId="6" applyNumberFormat="1" applyFont="1" applyAlignment="1">
      <alignment vertical="center"/>
    </xf>
    <xf numFmtId="0" fontId="6" fillId="2" borderId="5" xfId="6" applyFont="1" applyBorder="1" applyAlignment="1" applyProtection="1"/>
    <xf numFmtId="0" fontId="6" fillId="2" borderId="1" xfId="6" applyFont="1" applyAlignment="1" applyProtection="1"/>
    <xf numFmtId="0" fontId="6" fillId="2" borderId="1" xfId="6" applyFont="1" applyAlignment="1" applyProtection="1">
      <alignment horizontal="left"/>
    </xf>
    <xf numFmtId="0" fontId="4" fillId="2" borderId="1" xfId="6" applyFont="1" applyAlignment="1" applyProtection="1">
      <alignment horizontal="left"/>
    </xf>
    <xf numFmtId="4" fontId="4" fillId="2" borderId="1" xfId="6" applyNumberFormat="1" applyFont="1" applyAlignment="1" applyProtection="1"/>
    <xf numFmtId="0" fontId="6" fillId="2" borderId="5" xfId="6" applyFont="1" applyBorder="1" applyAlignment="1"/>
    <xf numFmtId="0" fontId="6" fillId="2" borderId="15" xfId="6" applyFont="1" applyBorder="1" applyAlignment="1" applyProtection="1"/>
    <xf numFmtId="0" fontId="6" fillId="2" borderId="1" xfId="6" applyFont="1" applyBorder="1" applyAlignment="1" applyProtection="1"/>
    <xf numFmtId="166" fontId="6" fillId="2" borderId="1" xfId="6" applyNumberFormat="1" applyFont="1" applyBorder="1" applyAlignment="1" applyProtection="1"/>
    <xf numFmtId="166" fontId="6" fillId="2" borderId="16" xfId="6" applyNumberFormat="1" applyFont="1" applyBorder="1" applyAlignment="1" applyProtection="1"/>
    <xf numFmtId="0" fontId="6" fillId="2" borderId="1" xfId="6" applyFont="1" applyAlignment="1"/>
    <xf numFmtId="0" fontId="6" fillId="2" borderId="1" xfId="6" applyFont="1" applyAlignment="1">
      <alignment horizontal="left"/>
    </xf>
    <xf numFmtId="0" fontId="6" fillId="2" borderId="1" xfId="6" applyFont="1" applyAlignment="1">
      <alignment horizontal="center"/>
    </xf>
    <xf numFmtId="4" fontId="6" fillId="2" borderId="1" xfId="6" applyNumberFormat="1" applyFont="1" applyAlignment="1">
      <alignment vertical="center"/>
    </xf>
    <xf numFmtId="0" fontId="6" fillId="2" borderId="1" xfId="6" applyFont="1" applyBorder="1" applyAlignment="1" applyProtection="1">
      <alignment horizontal="left"/>
    </xf>
    <xf numFmtId="0" fontId="5" fillId="2" borderId="1" xfId="6" applyFont="1" applyBorder="1" applyAlignment="1" applyProtection="1">
      <alignment horizontal="left"/>
    </xf>
    <xf numFmtId="4" fontId="5" fillId="2" borderId="1" xfId="6" applyNumberFormat="1" applyFont="1" applyBorder="1" applyAlignment="1" applyProtection="1"/>
    <xf numFmtId="0" fontId="0" fillId="2" borderId="24" xfId="6" applyFont="1" applyBorder="1" applyAlignment="1" applyProtection="1">
      <alignment horizontal="center" vertical="center"/>
    </xf>
    <xf numFmtId="49" fontId="0" fillId="2" borderId="24" xfId="6" applyNumberFormat="1" applyFont="1" applyBorder="1" applyAlignment="1" applyProtection="1">
      <alignment horizontal="left" vertical="center" wrapText="1"/>
    </xf>
    <xf numFmtId="0" fontId="0" fillId="2" borderId="24" xfId="6" applyFont="1" applyBorder="1" applyAlignment="1" applyProtection="1">
      <alignment horizontal="left" vertical="center" wrapText="1"/>
    </xf>
    <xf numFmtId="0" fontId="0" fillId="2" borderId="24" xfId="6" applyFont="1" applyBorder="1" applyAlignment="1" applyProtection="1">
      <alignment horizontal="center" vertical="center" wrapText="1"/>
    </xf>
    <xf numFmtId="167" fontId="0" fillId="2" borderId="24" xfId="6" applyNumberFormat="1" applyFont="1" applyBorder="1" applyAlignment="1" applyProtection="1">
      <alignment vertical="center"/>
    </xf>
    <xf numFmtId="4" fontId="0" fillId="2" borderId="24" xfId="6" applyNumberFormat="1" applyFont="1" applyBorder="1" applyAlignment="1" applyProtection="1">
      <alignment vertical="center"/>
    </xf>
    <xf numFmtId="0" fontId="1" fillId="2" borderId="1" xfId="6" applyFont="1" applyBorder="1" applyAlignment="1" applyProtection="1">
      <alignment horizontal="center" vertical="center"/>
    </xf>
    <xf numFmtId="166" fontId="1" fillId="2" borderId="1" xfId="6" applyNumberFormat="1" applyFont="1" applyBorder="1" applyAlignment="1" applyProtection="1">
      <alignment vertical="center"/>
    </xf>
    <xf numFmtId="166" fontId="1" fillId="2" borderId="16" xfId="6" applyNumberFormat="1" applyFont="1" applyBorder="1" applyAlignment="1" applyProtection="1">
      <alignment vertical="center"/>
    </xf>
    <xf numFmtId="4" fontId="0" fillId="2" borderId="1" xfId="6" applyNumberFormat="1" applyFont="1" applyAlignment="1">
      <alignment vertical="center"/>
    </xf>
    <xf numFmtId="0" fontId="1" fillId="2" borderId="20" xfId="6" applyFont="1" applyBorder="1" applyAlignment="1" applyProtection="1">
      <alignment horizontal="center" vertical="center"/>
    </xf>
    <xf numFmtId="166" fontId="1" fillId="2" borderId="20" xfId="6" applyNumberFormat="1" applyFont="1" applyBorder="1" applyAlignment="1" applyProtection="1">
      <alignment vertical="center"/>
    </xf>
    <xf numFmtId="166" fontId="1" fillId="2" borderId="21" xfId="6" applyNumberFormat="1" applyFont="1" applyBorder="1" applyAlignment="1" applyProtection="1">
      <alignment vertical="center"/>
    </xf>
    <xf numFmtId="0" fontId="18" fillId="2" borderId="1" xfId="6" applyProtection="1">
      <protection locked="0"/>
    </xf>
    <xf numFmtId="0" fontId="0" fillId="2" borderId="10" xfId="6" applyFont="1" applyBorder="1" applyAlignment="1" applyProtection="1">
      <alignment vertical="center"/>
      <protection locked="0"/>
    </xf>
    <xf numFmtId="0" fontId="0" fillId="2" borderId="20" xfId="6" applyFont="1" applyBorder="1" applyAlignment="1" applyProtection="1">
      <alignment vertical="center"/>
    </xf>
    <xf numFmtId="0" fontId="1" fillId="5" borderId="24" xfId="6" applyFont="1" applyFill="1" applyBorder="1" applyAlignment="1" applyProtection="1">
      <alignment horizontal="left" vertical="center"/>
      <protection locked="0"/>
    </xf>
    <xf numFmtId="4" fontId="0" fillId="5" borderId="24" xfId="6" applyNumberFormat="1" applyFont="1" applyFill="1" applyBorder="1" applyAlignment="1" applyProtection="1">
      <alignment vertical="center"/>
      <protection locked="0"/>
    </xf>
    <xf numFmtId="0" fontId="6" fillId="2" borderId="1" xfId="6" applyFont="1" applyAlignment="1" applyProtection="1">
      <protection locked="0"/>
    </xf>
    <xf numFmtId="0" fontId="0" fillId="2" borderId="1" xfId="6" applyFont="1" applyAlignment="1" applyProtection="1">
      <alignment vertical="center"/>
      <protection locked="0"/>
    </xf>
    <xf numFmtId="0" fontId="14" fillId="4" borderId="18" xfId="6" applyFont="1" applyFill="1" applyBorder="1" applyAlignment="1" applyProtection="1">
      <alignment horizontal="center" vertical="center" wrapText="1"/>
      <protection locked="0"/>
    </xf>
    <xf numFmtId="0" fontId="10" fillId="2" borderId="1" xfId="6" applyFont="1" applyAlignment="1" applyProtection="1">
      <alignment horizontal="left" vertical="center"/>
      <protection locked="0"/>
    </xf>
    <xf numFmtId="0" fontId="0" fillId="2" borderId="3" xfId="6" applyFont="1" applyBorder="1" applyAlignment="1" applyProtection="1">
      <alignment vertical="center"/>
      <protection locked="0"/>
    </xf>
    <xf numFmtId="0" fontId="0" fillId="2" borderId="1" xfId="6" applyFont="1" applyBorder="1" applyAlignment="1" applyProtection="1">
      <alignment vertical="center"/>
      <protection locked="0"/>
    </xf>
    <xf numFmtId="0" fontId="5" fillId="2" borderId="20" xfId="6" applyFont="1" applyBorder="1" applyAlignment="1" applyProtection="1">
      <alignment vertical="center"/>
      <protection locked="0"/>
    </xf>
    <xf numFmtId="0" fontId="4" fillId="2" borderId="20" xfId="6" applyFont="1" applyBorder="1" applyAlignment="1" applyProtection="1">
      <alignment vertical="center"/>
      <protection locked="0"/>
    </xf>
    <xf numFmtId="0" fontId="0" fillId="4" borderId="1" xfId="6" applyFont="1" applyFill="1" applyBorder="1" applyAlignment="1" applyProtection="1">
      <alignment vertical="center"/>
      <protection locked="0"/>
    </xf>
    <xf numFmtId="0" fontId="10" fillId="2" borderId="1" xfId="6" applyFont="1" applyBorder="1" applyAlignment="1" applyProtection="1">
      <alignment horizontal="left" vertical="center"/>
      <protection locked="0"/>
    </xf>
    <xf numFmtId="0" fontId="0" fillId="4" borderId="8" xfId="6" applyFont="1" applyFill="1" applyBorder="1" applyAlignment="1" applyProtection="1">
      <alignment vertical="center"/>
      <protection locked="0"/>
    </xf>
    <xf numFmtId="164" fontId="1" fillId="2" borderId="1" xfId="6" applyNumberFormat="1" applyFont="1" applyBorder="1" applyAlignment="1" applyProtection="1">
      <alignment horizontal="right" vertical="center"/>
      <protection locked="0"/>
    </xf>
    <xf numFmtId="0" fontId="1" fillId="2" borderId="1" xfId="6" applyFont="1" applyBorder="1" applyAlignment="1" applyProtection="1">
      <alignment horizontal="right" vertical="center"/>
      <protection locked="0"/>
    </xf>
    <xf numFmtId="0" fontId="0" fillId="2" borderId="13" xfId="6" applyFont="1" applyBorder="1" applyAlignment="1" applyProtection="1">
      <alignment vertical="center"/>
      <protection locked="0"/>
    </xf>
    <xf numFmtId="0" fontId="0" fillId="2" borderId="1" xfId="6" applyFont="1" applyBorder="1" applyAlignment="1" applyProtection="1">
      <alignment vertical="center" wrapText="1"/>
      <protection locked="0"/>
    </xf>
    <xf numFmtId="0" fontId="10" fillId="2" borderId="1" xfId="6" applyFont="1" applyBorder="1" applyAlignment="1" applyProtection="1">
      <alignment horizontal="left" vertical="top"/>
      <protection locked="0"/>
    </xf>
    <xf numFmtId="0" fontId="18" fillId="2" borderId="1" xfId="6" applyBorder="1" applyProtection="1">
      <protection locked="0"/>
    </xf>
    <xf numFmtId="0" fontId="18" fillId="2" borderId="3" xfId="6" applyBorder="1" applyProtection="1">
      <protection locked="0"/>
    </xf>
    <xf numFmtId="0" fontId="26" fillId="3" borderId="1" xfId="7" applyFill="1"/>
    <xf numFmtId="0" fontId="27" fillId="3" borderId="1" xfId="7" applyFont="1" applyFill="1" applyAlignment="1">
      <alignment vertical="center"/>
    </xf>
    <xf numFmtId="0" fontId="25" fillId="3" borderId="1" xfId="6" applyFont="1" applyFill="1" applyAlignment="1">
      <alignment horizontal="left" vertical="center"/>
    </xf>
    <xf numFmtId="0" fontId="24" fillId="3" borderId="1" xfId="6" applyFont="1" applyFill="1" applyAlignment="1" applyProtection="1">
      <alignment vertical="center"/>
      <protection locked="0"/>
    </xf>
    <xf numFmtId="0" fontId="24" fillId="3" borderId="1" xfId="6" applyFont="1" applyFill="1" applyAlignment="1">
      <alignment vertical="center"/>
    </xf>
    <xf numFmtId="0" fontId="3" fillId="2" borderId="1" xfId="6" applyFont="1" applyAlignment="1" applyProtection="1">
      <alignment horizontal="left" vertical="center" wrapText="1"/>
    </xf>
    <xf numFmtId="0" fontId="0" fillId="2" borderId="1" xfId="6" applyFont="1" applyAlignment="1" applyProtection="1">
      <alignment vertical="center"/>
    </xf>
    <xf numFmtId="0" fontId="27" fillId="3" borderId="1" xfId="7" applyFont="1" applyFill="1" applyAlignment="1">
      <alignment vertical="center"/>
    </xf>
    <xf numFmtId="0" fontId="18" fillId="2" borderId="1" xfId="6"/>
    <xf numFmtId="0" fontId="3" fillId="2" borderId="1" xfId="6" applyFont="1" applyBorder="1" applyAlignment="1" applyProtection="1">
      <alignment horizontal="left" vertical="center" wrapText="1"/>
    </xf>
    <xf numFmtId="0" fontId="0" fillId="2" borderId="1" xfId="6" applyFont="1" applyBorder="1" applyAlignment="1" applyProtection="1">
      <alignment vertical="center"/>
    </xf>
    <xf numFmtId="0" fontId="2" fillId="2" borderId="1" xfId="6" applyFont="1" applyBorder="1" applyAlignment="1" applyProtection="1">
      <alignment horizontal="left" vertical="center" wrapText="1"/>
    </xf>
    <xf numFmtId="0" fontId="0" fillId="2" borderId="1" xfId="6" applyFont="1" applyBorder="1" applyAlignment="1" applyProtection="1">
      <alignment vertical="center" wrapText="1"/>
    </xf>
  </cellXfs>
  <cellStyles count="11">
    <cellStyle name="Hypertextový odkaz 2" xfId="7" xr:uid="{00000000-0005-0000-0000-000001000000}"/>
    <cellStyle name="Hypertextový odkaz 3" xfId="10" xr:uid="{3810BFF3-232E-43DD-A1F8-45B31D823B83}"/>
    <cellStyle name="Normální" xfId="0" builtinId="0" customBuiltin="1"/>
    <cellStyle name="Normální 2" xfId="2" xr:uid="{00000000-0005-0000-0000-000003000000}"/>
    <cellStyle name="Normální 2 2" xfId="1" xr:uid="{00000000-0005-0000-0000-000004000000}"/>
    <cellStyle name="Normální 2 2 2" xfId="4" xr:uid="{00000000-0005-0000-0000-000005000000}"/>
    <cellStyle name="normální 2 3" xfId="8" xr:uid="{00000000-0005-0000-0000-000006000000}"/>
    <cellStyle name="Normální 3" xfId="3" xr:uid="{00000000-0005-0000-0000-000007000000}"/>
    <cellStyle name="normální 3 2" xfId="9" xr:uid="{00000000-0005-0000-0000-000008000000}"/>
    <cellStyle name="Normální 4" xfId="5" xr:uid="{00000000-0005-0000-0000-000009000000}"/>
    <cellStyle name="Normální 5" xfId="6" xr:uid="{00000000-0005-0000-0000-00000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361D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76225" cy="276225"/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88"/>
  <sheetViews>
    <sheetView showGridLines="0" tabSelected="1" workbookViewId="0">
      <pane ySplit="1" topLeftCell="A33" activePane="bottomLeft" state="frozen"/>
      <selection pane="bottomLeft" activeCell="F48" sqref="F48"/>
    </sheetView>
  </sheetViews>
  <sheetFormatPr defaultColWidth="9.28515625" defaultRowHeight="12"/>
  <cols>
    <col min="1" max="1" width="8.28515625" style="2" customWidth="1"/>
    <col min="2" max="2" width="1.7109375" style="2" customWidth="1"/>
    <col min="3" max="3" width="4.140625" style="2" customWidth="1"/>
    <col min="4" max="4" width="4.28515625" style="2" customWidth="1"/>
    <col min="5" max="5" width="17.140625" style="2" customWidth="1"/>
    <col min="6" max="6" width="75" style="2" customWidth="1"/>
    <col min="7" max="7" width="8.7109375" style="2" customWidth="1"/>
    <col min="8" max="8" width="11.140625" style="2" customWidth="1"/>
    <col min="9" max="9" width="12.7109375" style="116" customWidth="1"/>
    <col min="10" max="10" width="23.42578125" style="2" customWidth="1"/>
    <col min="11" max="11" width="15.42578125" style="2" customWidth="1"/>
    <col min="12" max="18" width="9.28515625" style="2"/>
    <col min="19" max="19" width="8.140625" style="2" hidden="1" customWidth="1"/>
    <col min="20" max="20" width="29.7109375" style="2" hidden="1" customWidth="1"/>
    <col min="21" max="21" width="16.28515625" style="2" hidden="1" customWidth="1"/>
    <col min="22" max="22" width="12.28515625" style="2" customWidth="1"/>
    <col min="23" max="23" width="16.28515625" style="2" customWidth="1"/>
    <col min="24" max="24" width="12.28515625" style="2" customWidth="1"/>
    <col min="25" max="25" width="15" style="2" customWidth="1"/>
    <col min="26" max="26" width="11" style="2" customWidth="1"/>
    <col min="27" max="27" width="15" style="2" customWidth="1"/>
    <col min="28" max="28" width="16.28515625" style="2" customWidth="1"/>
    <col min="29" max="29" width="11" style="2" customWidth="1"/>
    <col min="30" max="30" width="15" style="2" customWidth="1"/>
    <col min="31" max="31" width="16.28515625" style="2" customWidth="1"/>
    <col min="32" max="16384" width="9.28515625" style="2"/>
  </cols>
  <sheetData>
    <row r="1" spans="1:70" ht="21.75" customHeight="1">
      <c r="A1" s="1"/>
      <c r="B1" s="143"/>
      <c r="C1" s="143"/>
      <c r="D1" s="141" t="s">
        <v>0</v>
      </c>
      <c r="E1" s="143"/>
      <c r="F1" s="140" t="s">
        <v>36</v>
      </c>
      <c r="G1" s="146" t="s">
        <v>37</v>
      </c>
      <c r="H1" s="146"/>
      <c r="I1" s="142"/>
      <c r="J1" s="140" t="s">
        <v>38</v>
      </c>
      <c r="K1" s="141" t="s">
        <v>39</v>
      </c>
      <c r="L1" s="140" t="s">
        <v>40</v>
      </c>
      <c r="M1" s="140"/>
      <c r="N1" s="140"/>
      <c r="O1" s="140"/>
      <c r="P1" s="140"/>
      <c r="Q1" s="140"/>
      <c r="R1" s="140"/>
      <c r="S1" s="140"/>
      <c r="T1" s="140"/>
      <c r="U1" s="139"/>
      <c r="V1" s="139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1:70" ht="36.9" customHeight="1"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AT2" s="3" t="s">
        <v>79</v>
      </c>
    </row>
    <row r="3" spans="1:70" ht="6.9" customHeight="1">
      <c r="B3" s="4"/>
      <c r="C3" s="5"/>
      <c r="D3" s="5"/>
      <c r="E3" s="5"/>
      <c r="F3" s="5"/>
      <c r="G3" s="5"/>
      <c r="H3" s="5"/>
      <c r="I3" s="138"/>
      <c r="J3" s="5"/>
      <c r="K3" s="6"/>
      <c r="AT3" s="3" t="s">
        <v>34</v>
      </c>
    </row>
    <row r="4" spans="1:70" ht="36.9" customHeight="1">
      <c r="B4" s="7"/>
      <c r="C4" s="8"/>
      <c r="D4" s="9" t="s">
        <v>41</v>
      </c>
      <c r="E4" s="8"/>
      <c r="F4" s="8"/>
      <c r="G4" s="8"/>
      <c r="H4" s="8"/>
      <c r="I4" s="137"/>
      <c r="J4" s="8"/>
      <c r="K4" s="10"/>
      <c r="M4" s="11" t="s">
        <v>3</v>
      </c>
      <c r="AT4" s="3" t="s">
        <v>2</v>
      </c>
    </row>
    <row r="5" spans="1:70" ht="6.9" customHeight="1">
      <c r="B5" s="7"/>
      <c r="C5" s="8"/>
      <c r="D5" s="8"/>
      <c r="E5" s="8"/>
      <c r="F5" s="8"/>
      <c r="G5" s="8"/>
      <c r="H5" s="8"/>
      <c r="I5" s="137"/>
      <c r="J5" s="8"/>
      <c r="K5" s="10"/>
    </row>
    <row r="6" spans="1:70" s="12" customFormat="1" ht="13.2">
      <c r="B6" s="13"/>
      <c r="C6" s="16"/>
      <c r="D6" s="14" t="s">
        <v>4</v>
      </c>
      <c r="E6" s="16"/>
      <c r="F6" s="16"/>
      <c r="G6" s="16"/>
      <c r="H6" s="16"/>
      <c r="I6" s="126"/>
      <c r="J6" s="16"/>
      <c r="K6" s="15"/>
    </row>
    <row r="7" spans="1:70" s="12" customFormat="1" ht="36.9" customHeight="1">
      <c r="B7" s="13"/>
      <c r="C7" s="16"/>
      <c r="D7" s="16"/>
      <c r="E7" s="148" t="s">
        <v>80</v>
      </c>
      <c r="F7" s="149"/>
      <c r="G7" s="149"/>
      <c r="H7" s="149"/>
      <c r="I7" s="126"/>
      <c r="J7" s="16"/>
      <c r="K7" s="15"/>
    </row>
    <row r="8" spans="1:70" s="12" customFormat="1">
      <c r="B8" s="13"/>
      <c r="C8" s="16"/>
      <c r="D8" s="16"/>
      <c r="E8" s="16"/>
      <c r="F8" s="16"/>
      <c r="G8" s="16"/>
      <c r="H8" s="16"/>
      <c r="I8" s="126"/>
      <c r="J8" s="16"/>
      <c r="K8" s="15"/>
    </row>
    <row r="9" spans="1:70" s="12" customFormat="1" ht="14.4" customHeight="1">
      <c r="B9" s="13"/>
      <c r="C9" s="16"/>
      <c r="D9" s="14" t="s">
        <v>5</v>
      </c>
      <c r="E9" s="16"/>
      <c r="F9" s="17" t="s">
        <v>81</v>
      </c>
      <c r="G9" s="16"/>
      <c r="H9" s="16"/>
      <c r="I9" s="130" t="s">
        <v>6</v>
      </c>
      <c r="J9" s="17" t="s">
        <v>71</v>
      </c>
      <c r="K9" s="15"/>
    </row>
    <row r="10" spans="1:70" s="12" customFormat="1" ht="14.4" customHeight="1">
      <c r="B10" s="13"/>
      <c r="C10" s="16"/>
      <c r="D10" s="14" t="s">
        <v>7</v>
      </c>
      <c r="E10" s="16"/>
      <c r="F10" s="17" t="s">
        <v>82</v>
      </c>
      <c r="G10" s="16"/>
      <c r="H10" s="16"/>
      <c r="I10" s="130" t="s">
        <v>9</v>
      </c>
      <c r="J10" s="18" t="s">
        <v>122</v>
      </c>
      <c r="K10" s="15"/>
    </row>
    <row r="11" spans="1:70" s="12" customFormat="1" ht="21.75" customHeight="1">
      <c r="B11" s="13"/>
      <c r="C11" s="16"/>
      <c r="D11" s="19" t="s">
        <v>83</v>
      </c>
      <c r="E11" s="16"/>
      <c r="F11" s="20" t="s">
        <v>84</v>
      </c>
      <c r="G11" s="16"/>
      <c r="H11" s="16"/>
      <c r="I11" s="136" t="s">
        <v>85</v>
      </c>
      <c r="J11" s="20" t="s">
        <v>86</v>
      </c>
      <c r="K11" s="15"/>
    </row>
    <row r="12" spans="1:70" s="12" customFormat="1" ht="14.4" customHeight="1">
      <c r="B12" s="13"/>
      <c r="C12" s="16"/>
      <c r="D12" s="14" t="s">
        <v>10</v>
      </c>
      <c r="E12" s="16"/>
      <c r="F12" s="16"/>
      <c r="G12" s="16"/>
      <c r="H12" s="16"/>
      <c r="I12" s="130" t="s">
        <v>11</v>
      </c>
      <c r="J12" s="17" t="s">
        <v>1</v>
      </c>
      <c r="K12" s="15"/>
    </row>
    <row r="13" spans="1:70" s="12" customFormat="1" ht="18" customHeight="1">
      <c r="B13" s="13"/>
      <c r="C13" s="16"/>
      <c r="D13" s="16"/>
      <c r="E13" s="17" t="s">
        <v>8</v>
      </c>
      <c r="F13" s="16"/>
      <c r="G13" s="16"/>
      <c r="H13" s="16"/>
      <c r="I13" s="130" t="s">
        <v>12</v>
      </c>
      <c r="J13" s="17" t="s">
        <v>1</v>
      </c>
      <c r="K13" s="15"/>
    </row>
    <row r="14" spans="1:70" s="12" customFormat="1" ht="6.9" customHeight="1">
      <c r="B14" s="13"/>
      <c r="C14" s="16"/>
      <c r="D14" s="16"/>
      <c r="E14" s="16"/>
      <c r="F14" s="16"/>
      <c r="G14" s="16"/>
      <c r="H14" s="16"/>
      <c r="I14" s="126"/>
      <c r="J14" s="16"/>
      <c r="K14" s="15"/>
    </row>
    <row r="15" spans="1:70" s="12" customFormat="1" ht="14.4" customHeight="1">
      <c r="B15" s="13"/>
      <c r="C15" s="16"/>
      <c r="D15" s="14" t="s">
        <v>13</v>
      </c>
      <c r="E15" s="16"/>
      <c r="F15" s="16"/>
      <c r="G15" s="16"/>
      <c r="H15" s="16"/>
      <c r="I15" s="130" t="s">
        <v>11</v>
      </c>
      <c r="J15" s="17" t="s">
        <v>1</v>
      </c>
      <c r="K15" s="15"/>
    </row>
    <row r="16" spans="1:70" s="12" customFormat="1" ht="18" customHeight="1">
      <c r="B16" s="13"/>
      <c r="C16" s="16"/>
      <c r="D16" s="16"/>
      <c r="E16" s="17" t="s">
        <v>1</v>
      </c>
      <c r="F16" s="16"/>
      <c r="G16" s="16"/>
      <c r="H16" s="16"/>
      <c r="I16" s="130" t="s">
        <v>12</v>
      </c>
      <c r="J16" s="17" t="s">
        <v>1</v>
      </c>
      <c r="K16" s="15"/>
    </row>
    <row r="17" spans="2:11" s="12" customFormat="1" ht="6.9" customHeight="1">
      <c r="B17" s="13"/>
      <c r="C17" s="16"/>
      <c r="D17" s="16"/>
      <c r="E17" s="16"/>
      <c r="F17" s="16"/>
      <c r="G17" s="16"/>
      <c r="H17" s="16"/>
      <c r="I17" s="126"/>
      <c r="J17" s="16"/>
      <c r="K17" s="15"/>
    </row>
    <row r="18" spans="2:11" s="12" customFormat="1" ht="14.4" customHeight="1">
      <c r="B18" s="13"/>
      <c r="C18" s="16"/>
      <c r="D18" s="14" t="s">
        <v>14</v>
      </c>
      <c r="E18" s="16"/>
      <c r="F18" s="16"/>
      <c r="G18" s="16"/>
      <c r="H18" s="16"/>
      <c r="I18" s="130" t="s">
        <v>11</v>
      </c>
      <c r="J18" s="17" t="s">
        <v>1</v>
      </c>
      <c r="K18" s="15"/>
    </row>
    <row r="19" spans="2:11" s="12" customFormat="1" ht="18" customHeight="1">
      <c r="B19" s="13"/>
      <c r="C19" s="16"/>
      <c r="D19" s="16"/>
      <c r="E19" s="17" t="s">
        <v>8</v>
      </c>
      <c r="F19" s="16"/>
      <c r="G19" s="16"/>
      <c r="H19" s="16"/>
      <c r="I19" s="130" t="s">
        <v>12</v>
      </c>
      <c r="J19" s="17" t="s">
        <v>1</v>
      </c>
      <c r="K19" s="15"/>
    </row>
    <row r="20" spans="2:11" s="12" customFormat="1" ht="6.9" customHeight="1">
      <c r="B20" s="13"/>
      <c r="C20" s="16"/>
      <c r="D20" s="16"/>
      <c r="E20" s="16"/>
      <c r="F20" s="16"/>
      <c r="G20" s="16"/>
      <c r="H20" s="16"/>
      <c r="I20" s="126"/>
      <c r="J20" s="16"/>
      <c r="K20" s="15"/>
    </row>
    <row r="21" spans="2:11" s="12" customFormat="1" ht="14.4" customHeight="1">
      <c r="B21" s="13"/>
      <c r="C21" s="16"/>
      <c r="D21" s="14" t="s">
        <v>15</v>
      </c>
      <c r="E21" s="16"/>
      <c r="F21" s="16"/>
      <c r="G21" s="16"/>
      <c r="H21" s="16"/>
      <c r="I21" s="126"/>
      <c r="J21" s="16"/>
      <c r="K21" s="15"/>
    </row>
    <row r="22" spans="2:11" s="24" customFormat="1" ht="22.5" customHeight="1">
      <c r="B22" s="21"/>
      <c r="C22" s="22"/>
      <c r="D22" s="22"/>
      <c r="E22" s="150" t="s">
        <v>1</v>
      </c>
      <c r="F22" s="151"/>
      <c r="G22" s="151"/>
      <c r="H22" s="151"/>
      <c r="I22" s="135"/>
      <c r="J22" s="22"/>
      <c r="K22" s="23"/>
    </row>
    <row r="23" spans="2:11" s="12" customFormat="1" ht="6.9" customHeight="1">
      <c r="B23" s="13"/>
      <c r="C23" s="16"/>
      <c r="D23" s="16"/>
      <c r="E23" s="16"/>
      <c r="F23" s="16"/>
      <c r="G23" s="16"/>
      <c r="H23" s="16"/>
      <c r="I23" s="126"/>
      <c r="J23" s="16"/>
      <c r="K23" s="15"/>
    </row>
    <row r="24" spans="2:11" s="12" customFormat="1" ht="6.9" customHeight="1">
      <c r="B24" s="13"/>
      <c r="C24" s="16"/>
      <c r="D24" s="25"/>
      <c r="E24" s="25"/>
      <c r="F24" s="25"/>
      <c r="G24" s="25"/>
      <c r="H24" s="25"/>
      <c r="I24" s="134"/>
      <c r="J24" s="25"/>
      <c r="K24" s="26"/>
    </row>
    <row r="25" spans="2:11" s="12" customFormat="1" ht="25.35" customHeight="1">
      <c r="B25" s="13"/>
      <c r="C25" s="16"/>
      <c r="D25" s="27" t="s">
        <v>16</v>
      </c>
      <c r="E25" s="16"/>
      <c r="F25" s="16"/>
      <c r="G25" s="16"/>
      <c r="H25" s="16"/>
      <c r="I25" s="126"/>
      <c r="J25" s="28">
        <f>ROUND(J74,2)</f>
        <v>0</v>
      </c>
      <c r="K25" s="15"/>
    </row>
    <row r="26" spans="2:11" s="12" customFormat="1" ht="6.9" customHeight="1">
      <c r="B26" s="13"/>
      <c r="C26" s="16"/>
      <c r="D26" s="25"/>
      <c r="E26" s="25"/>
      <c r="F26" s="25"/>
      <c r="G26" s="25"/>
      <c r="H26" s="25"/>
      <c r="I26" s="134"/>
      <c r="J26" s="25"/>
      <c r="K26" s="26"/>
    </row>
    <row r="27" spans="2:11" s="12" customFormat="1" ht="14.4" customHeight="1">
      <c r="B27" s="13"/>
      <c r="C27" s="16"/>
      <c r="D27" s="16"/>
      <c r="E27" s="16"/>
      <c r="F27" s="29" t="s">
        <v>18</v>
      </c>
      <c r="G27" s="16"/>
      <c r="H27" s="16"/>
      <c r="I27" s="133" t="s">
        <v>17</v>
      </c>
      <c r="J27" s="29" t="s">
        <v>19</v>
      </c>
      <c r="K27" s="15"/>
    </row>
    <row r="28" spans="2:11" s="12" customFormat="1" ht="14.4" customHeight="1">
      <c r="B28" s="13"/>
      <c r="C28" s="16"/>
      <c r="D28" s="30" t="s">
        <v>20</v>
      </c>
      <c r="E28" s="30" t="s">
        <v>21</v>
      </c>
      <c r="F28" s="31">
        <f>ROUND(SUM(BE74:BE87), 2)</f>
        <v>0</v>
      </c>
      <c r="G28" s="16"/>
      <c r="H28" s="16"/>
      <c r="I28" s="132">
        <v>0.21</v>
      </c>
      <c r="J28" s="31">
        <f>ROUND(ROUND((SUM(BE74:BE87)), 2)*I28, 2)</f>
        <v>0</v>
      </c>
      <c r="K28" s="15"/>
    </row>
    <row r="29" spans="2:11" s="12" customFormat="1" ht="14.4" customHeight="1">
      <c r="B29" s="13"/>
      <c r="C29" s="16"/>
      <c r="D29" s="16"/>
      <c r="E29" s="30" t="s">
        <v>22</v>
      </c>
      <c r="F29" s="31">
        <f>ROUND(SUM(BF74:BF87), 2)</f>
        <v>0</v>
      </c>
      <c r="G29" s="16"/>
      <c r="H29" s="16"/>
      <c r="I29" s="132">
        <v>0.15</v>
      </c>
      <c r="J29" s="31">
        <f>ROUND(ROUND((SUM(BF74:BF87)), 2)*I29, 2)</f>
        <v>0</v>
      </c>
      <c r="K29" s="15"/>
    </row>
    <row r="30" spans="2:11" s="12" customFormat="1" ht="14.4" hidden="1" customHeight="1">
      <c r="B30" s="13"/>
      <c r="C30" s="16"/>
      <c r="D30" s="16"/>
      <c r="E30" s="30" t="s">
        <v>23</v>
      </c>
      <c r="F30" s="31">
        <f>ROUND(SUM(BG74:BG87), 2)</f>
        <v>0</v>
      </c>
      <c r="G30" s="16"/>
      <c r="H30" s="16"/>
      <c r="I30" s="132">
        <v>0.21</v>
      </c>
      <c r="J30" s="31">
        <v>0</v>
      </c>
      <c r="K30" s="15"/>
    </row>
    <row r="31" spans="2:11" s="12" customFormat="1" ht="14.4" hidden="1" customHeight="1">
      <c r="B31" s="13"/>
      <c r="C31" s="16"/>
      <c r="D31" s="16"/>
      <c r="E31" s="30" t="s">
        <v>24</v>
      </c>
      <c r="F31" s="31">
        <f>ROUND(SUM(BH74:BH87), 2)</f>
        <v>0</v>
      </c>
      <c r="G31" s="16"/>
      <c r="H31" s="16"/>
      <c r="I31" s="132">
        <v>0.15</v>
      </c>
      <c r="J31" s="31">
        <v>0</v>
      </c>
      <c r="K31" s="15"/>
    </row>
    <row r="32" spans="2:11" s="12" customFormat="1" ht="14.4" hidden="1" customHeight="1">
      <c r="B32" s="13"/>
      <c r="C32" s="16"/>
      <c r="D32" s="16"/>
      <c r="E32" s="30" t="s">
        <v>25</v>
      </c>
      <c r="F32" s="31">
        <f>ROUND(SUM(BI74:BI87), 2)</f>
        <v>0</v>
      </c>
      <c r="G32" s="16"/>
      <c r="H32" s="16"/>
      <c r="I32" s="132">
        <v>0</v>
      </c>
      <c r="J32" s="31">
        <v>0</v>
      </c>
      <c r="K32" s="15"/>
    </row>
    <row r="33" spans="2:11" s="12" customFormat="1" ht="6.9" customHeight="1">
      <c r="B33" s="13"/>
      <c r="C33" s="16"/>
      <c r="D33" s="16"/>
      <c r="E33" s="16"/>
      <c r="F33" s="16"/>
      <c r="G33" s="16"/>
      <c r="H33" s="16"/>
      <c r="I33" s="126"/>
      <c r="J33" s="16"/>
      <c r="K33" s="15"/>
    </row>
    <row r="34" spans="2:11" s="12" customFormat="1" ht="25.35" customHeight="1">
      <c r="B34" s="13"/>
      <c r="C34" s="32"/>
      <c r="D34" s="33" t="s">
        <v>26</v>
      </c>
      <c r="E34" s="34"/>
      <c r="F34" s="34"/>
      <c r="G34" s="35" t="s">
        <v>27</v>
      </c>
      <c r="H34" s="36" t="s">
        <v>28</v>
      </c>
      <c r="I34" s="131"/>
      <c r="J34" s="37">
        <f>SUM(J25:J32)</f>
        <v>0</v>
      </c>
      <c r="K34" s="38"/>
    </row>
    <row r="35" spans="2:11" s="12" customFormat="1" ht="14.4" customHeight="1">
      <c r="B35" s="39"/>
      <c r="C35" s="40"/>
      <c r="D35" s="40"/>
      <c r="E35" s="40"/>
      <c r="F35" s="40"/>
      <c r="G35" s="40"/>
      <c r="H35" s="40"/>
      <c r="I35" s="117"/>
      <c r="J35" s="40"/>
      <c r="K35" s="41"/>
    </row>
    <row r="39" spans="2:11" s="12" customFormat="1" ht="6.9" customHeight="1">
      <c r="B39" s="42"/>
      <c r="C39" s="43"/>
      <c r="D39" s="43"/>
      <c r="E39" s="43"/>
      <c r="F39" s="43"/>
      <c r="G39" s="43"/>
      <c r="H39" s="43"/>
      <c r="I39" s="125"/>
      <c r="J39" s="43"/>
      <c r="K39" s="44"/>
    </row>
    <row r="40" spans="2:11" s="12" customFormat="1" ht="36.9" customHeight="1">
      <c r="B40" s="13"/>
      <c r="C40" s="9" t="s">
        <v>42</v>
      </c>
      <c r="D40" s="16"/>
      <c r="E40" s="16"/>
      <c r="F40" s="16"/>
      <c r="G40" s="16"/>
      <c r="H40" s="16"/>
      <c r="I40" s="126"/>
      <c r="J40" s="16"/>
      <c r="K40" s="15"/>
    </row>
    <row r="41" spans="2:11" s="12" customFormat="1" ht="6.9" customHeight="1">
      <c r="B41" s="13"/>
      <c r="C41" s="16"/>
      <c r="D41" s="16"/>
      <c r="E41" s="16"/>
      <c r="F41" s="16"/>
      <c r="G41" s="16"/>
      <c r="H41" s="16"/>
      <c r="I41" s="126"/>
      <c r="J41" s="16"/>
      <c r="K41" s="15"/>
    </row>
    <row r="42" spans="2:11" s="12" customFormat="1" ht="14.4" customHeight="1">
      <c r="B42" s="13"/>
      <c r="C42" s="14" t="s">
        <v>4</v>
      </c>
      <c r="D42" s="16"/>
      <c r="E42" s="16"/>
      <c r="F42" s="16"/>
      <c r="G42" s="16"/>
      <c r="H42" s="16"/>
      <c r="I42" s="126"/>
      <c r="J42" s="16"/>
      <c r="K42" s="15"/>
    </row>
    <row r="43" spans="2:11" s="12" customFormat="1" ht="23.25" customHeight="1">
      <c r="B43" s="13"/>
      <c r="C43" s="16"/>
      <c r="D43" s="16"/>
      <c r="E43" s="148" t="str">
        <f>E7</f>
        <v>ZTI Zimní stadion</v>
      </c>
      <c r="F43" s="149"/>
      <c r="G43" s="149"/>
      <c r="H43" s="149"/>
      <c r="I43" s="126"/>
      <c r="J43" s="16"/>
      <c r="K43" s="15"/>
    </row>
    <row r="44" spans="2:11" s="12" customFormat="1" ht="6.9" customHeight="1">
      <c r="B44" s="13"/>
      <c r="C44" s="16"/>
      <c r="D44" s="16"/>
      <c r="E44" s="16"/>
      <c r="F44" s="16"/>
      <c r="G44" s="16"/>
      <c r="H44" s="16"/>
      <c r="I44" s="126"/>
      <c r="J44" s="16"/>
      <c r="K44" s="15"/>
    </row>
    <row r="45" spans="2:11" s="12" customFormat="1" ht="18" customHeight="1">
      <c r="B45" s="13"/>
      <c r="C45" s="14" t="s">
        <v>7</v>
      </c>
      <c r="D45" s="16"/>
      <c r="E45" s="16"/>
      <c r="F45" s="17" t="str">
        <f>F10</f>
        <v>Litomyšl</v>
      </c>
      <c r="G45" s="16"/>
      <c r="H45" s="16"/>
      <c r="I45" s="130" t="s">
        <v>9</v>
      </c>
      <c r="J45" s="18" t="str">
        <f>IF(J10="","",J10)</f>
        <v>28. 2. 2017</v>
      </c>
      <c r="K45" s="15"/>
    </row>
    <row r="46" spans="2:11" s="12" customFormat="1" ht="6.9" customHeight="1">
      <c r="B46" s="13"/>
      <c r="C46" s="16"/>
      <c r="D46" s="16"/>
      <c r="E46" s="16"/>
      <c r="F46" s="16"/>
      <c r="G46" s="16"/>
      <c r="H46" s="16"/>
      <c r="I46" s="126"/>
      <c r="J46" s="16"/>
      <c r="K46" s="15"/>
    </row>
    <row r="47" spans="2:11" s="12" customFormat="1" ht="13.2">
      <c r="B47" s="13"/>
      <c r="C47" s="14" t="s">
        <v>10</v>
      </c>
      <c r="D47" s="16"/>
      <c r="E47" s="16"/>
      <c r="F47" s="17" t="str">
        <f>E13</f>
        <v xml:space="preserve"> </v>
      </c>
      <c r="G47" s="16"/>
      <c r="H47" s="16"/>
      <c r="I47" s="130" t="s">
        <v>14</v>
      </c>
      <c r="J47" s="17" t="str">
        <f>E19</f>
        <v xml:space="preserve"> </v>
      </c>
      <c r="K47" s="15"/>
    </row>
    <row r="48" spans="2:11" s="12" customFormat="1" ht="14.4" customHeight="1">
      <c r="B48" s="13"/>
      <c r="C48" s="14" t="s">
        <v>13</v>
      </c>
      <c r="D48" s="16"/>
      <c r="E48" s="16"/>
      <c r="F48" s="17" t="str">
        <f>IF(E16="","",E16)</f>
        <v/>
      </c>
      <c r="G48" s="16"/>
      <c r="H48" s="16"/>
      <c r="I48" s="126"/>
      <c r="J48" s="16"/>
      <c r="K48" s="15"/>
    </row>
    <row r="49" spans="2:47" s="12" customFormat="1" ht="10.35" customHeight="1">
      <c r="B49" s="13"/>
      <c r="C49" s="16"/>
      <c r="D49" s="16"/>
      <c r="E49" s="16"/>
      <c r="F49" s="16"/>
      <c r="G49" s="16"/>
      <c r="H49" s="16"/>
      <c r="I49" s="126"/>
      <c r="J49" s="16"/>
      <c r="K49" s="15"/>
    </row>
    <row r="50" spans="2:47" s="12" customFormat="1" ht="29.25" customHeight="1">
      <c r="B50" s="13"/>
      <c r="C50" s="45" t="s">
        <v>43</v>
      </c>
      <c r="D50" s="32"/>
      <c r="E50" s="32"/>
      <c r="F50" s="32"/>
      <c r="G50" s="32"/>
      <c r="H50" s="32"/>
      <c r="I50" s="129"/>
      <c r="J50" s="46" t="s">
        <v>44</v>
      </c>
      <c r="K50" s="47"/>
    </row>
    <row r="51" spans="2:47" s="12" customFormat="1" ht="10.35" customHeight="1">
      <c r="B51" s="13"/>
      <c r="C51" s="16"/>
      <c r="D51" s="16"/>
      <c r="E51" s="16"/>
      <c r="F51" s="16"/>
      <c r="G51" s="16"/>
      <c r="H51" s="16"/>
      <c r="I51" s="126"/>
      <c r="J51" s="16"/>
      <c r="K51" s="15"/>
    </row>
    <row r="52" spans="2:47" s="12" customFormat="1" ht="29.25" customHeight="1">
      <c r="B52" s="13"/>
      <c r="C52" s="48" t="s">
        <v>45</v>
      </c>
      <c r="D52" s="16"/>
      <c r="E52" s="16"/>
      <c r="F52" s="16"/>
      <c r="G52" s="16"/>
      <c r="H52" s="16"/>
      <c r="I52" s="126"/>
      <c r="J52" s="28">
        <f>J74</f>
        <v>0</v>
      </c>
      <c r="K52" s="15"/>
      <c r="AU52" s="3" t="s">
        <v>46</v>
      </c>
    </row>
    <row r="53" spans="2:47" s="55" customFormat="1" ht="24.9" customHeight="1">
      <c r="B53" s="49"/>
      <c r="C53" s="50"/>
      <c r="D53" s="51" t="s">
        <v>87</v>
      </c>
      <c r="E53" s="52"/>
      <c r="F53" s="52"/>
      <c r="G53" s="52"/>
      <c r="H53" s="52"/>
      <c r="I53" s="128"/>
      <c r="J53" s="53">
        <f>J75</f>
        <v>0</v>
      </c>
      <c r="K53" s="54"/>
    </row>
    <row r="54" spans="2:47" s="62" customFormat="1" ht="19.95" customHeight="1">
      <c r="B54" s="56"/>
      <c r="C54" s="57"/>
      <c r="D54" s="58" t="s">
        <v>47</v>
      </c>
      <c r="E54" s="59"/>
      <c r="F54" s="59"/>
      <c r="G54" s="59"/>
      <c r="H54" s="59"/>
      <c r="I54" s="127"/>
      <c r="J54" s="60">
        <f>J76</f>
        <v>0</v>
      </c>
      <c r="K54" s="61"/>
    </row>
    <row r="55" spans="2:47" s="62" customFormat="1" ht="19.95" customHeight="1">
      <c r="B55" s="56"/>
      <c r="C55" s="57"/>
      <c r="D55" s="58" t="s">
        <v>88</v>
      </c>
      <c r="E55" s="59"/>
      <c r="F55" s="59"/>
      <c r="G55" s="59"/>
      <c r="H55" s="59"/>
      <c r="I55" s="127"/>
      <c r="J55" s="60">
        <f>J80</f>
        <v>0</v>
      </c>
      <c r="K55" s="61"/>
    </row>
    <row r="56" spans="2:47" s="62" customFormat="1" ht="19.95" customHeight="1">
      <c r="B56" s="56"/>
      <c r="C56" s="57"/>
      <c r="D56" s="58" t="s">
        <v>89</v>
      </c>
      <c r="E56" s="59"/>
      <c r="F56" s="59"/>
      <c r="G56" s="59"/>
      <c r="H56" s="59"/>
      <c r="I56" s="127"/>
      <c r="J56" s="60">
        <f>J82</f>
        <v>0</v>
      </c>
      <c r="K56" s="61"/>
    </row>
    <row r="57" spans="2:47" s="12" customFormat="1" ht="21.75" customHeight="1">
      <c r="B57" s="13"/>
      <c r="C57" s="16"/>
      <c r="D57" s="16"/>
      <c r="E57" s="16"/>
      <c r="F57" s="16"/>
      <c r="G57" s="16"/>
      <c r="H57" s="16"/>
      <c r="I57" s="126"/>
      <c r="J57" s="16"/>
      <c r="K57" s="15"/>
    </row>
    <row r="58" spans="2:47" s="12" customFormat="1" ht="6.9" customHeight="1">
      <c r="B58" s="39"/>
      <c r="C58" s="40"/>
      <c r="D58" s="40"/>
      <c r="E58" s="40"/>
      <c r="F58" s="40"/>
      <c r="G58" s="40"/>
      <c r="H58" s="40"/>
      <c r="I58" s="117"/>
      <c r="J58" s="40"/>
      <c r="K58" s="41"/>
    </row>
    <row r="62" spans="2:47" s="12" customFormat="1" ht="6.9" customHeight="1">
      <c r="B62" s="63"/>
      <c r="C62" s="64"/>
      <c r="D62" s="64"/>
      <c r="E62" s="64"/>
      <c r="F62" s="64"/>
      <c r="G62" s="64"/>
      <c r="H62" s="64"/>
      <c r="I62" s="125"/>
      <c r="J62" s="64"/>
      <c r="K62" s="64"/>
      <c r="L62" s="65"/>
    </row>
    <row r="63" spans="2:47" s="12" customFormat="1" ht="36.9" customHeight="1">
      <c r="B63" s="13"/>
      <c r="C63" s="66" t="s">
        <v>48</v>
      </c>
      <c r="D63" s="68"/>
      <c r="E63" s="68"/>
      <c r="F63" s="68"/>
      <c r="G63" s="68"/>
      <c r="H63" s="68"/>
      <c r="I63" s="122"/>
      <c r="J63" s="68"/>
      <c r="K63" s="68"/>
      <c r="L63" s="65"/>
    </row>
    <row r="64" spans="2:47" s="12" customFormat="1" ht="6.9" customHeight="1">
      <c r="B64" s="13"/>
      <c r="C64" s="68"/>
      <c r="D64" s="68"/>
      <c r="E64" s="68"/>
      <c r="F64" s="68"/>
      <c r="G64" s="68"/>
      <c r="H64" s="68"/>
      <c r="I64" s="122"/>
      <c r="J64" s="68"/>
      <c r="K64" s="68"/>
      <c r="L64" s="65"/>
    </row>
    <row r="65" spans="2:65" s="12" customFormat="1" ht="14.4" customHeight="1">
      <c r="B65" s="13"/>
      <c r="C65" s="67" t="s">
        <v>4</v>
      </c>
      <c r="D65" s="68"/>
      <c r="E65" s="68"/>
      <c r="F65" s="68"/>
      <c r="G65" s="68"/>
      <c r="H65" s="68"/>
      <c r="I65" s="122"/>
      <c r="J65" s="68"/>
      <c r="K65" s="68"/>
      <c r="L65" s="65"/>
    </row>
    <row r="66" spans="2:65" s="12" customFormat="1" ht="23.25" customHeight="1">
      <c r="B66" s="13"/>
      <c r="C66" s="68"/>
      <c r="D66" s="68"/>
      <c r="E66" s="144" t="str">
        <f>E7</f>
        <v>ZTI Zimní stadion</v>
      </c>
      <c r="F66" s="145"/>
      <c r="G66" s="145"/>
      <c r="H66" s="145"/>
      <c r="I66" s="122"/>
      <c r="J66" s="68"/>
      <c r="K66" s="68"/>
      <c r="L66" s="65"/>
    </row>
    <row r="67" spans="2:65" s="12" customFormat="1" ht="6.9" customHeight="1">
      <c r="B67" s="13"/>
      <c r="C67" s="68"/>
      <c r="D67" s="68"/>
      <c r="E67" s="68"/>
      <c r="F67" s="68"/>
      <c r="G67" s="68"/>
      <c r="H67" s="68"/>
      <c r="I67" s="122"/>
      <c r="J67" s="68"/>
      <c r="K67" s="68"/>
      <c r="L67" s="65"/>
    </row>
    <row r="68" spans="2:65" s="12" customFormat="1" ht="18" customHeight="1">
      <c r="B68" s="13"/>
      <c r="C68" s="67" t="s">
        <v>7</v>
      </c>
      <c r="D68" s="68"/>
      <c r="E68" s="68"/>
      <c r="F68" s="69" t="str">
        <f>F10</f>
        <v>Litomyšl</v>
      </c>
      <c r="G68" s="68"/>
      <c r="H68" s="68"/>
      <c r="I68" s="124" t="s">
        <v>9</v>
      </c>
      <c r="J68" s="70" t="str">
        <f>IF(J10="","",J10)</f>
        <v>28. 2. 2017</v>
      </c>
      <c r="K68" s="68"/>
      <c r="L68" s="65"/>
    </row>
    <row r="69" spans="2:65" s="12" customFormat="1" ht="6.9" customHeight="1">
      <c r="B69" s="13"/>
      <c r="C69" s="68"/>
      <c r="D69" s="68"/>
      <c r="E69" s="68"/>
      <c r="F69" s="68"/>
      <c r="G69" s="68"/>
      <c r="H69" s="68"/>
      <c r="I69" s="122"/>
      <c r="J69" s="68"/>
      <c r="K69" s="68"/>
      <c r="L69" s="65"/>
    </row>
    <row r="70" spans="2:65" s="12" customFormat="1" ht="13.2">
      <c r="B70" s="13"/>
      <c r="C70" s="67" t="s">
        <v>10</v>
      </c>
      <c r="D70" s="68"/>
      <c r="E70" s="68"/>
      <c r="F70" s="69" t="str">
        <f>E13</f>
        <v xml:space="preserve"> </v>
      </c>
      <c r="G70" s="68"/>
      <c r="H70" s="68"/>
      <c r="I70" s="124" t="s">
        <v>14</v>
      </c>
      <c r="J70" s="69" t="str">
        <f>E19</f>
        <v xml:space="preserve"> </v>
      </c>
      <c r="K70" s="68"/>
      <c r="L70" s="65"/>
    </row>
    <row r="71" spans="2:65" s="12" customFormat="1" ht="14.4" customHeight="1">
      <c r="B71" s="13"/>
      <c r="C71" s="67" t="s">
        <v>13</v>
      </c>
      <c r="D71" s="68"/>
      <c r="E71" s="68"/>
      <c r="F71" s="69" t="str">
        <f>IF(E16="","",E16)</f>
        <v/>
      </c>
      <c r="G71" s="68"/>
      <c r="H71" s="68"/>
      <c r="I71" s="122"/>
      <c r="J71" s="68"/>
      <c r="K71" s="68"/>
      <c r="L71" s="65"/>
    </row>
    <row r="72" spans="2:65" s="12" customFormat="1" ht="10.35" customHeight="1">
      <c r="B72" s="13"/>
      <c r="C72" s="68"/>
      <c r="D72" s="68"/>
      <c r="E72" s="68"/>
      <c r="F72" s="68"/>
      <c r="G72" s="68"/>
      <c r="H72" s="68"/>
      <c r="I72" s="122"/>
      <c r="J72" s="68"/>
      <c r="K72" s="68"/>
      <c r="L72" s="65"/>
    </row>
    <row r="73" spans="2:65" s="79" customFormat="1" ht="29.25" customHeight="1">
      <c r="B73" s="71"/>
      <c r="C73" s="72" t="s">
        <v>49</v>
      </c>
      <c r="D73" s="73" t="s">
        <v>30</v>
      </c>
      <c r="E73" s="73" t="s">
        <v>29</v>
      </c>
      <c r="F73" s="73" t="s">
        <v>50</v>
      </c>
      <c r="G73" s="73" t="s">
        <v>51</v>
      </c>
      <c r="H73" s="73" t="s">
        <v>52</v>
      </c>
      <c r="I73" s="123" t="s">
        <v>53</v>
      </c>
      <c r="J73" s="73" t="s">
        <v>44</v>
      </c>
      <c r="K73" s="74" t="s">
        <v>54</v>
      </c>
      <c r="L73" s="75"/>
      <c r="M73" s="76" t="s">
        <v>55</v>
      </c>
      <c r="N73" s="77" t="s">
        <v>20</v>
      </c>
      <c r="O73" s="77" t="s">
        <v>56</v>
      </c>
      <c r="P73" s="77" t="s">
        <v>57</v>
      </c>
      <c r="Q73" s="77" t="s">
        <v>58</v>
      </c>
      <c r="R73" s="77" t="s">
        <v>59</v>
      </c>
      <c r="S73" s="77" t="s">
        <v>60</v>
      </c>
      <c r="T73" s="78" t="s">
        <v>61</v>
      </c>
    </row>
    <row r="74" spans="2:65" s="12" customFormat="1" ht="29.25" customHeight="1">
      <c r="B74" s="13"/>
      <c r="C74" s="80" t="s">
        <v>45</v>
      </c>
      <c r="D74" s="68"/>
      <c r="E74" s="68"/>
      <c r="F74" s="68"/>
      <c r="G74" s="68"/>
      <c r="H74" s="68"/>
      <c r="I74" s="122"/>
      <c r="J74" s="81">
        <f>BK74</f>
        <v>0</v>
      </c>
      <c r="K74" s="68"/>
      <c r="L74" s="65"/>
      <c r="M74" s="82"/>
      <c r="N74" s="25"/>
      <c r="O74" s="25"/>
      <c r="P74" s="83">
        <f>P75</f>
        <v>0</v>
      </c>
      <c r="Q74" s="25"/>
      <c r="R74" s="83">
        <f>R75</f>
        <v>0</v>
      </c>
      <c r="S74" s="25"/>
      <c r="T74" s="84">
        <f>T75</f>
        <v>0</v>
      </c>
      <c r="AT74" s="3" t="s">
        <v>31</v>
      </c>
      <c r="AU74" s="3" t="s">
        <v>46</v>
      </c>
      <c r="BK74" s="85">
        <f>BK75</f>
        <v>0</v>
      </c>
    </row>
    <row r="75" spans="2:65" s="96" customFormat="1" ht="37.35" customHeight="1">
      <c r="B75" s="86"/>
      <c r="C75" s="87"/>
      <c r="D75" s="88" t="s">
        <v>31</v>
      </c>
      <c r="E75" s="89" t="s">
        <v>90</v>
      </c>
      <c r="F75" s="89" t="s">
        <v>75</v>
      </c>
      <c r="G75" s="87"/>
      <c r="H75" s="87"/>
      <c r="I75" s="121"/>
      <c r="J75" s="90">
        <f>BK75</f>
        <v>0</v>
      </c>
      <c r="K75" s="87"/>
      <c r="L75" s="91"/>
      <c r="M75" s="92"/>
      <c r="N75" s="93"/>
      <c r="O75" s="93"/>
      <c r="P75" s="94">
        <f>P76+P80+P82</f>
        <v>0</v>
      </c>
      <c r="Q75" s="93"/>
      <c r="R75" s="94">
        <f>R76+R80+R82</f>
        <v>0</v>
      </c>
      <c r="S75" s="93"/>
      <c r="T75" s="95">
        <f>T76+T80+T82</f>
        <v>0</v>
      </c>
      <c r="AR75" s="97" t="s">
        <v>33</v>
      </c>
      <c r="AT75" s="98" t="s">
        <v>31</v>
      </c>
      <c r="AU75" s="98" t="s">
        <v>32</v>
      </c>
      <c r="AY75" s="97" t="s">
        <v>62</v>
      </c>
      <c r="BK75" s="99">
        <f>BK76+BK80+BK82</f>
        <v>0</v>
      </c>
    </row>
    <row r="76" spans="2:65" s="96" customFormat="1" ht="19.95" customHeight="1">
      <c r="B76" s="86"/>
      <c r="C76" s="87"/>
      <c r="D76" s="100" t="s">
        <v>31</v>
      </c>
      <c r="E76" s="101" t="s">
        <v>76</v>
      </c>
      <c r="F76" s="101" t="s">
        <v>77</v>
      </c>
      <c r="G76" s="87"/>
      <c r="H76" s="87"/>
      <c r="I76" s="121"/>
      <c r="J76" s="102">
        <f>BK76</f>
        <v>0</v>
      </c>
      <c r="K76" s="87"/>
      <c r="L76" s="91"/>
      <c r="M76" s="92"/>
      <c r="N76" s="93"/>
      <c r="O76" s="93"/>
      <c r="P76" s="94">
        <f>SUM(P77:P79)</f>
        <v>0</v>
      </c>
      <c r="Q76" s="93"/>
      <c r="R76" s="94">
        <f>SUM(R77:R79)</f>
        <v>0</v>
      </c>
      <c r="S76" s="93"/>
      <c r="T76" s="95">
        <f>SUM(T77:T79)</f>
        <v>0</v>
      </c>
      <c r="AR76" s="97" t="s">
        <v>33</v>
      </c>
      <c r="AT76" s="98" t="s">
        <v>31</v>
      </c>
      <c r="AU76" s="98" t="s">
        <v>33</v>
      </c>
      <c r="AY76" s="97" t="s">
        <v>62</v>
      </c>
      <c r="BK76" s="99">
        <f>SUM(BK77:BK79)</f>
        <v>0</v>
      </c>
    </row>
    <row r="77" spans="2:65" s="12" customFormat="1" ht="22.5" customHeight="1">
      <c r="B77" s="13"/>
      <c r="C77" s="103" t="s">
        <v>33</v>
      </c>
      <c r="D77" s="103" t="s">
        <v>63</v>
      </c>
      <c r="E77" s="104" t="s">
        <v>91</v>
      </c>
      <c r="F77" s="105" t="s">
        <v>92</v>
      </c>
      <c r="G77" s="106" t="s">
        <v>74</v>
      </c>
      <c r="H77" s="107">
        <v>2</v>
      </c>
      <c r="I77" s="120"/>
      <c r="J77" s="108">
        <f>ROUND(I77*H77,2)</f>
        <v>0</v>
      </c>
      <c r="K77" s="105" t="s">
        <v>1</v>
      </c>
      <c r="L77" s="65"/>
      <c r="M77" s="119" t="s">
        <v>1</v>
      </c>
      <c r="N77" s="109" t="s">
        <v>21</v>
      </c>
      <c r="O77" s="16"/>
      <c r="P77" s="110">
        <f>O77*H77</f>
        <v>0</v>
      </c>
      <c r="Q77" s="110">
        <v>0</v>
      </c>
      <c r="R77" s="110">
        <f>Q77*H77</f>
        <v>0</v>
      </c>
      <c r="S77" s="110">
        <v>0</v>
      </c>
      <c r="T77" s="111">
        <f>S77*H77</f>
        <v>0</v>
      </c>
      <c r="AR77" s="3" t="s">
        <v>35</v>
      </c>
      <c r="AT77" s="3" t="s">
        <v>63</v>
      </c>
      <c r="AU77" s="3" t="s">
        <v>34</v>
      </c>
      <c r="AY77" s="3" t="s">
        <v>62</v>
      </c>
      <c r="BE77" s="112">
        <f>IF(N77="základní",J77,0)</f>
        <v>0</v>
      </c>
      <c r="BF77" s="112">
        <f>IF(N77="snížená",J77,0)</f>
        <v>0</v>
      </c>
      <c r="BG77" s="112">
        <f>IF(N77="zákl. přenesená",J77,0)</f>
        <v>0</v>
      </c>
      <c r="BH77" s="112">
        <f>IF(N77="sníž. přenesená",J77,0)</f>
        <v>0</v>
      </c>
      <c r="BI77" s="112">
        <f>IF(N77="nulová",J77,0)</f>
        <v>0</v>
      </c>
      <c r="BJ77" s="3" t="s">
        <v>33</v>
      </c>
      <c r="BK77" s="112">
        <f>ROUND(I77*H77,2)</f>
        <v>0</v>
      </c>
      <c r="BL77" s="3" t="s">
        <v>35</v>
      </c>
      <c r="BM77" s="3" t="s">
        <v>93</v>
      </c>
    </row>
    <row r="78" spans="2:65" s="12" customFormat="1" ht="22.5" customHeight="1">
      <c r="B78" s="13"/>
      <c r="C78" s="103" t="s">
        <v>65</v>
      </c>
      <c r="D78" s="103" t="s">
        <v>63</v>
      </c>
      <c r="E78" s="104" t="s">
        <v>94</v>
      </c>
      <c r="F78" s="105" t="s">
        <v>95</v>
      </c>
      <c r="G78" s="106" t="s">
        <v>73</v>
      </c>
      <c r="H78" s="107">
        <v>2</v>
      </c>
      <c r="I78" s="120"/>
      <c r="J78" s="108">
        <f>ROUND(I78*H78,2)</f>
        <v>0</v>
      </c>
      <c r="K78" s="105" t="s">
        <v>1</v>
      </c>
      <c r="L78" s="65"/>
      <c r="M78" s="119" t="s">
        <v>1</v>
      </c>
      <c r="N78" s="109" t="s">
        <v>21</v>
      </c>
      <c r="O78" s="16"/>
      <c r="P78" s="110">
        <f>O78*H78</f>
        <v>0</v>
      </c>
      <c r="Q78" s="110">
        <v>0</v>
      </c>
      <c r="R78" s="110">
        <f>Q78*H78</f>
        <v>0</v>
      </c>
      <c r="S78" s="110">
        <v>0</v>
      </c>
      <c r="T78" s="111">
        <f>S78*H78</f>
        <v>0</v>
      </c>
      <c r="AR78" s="3" t="s">
        <v>35</v>
      </c>
      <c r="AT78" s="3" t="s">
        <v>63</v>
      </c>
      <c r="AU78" s="3" t="s">
        <v>34</v>
      </c>
      <c r="AY78" s="3" t="s">
        <v>62</v>
      </c>
      <c r="BE78" s="112">
        <f>IF(N78="základní",J78,0)</f>
        <v>0</v>
      </c>
      <c r="BF78" s="112">
        <f>IF(N78="snížená",J78,0)</f>
        <v>0</v>
      </c>
      <c r="BG78" s="112">
        <f>IF(N78="zákl. přenesená",J78,0)</f>
        <v>0</v>
      </c>
      <c r="BH78" s="112">
        <f>IF(N78="sníž. přenesená",J78,0)</f>
        <v>0</v>
      </c>
      <c r="BI78" s="112">
        <f>IF(N78="nulová",J78,0)</f>
        <v>0</v>
      </c>
      <c r="BJ78" s="3" t="s">
        <v>33</v>
      </c>
      <c r="BK78" s="112">
        <f>ROUND(I78*H78,2)</f>
        <v>0</v>
      </c>
      <c r="BL78" s="3" t="s">
        <v>35</v>
      </c>
      <c r="BM78" s="3" t="s">
        <v>96</v>
      </c>
    </row>
    <row r="79" spans="2:65" s="12" customFormat="1" ht="22.5" customHeight="1">
      <c r="B79" s="13"/>
      <c r="C79" s="103" t="s">
        <v>64</v>
      </c>
      <c r="D79" s="103" t="s">
        <v>63</v>
      </c>
      <c r="E79" s="104" t="s">
        <v>97</v>
      </c>
      <c r="F79" s="105" t="s">
        <v>98</v>
      </c>
      <c r="G79" s="106" t="s">
        <v>73</v>
      </c>
      <c r="H79" s="107">
        <v>1</v>
      </c>
      <c r="I79" s="120"/>
      <c r="J79" s="108">
        <f>ROUND(I79*H79,2)</f>
        <v>0</v>
      </c>
      <c r="K79" s="105" t="s">
        <v>1</v>
      </c>
      <c r="L79" s="65"/>
      <c r="M79" s="119" t="s">
        <v>1</v>
      </c>
      <c r="N79" s="109" t="s">
        <v>21</v>
      </c>
      <c r="O79" s="16"/>
      <c r="P79" s="110">
        <f>O79*H79</f>
        <v>0</v>
      </c>
      <c r="Q79" s="110">
        <v>0</v>
      </c>
      <c r="R79" s="110">
        <f>Q79*H79</f>
        <v>0</v>
      </c>
      <c r="S79" s="110">
        <v>0</v>
      </c>
      <c r="T79" s="111">
        <f>S79*H79</f>
        <v>0</v>
      </c>
      <c r="AR79" s="3" t="s">
        <v>35</v>
      </c>
      <c r="AT79" s="3" t="s">
        <v>63</v>
      </c>
      <c r="AU79" s="3" t="s">
        <v>34</v>
      </c>
      <c r="AY79" s="3" t="s">
        <v>62</v>
      </c>
      <c r="BE79" s="112">
        <f>IF(N79="základní",J79,0)</f>
        <v>0</v>
      </c>
      <c r="BF79" s="112">
        <f>IF(N79="snížená",J79,0)</f>
        <v>0</v>
      </c>
      <c r="BG79" s="112">
        <f>IF(N79="zákl. přenesená",J79,0)</f>
        <v>0</v>
      </c>
      <c r="BH79" s="112">
        <f>IF(N79="sníž. přenesená",J79,0)</f>
        <v>0</v>
      </c>
      <c r="BI79" s="112">
        <f>IF(N79="nulová",J79,0)</f>
        <v>0</v>
      </c>
      <c r="BJ79" s="3" t="s">
        <v>33</v>
      </c>
      <c r="BK79" s="112">
        <f>ROUND(I79*H79,2)</f>
        <v>0</v>
      </c>
      <c r="BL79" s="3" t="s">
        <v>35</v>
      </c>
      <c r="BM79" s="3" t="s">
        <v>99</v>
      </c>
    </row>
    <row r="80" spans="2:65" s="96" customFormat="1" ht="29.85" customHeight="1">
      <c r="B80" s="86"/>
      <c r="C80" s="87"/>
      <c r="D80" s="100" t="s">
        <v>31</v>
      </c>
      <c r="E80" s="101" t="s">
        <v>78</v>
      </c>
      <c r="F80" s="101" t="s">
        <v>100</v>
      </c>
      <c r="G80" s="87"/>
      <c r="H80" s="87"/>
      <c r="I80" s="121"/>
      <c r="J80" s="102">
        <f>BK80</f>
        <v>0</v>
      </c>
      <c r="K80" s="87"/>
      <c r="L80" s="91"/>
      <c r="M80" s="92"/>
      <c r="N80" s="93"/>
      <c r="O80" s="93"/>
      <c r="P80" s="94">
        <f>P81</f>
        <v>0</v>
      </c>
      <c r="Q80" s="93"/>
      <c r="R80" s="94">
        <f>R81</f>
        <v>0</v>
      </c>
      <c r="S80" s="93"/>
      <c r="T80" s="95">
        <f>T81</f>
        <v>0</v>
      </c>
      <c r="AR80" s="97" t="s">
        <v>33</v>
      </c>
      <c r="AT80" s="98" t="s">
        <v>31</v>
      </c>
      <c r="AU80" s="98" t="s">
        <v>33</v>
      </c>
      <c r="AY80" s="97" t="s">
        <v>62</v>
      </c>
      <c r="BK80" s="99">
        <f>BK81</f>
        <v>0</v>
      </c>
    </row>
    <row r="81" spans="2:65" s="12" customFormat="1" ht="22.5" customHeight="1">
      <c r="B81" s="13"/>
      <c r="C81" s="103" t="s">
        <v>35</v>
      </c>
      <c r="D81" s="103" t="s">
        <v>63</v>
      </c>
      <c r="E81" s="104" t="s">
        <v>101</v>
      </c>
      <c r="F81" s="105" t="s">
        <v>102</v>
      </c>
      <c r="G81" s="106" t="s">
        <v>73</v>
      </c>
      <c r="H81" s="107">
        <v>1</v>
      </c>
      <c r="I81" s="120"/>
      <c r="J81" s="108">
        <f>ROUND(I81*H81,2)</f>
        <v>0</v>
      </c>
      <c r="K81" s="105" t="s">
        <v>1</v>
      </c>
      <c r="L81" s="65"/>
      <c r="M81" s="119" t="s">
        <v>1</v>
      </c>
      <c r="N81" s="109" t="s">
        <v>21</v>
      </c>
      <c r="O81" s="16"/>
      <c r="P81" s="110">
        <f>O81*H81</f>
        <v>0</v>
      </c>
      <c r="Q81" s="110">
        <v>0</v>
      </c>
      <c r="R81" s="110">
        <f>Q81*H81</f>
        <v>0</v>
      </c>
      <c r="S81" s="110">
        <v>0</v>
      </c>
      <c r="T81" s="111">
        <f>S81*H81</f>
        <v>0</v>
      </c>
      <c r="AR81" s="3" t="s">
        <v>35</v>
      </c>
      <c r="AT81" s="3" t="s">
        <v>63</v>
      </c>
      <c r="AU81" s="3" t="s">
        <v>34</v>
      </c>
      <c r="AY81" s="3" t="s">
        <v>62</v>
      </c>
      <c r="BE81" s="112">
        <f>IF(N81="základní",J81,0)</f>
        <v>0</v>
      </c>
      <c r="BF81" s="112">
        <f>IF(N81="snížená",J81,0)</f>
        <v>0</v>
      </c>
      <c r="BG81" s="112">
        <f>IF(N81="zákl. přenesená",J81,0)</f>
        <v>0</v>
      </c>
      <c r="BH81" s="112">
        <f>IF(N81="sníž. přenesená",J81,0)</f>
        <v>0</v>
      </c>
      <c r="BI81" s="112">
        <f>IF(N81="nulová",J81,0)</f>
        <v>0</v>
      </c>
      <c r="BJ81" s="3" t="s">
        <v>33</v>
      </c>
      <c r="BK81" s="112">
        <f>ROUND(I81*H81,2)</f>
        <v>0</v>
      </c>
      <c r="BL81" s="3" t="s">
        <v>35</v>
      </c>
      <c r="BM81" s="3" t="s">
        <v>103</v>
      </c>
    </row>
    <row r="82" spans="2:65" s="96" customFormat="1" ht="29.85" customHeight="1">
      <c r="B82" s="86"/>
      <c r="C82" s="87"/>
      <c r="D82" s="100" t="s">
        <v>31</v>
      </c>
      <c r="E82" s="101" t="s">
        <v>104</v>
      </c>
      <c r="F82" s="101" t="s">
        <v>105</v>
      </c>
      <c r="G82" s="87"/>
      <c r="H82" s="87"/>
      <c r="I82" s="121"/>
      <c r="J82" s="102">
        <f>BK82</f>
        <v>0</v>
      </c>
      <c r="K82" s="87"/>
      <c r="L82" s="91"/>
      <c r="M82" s="92"/>
      <c r="N82" s="93"/>
      <c r="O82" s="93"/>
      <c r="P82" s="94">
        <f>SUM(P83:P87)</f>
        <v>0</v>
      </c>
      <c r="Q82" s="93"/>
      <c r="R82" s="94">
        <f>SUM(R83:R87)</f>
        <v>0</v>
      </c>
      <c r="S82" s="93"/>
      <c r="T82" s="95">
        <f>SUM(T83:T87)</f>
        <v>0</v>
      </c>
      <c r="AR82" s="97" t="s">
        <v>34</v>
      </c>
      <c r="AT82" s="98" t="s">
        <v>31</v>
      </c>
      <c r="AU82" s="98" t="s">
        <v>33</v>
      </c>
      <c r="AY82" s="97" t="s">
        <v>62</v>
      </c>
      <c r="BK82" s="99">
        <f>SUM(BK83:BK87)</f>
        <v>0</v>
      </c>
    </row>
    <row r="83" spans="2:65" s="12" customFormat="1" ht="22.5" customHeight="1">
      <c r="B83" s="13"/>
      <c r="C83" s="103" t="s">
        <v>70</v>
      </c>
      <c r="D83" s="103" t="s">
        <v>63</v>
      </c>
      <c r="E83" s="104" t="s">
        <v>106</v>
      </c>
      <c r="F83" s="105" t="s">
        <v>107</v>
      </c>
      <c r="G83" s="106" t="s">
        <v>74</v>
      </c>
      <c r="H83" s="107">
        <v>2</v>
      </c>
      <c r="I83" s="120"/>
      <c r="J83" s="108">
        <f>ROUND(I83*H83,2)</f>
        <v>0</v>
      </c>
      <c r="K83" s="105" t="s">
        <v>1</v>
      </c>
      <c r="L83" s="65"/>
      <c r="M83" s="119" t="s">
        <v>1</v>
      </c>
      <c r="N83" s="109" t="s">
        <v>21</v>
      </c>
      <c r="O83" s="16"/>
      <c r="P83" s="110">
        <f>O83*H83</f>
        <v>0</v>
      </c>
      <c r="Q83" s="110">
        <v>0</v>
      </c>
      <c r="R83" s="110">
        <f>Q83*H83</f>
        <v>0</v>
      </c>
      <c r="S83" s="110">
        <v>0</v>
      </c>
      <c r="T83" s="111">
        <f>S83*H83</f>
        <v>0</v>
      </c>
      <c r="AR83" s="3" t="s">
        <v>72</v>
      </c>
      <c r="AT83" s="3" t="s">
        <v>63</v>
      </c>
      <c r="AU83" s="3" t="s">
        <v>34</v>
      </c>
      <c r="AY83" s="3" t="s">
        <v>62</v>
      </c>
      <c r="BE83" s="112">
        <f>IF(N83="základní",J83,0)</f>
        <v>0</v>
      </c>
      <c r="BF83" s="112">
        <f>IF(N83="snížená",J83,0)</f>
        <v>0</v>
      </c>
      <c r="BG83" s="112">
        <f>IF(N83="zákl. přenesená",J83,0)</f>
        <v>0</v>
      </c>
      <c r="BH83" s="112">
        <f>IF(N83="sníž. přenesená",J83,0)</f>
        <v>0</v>
      </c>
      <c r="BI83" s="112">
        <f>IF(N83="nulová",J83,0)</f>
        <v>0</v>
      </c>
      <c r="BJ83" s="3" t="s">
        <v>33</v>
      </c>
      <c r="BK83" s="112">
        <f>ROUND(I83*H83,2)</f>
        <v>0</v>
      </c>
      <c r="BL83" s="3" t="s">
        <v>72</v>
      </c>
      <c r="BM83" s="3" t="s">
        <v>108</v>
      </c>
    </row>
    <row r="84" spans="2:65" s="12" customFormat="1" ht="22.5" customHeight="1">
      <c r="B84" s="13"/>
      <c r="C84" s="103" t="s">
        <v>69</v>
      </c>
      <c r="D84" s="103" t="s">
        <v>63</v>
      </c>
      <c r="E84" s="104" t="s">
        <v>109</v>
      </c>
      <c r="F84" s="105" t="s">
        <v>110</v>
      </c>
      <c r="G84" s="106" t="s">
        <v>74</v>
      </c>
      <c r="H84" s="107">
        <v>1</v>
      </c>
      <c r="I84" s="120"/>
      <c r="J84" s="108">
        <f>ROUND(I84*H84,2)</f>
        <v>0</v>
      </c>
      <c r="K84" s="105" t="s">
        <v>111</v>
      </c>
      <c r="L84" s="65"/>
      <c r="M84" s="119" t="s">
        <v>1</v>
      </c>
      <c r="N84" s="109" t="s">
        <v>21</v>
      </c>
      <c r="O84" s="16"/>
      <c r="P84" s="110">
        <f>O84*H84</f>
        <v>0</v>
      </c>
      <c r="Q84" s="110">
        <v>0</v>
      </c>
      <c r="R84" s="110">
        <f>Q84*H84</f>
        <v>0</v>
      </c>
      <c r="S84" s="110">
        <v>0</v>
      </c>
      <c r="T84" s="111">
        <f>S84*H84</f>
        <v>0</v>
      </c>
      <c r="AR84" s="3" t="s">
        <v>72</v>
      </c>
      <c r="AT84" s="3" t="s">
        <v>63</v>
      </c>
      <c r="AU84" s="3" t="s">
        <v>34</v>
      </c>
      <c r="AY84" s="3" t="s">
        <v>62</v>
      </c>
      <c r="BE84" s="112">
        <f>IF(N84="základní",J84,0)</f>
        <v>0</v>
      </c>
      <c r="BF84" s="112">
        <f>IF(N84="snížená",J84,0)</f>
        <v>0</v>
      </c>
      <c r="BG84" s="112">
        <f>IF(N84="zákl. přenesená",J84,0)</f>
        <v>0</v>
      </c>
      <c r="BH84" s="112">
        <f>IF(N84="sníž. přenesená",J84,0)</f>
        <v>0</v>
      </c>
      <c r="BI84" s="112">
        <f>IF(N84="nulová",J84,0)</f>
        <v>0</v>
      </c>
      <c r="BJ84" s="3" t="s">
        <v>33</v>
      </c>
      <c r="BK84" s="112">
        <f>ROUND(I84*H84,2)</f>
        <v>0</v>
      </c>
      <c r="BL84" s="3" t="s">
        <v>72</v>
      </c>
      <c r="BM84" s="3" t="s">
        <v>112</v>
      </c>
    </row>
    <row r="85" spans="2:65" s="12" customFormat="1" ht="22.5" customHeight="1">
      <c r="B85" s="13"/>
      <c r="C85" s="103" t="s">
        <v>67</v>
      </c>
      <c r="D85" s="103" t="s">
        <v>63</v>
      </c>
      <c r="E85" s="104" t="s">
        <v>113</v>
      </c>
      <c r="F85" s="105" t="s">
        <v>114</v>
      </c>
      <c r="G85" s="106" t="s">
        <v>74</v>
      </c>
      <c r="H85" s="107">
        <v>2</v>
      </c>
      <c r="I85" s="120"/>
      <c r="J85" s="108">
        <f>ROUND(I85*H85,2)</f>
        <v>0</v>
      </c>
      <c r="K85" s="105" t="s">
        <v>1</v>
      </c>
      <c r="L85" s="65"/>
      <c r="M85" s="119" t="s">
        <v>1</v>
      </c>
      <c r="N85" s="109" t="s">
        <v>21</v>
      </c>
      <c r="O85" s="16"/>
      <c r="P85" s="110">
        <f>O85*H85</f>
        <v>0</v>
      </c>
      <c r="Q85" s="110">
        <v>0</v>
      </c>
      <c r="R85" s="110">
        <f>Q85*H85</f>
        <v>0</v>
      </c>
      <c r="S85" s="110">
        <v>0</v>
      </c>
      <c r="T85" s="111">
        <f>S85*H85</f>
        <v>0</v>
      </c>
      <c r="AR85" s="3" t="s">
        <v>72</v>
      </c>
      <c r="AT85" s="3" t="s">
        <v>63</v>
      </c>
      <c r="AU85" s="3" t="s">
        <v>34</v>
      </c>
      <c r="AY85" s="3" t="s">
        <v>62</v>
      </c>
      <c r="BE85" s="112">
        <f>IF(N85="základní",J85,0)</f>
        <v>0</v>
      </c>
      <c r="BF85" s="112">
        <f>IF(N85="snížená",J85,0)</f>
        <v>0</v>
      </c>
      <c r="BG85" s="112">
        <f>IF(N85="zákl. přenesená",J85,0)</f>
        <v>0</v>
      </c>
      <c r="BH85" s="112">
        <f>IF(N85="sníž. přenesená",J85,0)</f>
        <v>0</v>
      </c>
      <c r="BI85" s="112">
        <f>IF(N85="nulová",J85,0)</f>
        <v>0</v>
      </c>
      <c r="BJ85" s="3" t="s">
        <v>33</v>
      </c>
      <c r="BK85" s="112">
        <f>ROUND(I85*H85,2)</f>
        <v>0</v>
      </c>
      <c r="BL85" s="3" t="s">
        <v>72</v>
      </c>
      <c r="BM85" s="3" t="s">
        <v>115</v>
      </c>
    </row>
    <row r="86" spans="2:65" s="12" customFormat="1" ht="22.5" customHeight="1">
      <c r="B86" s="13"/>
      <c r="C86" s="103" t="s">
        <v>66</v>
      </c>
      <c r="D86" s="103" t="s">
        <v>63</v>
      </c>
      <c r="E86" s="104" t="s">
        <v>116</v>
      </c>
      <c r="F86" s="105" t="s">
        <v>117</v>
      </c>
      <c r="G86" s="106" t="s">
        <v>73</v>
      </c>
      <c r="H86" s="107">
        <v>1</v>
      </c>
      <c r="I86" s="120"/>
      <c r="J86" s="108">
        <f>ROUND(I86*H86,2)</f>
        <v>0</v>
      </c>
      <c r="K86" s="105" t="s">
        <v>1</v>
      </c>
      <c r="L86" s="65"/>
      <c r="M86" s="119" t="s">
        <v>1</v>
      </c>
      <c r="N86" s="109" t="s">
        <v>21</v>
      </c>
      <c r="O86" s="16"/>
      <c r="P86" s="110">
        <f>O86*H86</f>
        <v>0</v>
      </c>
      <c r="Q86" s="110">
        <v>0</v>
      </c>
      <c r="R86" s="110">
        <f>Q86*H86</f>
        <v>0</v>
      </c>
      <c r="S86" s="110">
        <v>0</v>
      </c>
      <c r="T86" s="111">
        <f>S86*H86</f>
        <v>0</v>
      </c>
      <c r="AR86" s="3" t="s">
        <v>35</v>
      </c>
      <c r="AT86" s="3" t="s">
        <v>63</v>
      </c>
      <c r="AU86" s="3" t="s">
        <v>34</v>
      </c>
      <c r="AY86" s="3" t="s">
        <v>62</v>
      </c>
      <c r="BE86" s="112">
        <f>IF(N86="základní",J86,0)</f>
        <v>0</v>
      </c>
      <c r="BF86" s="112">
        <f>IF(N86="snížená",J86,0)</f>
        <v>0</v>
      </c>
      <c r="BG86" s="112">
        <f>IF(N86="zákl. přenesená",J86,0)</f>
        <v>0</v>
      </c>
      <c r="BH86" s="112">
        <f>IF(N86="sníž. přenesená",J86,0)</f>
        <v>0</v>
      </c>
      <c r="BI86" s="112">
        <f>IF(N86="nulová",J86,0)</f>
        <v>0</v>
      </c>
      <c r="BJ86" s="3" t="s">
        <v>33</v>
      </c>
      <c r="BK86" s="112">
        <f>ROUND(I86*H86,2)</f>
        <v>0</v>
      </c>
      <c r="BL86" s="3" t="s">
        <v>35</v>
      </c>
      <c r="BM86" s="3" t="s">
        <v>118</v>
      </c>
    </row>
    <row r="87" spans="2:65" s="12" customFormat="1" ht="22.5" customHeight="1">
      <c r="B87" s="13"/>
      <c r="C87" s="103" t="s">
        <v>68</v>
      </c>
      <c r="D87" s="103" t="s">
        <v>63</v>
      </c>
      <c r="E87" s="104" t="s">
        <v>119</v>
      </c>
      <c r="F87" s="105" t="s">
        <v>120</v>
      </c>
      <c r="G87" s="106" t="s">
        <v>73</v>
      </c>
      <c r="H87" s="107">
        <v>1</v>
      </c>
      <c r="I87" s="120"/>
      <c r="J87" s="108">
        <f>ROUND(I87*H87,2)</f>
        <v>0</v>
      </c>
      <c r="K87" s="105" t="s">
        <v>1</v>
      </c>
      <c r="L87" s="65"/>
      <c r="M87" s="119" t="s">
        <v>1</v>
      </c>
      <c r="N87" s="113" t="s">
        <v>21</v>
      </c>
      <c r="O87" s="118"/>
      <c r="P87" s="114">
        <f>O87*H87</f>
        <v>0</v>
      </c>
      <c r="Q87" s="114">
        <v>0</v>
      </c>
      <c r="R87" s="114">
        <f>Q87*H87</f>
        <v>0</v>
      </c>
      <c r="S87" s="114">
        <v>0</v>
      </c>
      <c r="T87" s="115">
        <f>S87*H87</f>
        <v>0</v>
      </c>
      <c r="AR87" s="3" t="s">
        <v>72</v>
      </c>
      <c r="AT87" s="3" t="s">
        <v>63</v>
      </c>
      <c r="AU87" s="3" t="s">
        <v>34</v>
      </c>
      <c r="AY87" s="3" t="s">
        <v>62</v>
      </c>
      <c r="BE87" s="112">
        <f>IF(N87="základní",J87,0)</f>
        <v>0</v>
      </c>
      <c r="BF87" s="112">
        <f>IF(N87="snížená",J87,0)</f>
        <v>0</v>
      </c>
      <c r="BG87" s="112">
        <f>IF(N87="zákl. přenesená",J87,0)</f>
        <v>0</v>
      </c>
      <c r="BH87" s="112">
        <f>IF(N87="sníž. přenesená",J87,0)</f>
        <v>0</v>
      </c>
      <c r="BI87" s="112">
        <f>IF(N87="nulová",J87,0)</f>
        <v>0</v>
      </c>
      <c r="BJ87" s="3" t="s">
        <v>33</v>
      </c>
      <c r="BK87" s="112">
        <f>ROUND(I87*H87,2)</f>
        <v>0</v>
      </c>
      <c r="BL87" s="3" t="s">
        <v>72</v>
      </c>
      <c r="BM87" s="3" t="s">
        <v>121</v>
      </c>
    </row>
    <row r="88" spans="2:65" s="12" customFormat="1" ht="6.9" customHeight="1">
      <c r="B88" s="39"/>
      <c r="C88" s="40"/>
      <c r="D88" s="40"/>
      <c r="E88" s="40"/>
      <c r="F88" s="40"/>
      <c r="G88" s="40"/>
      <c r="H88" s="40"/>
      <c r="I88" s="117"/>
      <c r="J88" s="40"/>
      <c r="K88" s="40"/>
      <c r="L88" s="65"/>
    </row>
  </sheetData>
  <sheetProtection password="CC35" sheet="1" objects="1" scenarios="1" formatColumns="0" formatRows="0" sort="0" autoFilter="0"/>
  <autoFilter ref="C73:K73" xr:uid="{00000000-0009-0000-0000-000003000000}"/>
  <mergeCells count="6">
    <mergeCell ref="E66:H66"/>
    <mergeCell ref="G1:H1"/>
    <mergeCell ref="L2:V2"/>
    <mergeCell ref="E7:H7"/>
    <mergeCell ref="E22:H22"/>
    <mergeCell ref="E43:H43"/>
  </mergeCells>
  <hyperlinks>
    <hyperlink ref="F1:G1" location="C2" tooltip="Krycí list soupisu" display="1) Krycí list soupisu" xr:uid="{00000000-0004-0000-0300-000000000000}"/>
    <hyperlink ref="G1:H1" location="C50" tooltip="Rekapitulace" display="2) Rekapitulace" xr:uid="{00000000-0004-0000-0300-000001000000}"/>
    <hyperlink ref="J1" location="C73" tooltip="Soupis prací" display="3) Soupis prací" xr:uid="{00000000-0004-0000-0300-000002000000}"/>
    <hyperlink ref="L1:V1" location="'Rekapitulace stavby'!C2" tooltip="Rekapitulace stavby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D.1.4.2 ZTI</vt:lpstr>
      <vt:lpstr>'D.1.4.2 ZTI'!Názvy_tisku</vt:lpstr>
      <vt:lpstr>'D.1.4.2 ZTI'!Oblast_tisku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notebook\Admin</dc:creator>
  <cp:lastModifiedBy>Michal Dobr</cp:lastModifiedBy>
  <dcterms:created xsi:type="dcterms:W3CDTF">2017-03-22T08:00:42Z</dcterms:created>
  <dcterms:modified xsi:type="dcterms:W3CDTF">2019-01-10T21:20:45Z</dcterms:modified>
</cp:coreProperties>
</file>