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O:\odbor rozvoje a investic\AKCE\MŠ - ZŠ\II. ZŠ - U Školek\Modernizace učeben\VEŘEJNÁ ZAKÁZKA\vybavení\1. Zadávací dokumetnace\"/>
    </mc:Choice>
  </mc:AlternateContent>
  <xr:revisionPtr revIDLastSave="0" documentId="8_{D91EEB99-6856-4050-9CCD-CB61022E6FE6}" xr6:coauthVersionLast="36" xr6:coauthVersionMax="36" xr10:uidLastSave="{00000000-0000-0000-0000-000000000000}"/>
  <bookViews>
    <workbookView xWindow="0" yWindow="0" windowWidth="28800" windowHeight="12105" firstSheet="2" activeTab="4" xr2:uid="{E7E8EF3F-ABF2-4397-8207-9CDD62663F7E}"/>
  </bookViews>
  <sheets>
    <sheet name="Souhrn" sheetId="5" r:id="rId1"/>
    <sheet name="Laboratoř chemie" sheetId="1" r:id="rId2"/>
    <sheet name="Přírodovědná učebna" sheetId="4" r:id="rId3"/>
    <sheet name="Kabinet přírodopisu a chemie" sheetId="3" r:id="rId4"/>
    <sheet name="Kabinet fyziky" sheetId="2"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4" l="1"/>
  <c r="F13" i="2" l="1"/>
  <c r="G13" i="2" s="1"/>
  <c r="F33" i="4"/>
  <c r="G33" i="4" s="1"/>
  <c r="F4" i="4" l="1"/>
  <c r="G4" i="4" s="1"/>
  <c r="F5" i="4"/>
  <c r="G5" i="4" s="1"/>
  <c r="F6" i="4"/>
  <c r="G6" i="4" s="1"/>
  <c r="F7" i="4"/>
  <c r="G7" i="4" s="1"/>
  <c r="F8" i="4"/>
  <c r="G8" i="4" s="1"/>
  <c r="F9" i="4"/>
  <c r="G9" i="4" s="1"/>
  <c r="F10" i="4"/>
  <c r="G10" i="4" s="1"/>
  <c r="F11" i="4"/>
  <c r="G11" i="4" s="1"/>
  <c r="F12" i="4"/>
  <c r="G12" i="4" s="1"/>
  <c r="F13" i="4"/>
  <c r="G13" i="4" s="1"/>
  <c r="F14" i="4"/>
  <c r="G14" i="4" s="1"/>
  <c r="F15" i="4"/>
  <c r="G15" i="4" s="1"/>
  <c r="F16" i="4"/>
  <c r="G16" i="4" s="1"/>
  <c r="F17" i="4"/>
  <c r="G17" i="4" s="1"/>
  <c r="F18" i="4"/>
  <c r="G18" i="4" s="1"/>
  <c r="F19" i="4"/>
  <c r="G19" i="4" s="1"/>
  <c r="F20" i="4"/>
  <c r="G20" i="4" s="1"/>
  <c r="F21" i="4"/>
  <c r="G21" i="4" s="1"/>
  <c r="F22" i="4"/>
  <c r="G22" i="4" s="1"/>
  <c r="F23" i="4"/>
  <c r="G23" i="4" s="1"/>
  <c r="F24" i="4"/>
  <c r="G24" i="4" s="1"/>
  <c r="F25" i="4"/>
  <c r="G25" i="4" s="1"/>
  <c r="F26" i="4"/>
  <c r="G26" i="4" s="1"/>
  <c r="F27" i="4"/>
  <c r="G27" i="4" s="1"/>
  <c r="G28" i="4"/>
  <c r="F29" i="4"/>
  <c r="G29" i="4" s="1"/>
  <c r="F30" i="4"/>
  <c r="G30" i="4" s="1"/>
  <c r="F31" i="4"/>
  <c r="G31" i="4" s="1"/>
  <c r="F32" i="4"/>
  <c r="G32" i="4" s="1"/>
  <c r="F4" i="2"/>
  <c r="G4" i="2" s="1"/>
  <c r="F5" i="2"/>
  <c r="G5" i="2" s="1"/>
  <c r="F6" i="2"/>
  <c r="G6" i="2" s="1"/>
  <c r="F7" i="2"/>
  <c r="G7" i="2" s="1"/>
  <c r="F8" i="2"/>
  <c r="G8" i="2" s="1"/>
  <c r="F9" i="2"/>
  <c r="G9" i="2" s="1"/>
  <c r="F10" i="2"/>
  <c r="G10" i="2" s="1"/>
  <c r="F11" i="2"/>
  <c r="G11" i="2" s="1"/>
  <c r="F12" i="2"/>
  <c r="G12" i="2" s="1"/>
  <c r="F3" i="4"/>
  <c r="F3" i="3"/>
  <c r="G3" i="4" l="1"/>
  <c r="G34" i="4" s="1"/>
  <c r="F34" i="4"/>
  <c r="C4" i="5" s="1"/>
  <c r="G3" i="3"/>
  <c r="G4" i="3" s="1"/>
  <c r="F4" i="3"/>
  <c r="C5" i="5" s="1"/>
  <c r="F3" i="2"/>
  <c r="F5" i="1"/>
  <c r="G5" i="1" s="1"/>
  <c r="F6" i="1"/>
  <c r="G6" i="1" s="1"/>
  <c r="F7" i="1"/>
  <c r="G7" i="1" s="1"/>
  <c r="F8" i="1"/>
  <c r="G8" i="1" s="1"/>
  <c r="F9" i="1"/>
  <c r="G9" i="1" s="1"/>
  <c r="F10" i="1"/>
  <c r="G10" i="1" s="1"/>
  <c r="F11" i="1"/>
  <c r="G11" i="1" s="1"/>
  <c r="F12" i="1"/>
  <c r="G12" i="1" s="1"/>
  <c r="F13" i="1"/>
  <c r="G13" i="1" s="1"/>
  <c r="F14" i="1"/>
  <c r="G14" i="1" s="1"/>
  <c r="F15" i="1"/>
  <c r="G15" i="1" s="1"/>
  <c r="F4" i="1"/>
  <c r="G4" i="1" s="1"/>
  <c r="F3" i="1"/>
  <c r="G3" i="2" l="1"/>
  <c r="G14" i="2" s="1"/>
  <c r="F14" i="2"/>
  <c r="C6" i="5" s="1"/>
  <c r="D4" i="5"/>
  <c r="E4" i="5"/>
  <c r="D5" i="5"/>
  <c r="E5" i="5"/>
  <c r="G3" i="1"/>
  <c r="G16" i="1" s="1"/>
  <c r="F16" i="1"/>
  <c r="C3" i="5" s="1"/>
  <c r="E3" i="5" l="1"/>
  <c r="C7" i="5"/>
  <c r="D3" i="5"/>
  <c r="E6" i="5"/>
  <c r="D6" i="5"/>
  <c r="D7" i="5" l="1"/>
  <c r="E7" i="5"/>
</calcChain>
</file>

<file path=xl/sharedStrings.xml><?xml version="1.0" encoding="utf-8"?>
<sst xmlns="http://schemas.openxmlformats.org/spreadsheetml/2006/main" count="158" uniqueCount="130">
  <si>
    <t>Poř. číslo</t>
  </si>
  <si>
    <t>Název</t>
  </si>
  <si>
    <t>Specifikace</t>
  </si>
  <si>
    <t>Počet ks</t>
  </si>
  <si>
    <t>Ceny bez DPH</t>
  </si>
  <si>
    <t>Cena Celkem bez DPH</t>
  </si>
  <si>
    <t>Cena Celkem s DPH</t>
  </si>
  <si>
    <t>Žákovská sada chemie</t>
  </si>
  <si>
    <t>PC tablet, včetně klávesnice, myši a pera</t>
  </si>
  <si>
    <t>Tablet s maximální mobilitou a vysokým výkonem využívá speciální jednotky pro manipulaci se softwarem a aplikacemi užívajícími AI. Dotyková IPS obrazovka 13" s úzkým rámečkem. Rozlišení 2880x1920 px, 120Hz, RAM 16GB, Procesor Qualcomm Snapdragon X Plus, grafická karta integrovaná, SSD 512GB, Windows 11 Home, Hmotnost 0,9 kg, webkamera. S volitelnou klávesnicí a stylusem (nejsou součástí balení).</t>
  </si>
  <si>
    <t>Nabíjecí pojizdný vozík</t>
  </si>
  <si>
    <t>Vozík pro notebooky a tablety, kombinace barev šedá/modrá, 20 nabíjecích přihrádek. Vyroben  z ocelového plechu se zvýšenou pevností. Na horní straně odkládací plocha z laminované dřevotřísky. Nosnost 50kg. V zadní části boxu odvětrávací otvory. Každý box obsahuje zásuvku 230 V o maximálním příkonu 150 W. Nosnost polic boxů 30kg.</t>
  </si>
  <si>
    <t>Digitální váha</t>
  </si>
  <si>
    <t>Elektrická ohřívací plotna</t>
  </si>
  <si>
    <t>Magnetická míchačka</t>
  </si>
  <si>
    <t>Motel atomu</t>
  </si>
  <si>
    <t>Interaktivní model atomu pro žákovská cvičení při vyučování fyziky, chemie a biologie. Pomocí modelů mohou žáci sestavovat vlastní molekuly a naučit se tak jejich struktury. Obsahuje 2 kompletní demonstrační sady pro učitele a 8 žákovských modelů.</t>
  </si>
  <si>
    <t>Výuková krabička chemické rovnice</t>
  </si>
  <si>
    <t>Výuková krabička chemické výpočty</t>
  </si>
  <si>
    <t>Obsahuje 7 pomůcek k procvičení vyčíslování chemických výpočtů. Pro všechny žáky stačí jedna výuková krabička. Obsahuje jedno CD / USB flash disk, z nichž mlůže učitel libovolně tisknout hry s procvičováním.</t>
  </si>
  <si>
    <t>Žákovská souprava Elektrochemie</t>
  </si>
  <si>
    <t xml:space="preserve">Sada obsahuje všechny díly a chemikálie pro provedení základních pokusů elektrochemie (elektolýza, elektrochemické články, atd.). V manuálu detailní návod na 5 experimentů. Digitální multimetr slouží jako indikátor napětí. Rozměry boxu soupravy 427 x 312 x 75 mm. </t>
  </si>
  <si>
    <t>Sada obnovitelných zdrojů</t>
  </si>
  <si>
    <t>Kompletní sada VR náhlavních souprav</t>
  </si>
  <si>
    <t>Zahrnuje více než 60 připravených aktivit a úloh. Podporuje proces poznávání a spojuje technologii s výukou. Umožní zobrazovat a zaznamenávat data v reálném čase, umožní zakreslit data, grafy, měřidla a tabulky.</t>
  </si>
  <si>
    <t>Ukazuje spolupráci technologie palivových článků s obnovitelnými zdroji energie a demonstruje soběstačnou energetickou síť: solární, větrná a kinetická energie z ruční kliky, a demonstrace úložného potenciálu kondenzátoru. Sada obsahuje k porovnání celou řadu palivových článků.</t>
  </si>
  <si>
    <t xml:space="preserve"> </t>
  </si>
  <si>
    <t xml:space="preserve">Tiskárna </t>
  </si>
  <si>
    <t>Model živočišné buňky</t>
  </si>
  <si>
    <t>Model rostlinné buňky</t>
  </si>
  <si>
    <t>Anatomie kostnaté ryby</t>
  </si>
  <si>
    <t>Funkční model lidských plic</t>
  </si>
  <si>
    <t>Květ tulipánu</t>
  </si>
  <si>
    <t>Lidská lebka</t>
  </si>
  <si>
    <t>Chrup dospělého člověka</t>
  </si>
  <si>
    <t>Lidský trup</t>
  </si>
  <si>
    <t>Model plic kuřáka</t>
  </si>
  <si>
    <t>Sada minerálů</t>
  </si>
  <si>
    <t>Model kapra obecného v životní velikosti. Podélný řez, rozložitelný na 4 díly, na stojanu se zeleným podstavcem. Rozměry 15x49x35cm.</t>
  </si>
  <si>
    <t>Model demonstruje princip dýchání pohybem bránice. Tlakem na membránu se mění objem vzduchu v recipientu z plexiskla a balonky se naplňují nebo vyprazdňují. Výška 30cm, Průměr povrchu membrány 20cm.</t>
  </si>
  <si>
    <t>Sada Smyslové vnímání</t>
  </si>
  <si>
    <t>Realistický model květu ve 4 násobné velikosti, rozložitelný na 3 části. Po odstranění poloviny koruny lze vidět tyčinky a pestíky. Na zeleném podstavci. Rozměry 18x18x42cm. Hmotnost 1kg.</t>
  </si>
  <si>
    <t>Model 32 plastových zubů v průhledné krabičce. Rozebíratelná pravá dvou kořenová stolička.</t>
  </si>
  <si>
    <t>Sada minerálů a hornin</t>
  </si>
  <si>
    <t>Vitrína - Horniny</t>
  </si>
  <si>
    <t>Vitrína - Minerály</t>
  </si>
  <si>
    <t>Vitrína - Vývoj života na Zemi</t>
  </si>
  <si>
    <t>Kostra holuba</t>
  </si>
  <si>
    <t>Kostra skutečného holuba zalitého v pryskyřici.</t>
  </si>
  <si>
    <t>Model kapra</t>
  </si>
  <si>
    <t>V řezu. Preparát zalitý v pryskyřici. Vnitřní orgány a struktury jsou zachovány.</t>
  </si>
  <si>
    <t>Trinokulární mikroskop</t>
  </si>
  <si>
    <t>Ergonomický LED mikroskop. Trinokulární tubus, otočný o 360°, úhel vhledu 45°. Okulár WF 10x, stavitelná mezioční vzdálenost, zvětšení od 40x do 1000x, 4násobná revolverová hlava. Objektivy 4x, 10x, 40x odpružený, 100x odpružený. Irisová clona a držák filtru. Regulované LED osvětlení</t>
  </si>
  <si>
    <t>Žákovský mikroskop</t>
  </si>
  <si>
    <t>Monokulární tubus, otočný o 360°, úhel vhledu 45°. Okulár širokoúhlý WF 10x. Zvětšní od 40x do 400x. 3násobná revolverová hlava. Osvětlení plankonkávním zrcátkem. Koaxiální makro a mikro posuv.</t>
  </si>
  <si>
    <t>Vizualizér</t>
  </si>
  <si>
    <t>Žákovská sada biologie</t>
  </si>
  <si>
    <t>Liška obecná</t>
  </si>
  <si>
    <t>Jezevec lesní</t>
  </si>
  <si>
    <t>Zajíc polní</t>
  </si>
  <si>
    <t>Divoký králík</t>
  </si>
  <si>
    <t>Realistický dermoplastický preparát Králíka divokého.</t>
  </si>
  <si>
    <t>Ondatra</t>
  </si>
  <si>
    <t>Hraboš polní</t>
  </si>
  <si>
    <t>Realistický dermoplastický preparát Hraboše polního.</t>
  </si>
  <si>
    <t>Myš domácí</t>
  </si>
  <si>
    <t>Realistický dermoplastický preparát Myši domácí.</t>
  </si>
  <si>
    <t>Kuna skalní nebo domácí</t>
  </si>
  <si>
    <t>Realistický dermoplastický preparát Kuny.</t>
  </si>
  <si>
    <t>Hranostaj - letní srst</t>
  </si>
  <si>
    <t>Realistický dermoplastický preparát Hranostaje.</t>
  </si>
  <si>
    <t>Myšice křovinná</t>
  </si>
  <si>
    <t>Realistický dermoplastický preparát Myšice křovinné.</t>
  </si>
  <si>
    <t>Rotační vývěva</t>
  </si>
  <si>
    <t>Kompaktní dvoustupňová lopatková vývěva pro experimenty s vakuem. Přenos pomocí rukojeti. Připojení pomocí 1/4palcové nebo 3/8palcové závitové příruby. Minimální tlak 0,08 mbar, rychlost sání 70 l/min, výkon 245 W při 1440 ot/min.</t>
  </si>
  <si>
    <t>Deska pro vývěvu</t>
  </si>
  <si>
    <t>Skleněný zvon k vývěvě</t>
  </si>
  <si>
    <t>Spektrální trubice (Kr)</t>
  </si>
  <si>
    <t>Tellurium</t>
  </si>
  <si>
    <t>Spektrální trubice (Ne)</t>
  </si>
  <si>
    <t>Držák na spektrální trubice</t>
  </si>
  <si>
    <t>Tiskárna</t>
  </si>
  <si>
    <t>Slouží k pozorování čárových a pásových spekter. Náplň krypton.</t>
  </si>
  <si>
    <t>S vysokou svítivostí vyzařující čárové nebo pásové spektrum plynu nebo rtuťové páry. Náplň neon.</t>
  </si>
  <si>
    <t>Trojrozměrný model Slunce, Země a Měsíce. Demonstruje jevy naší sluneční soustavy. Rozměry 655x170x265 mm.</t>
  </si>
  <si>
    <t xml:space="preserve">Celkem </t>
  </si>
  <si>
    <t xml:space="preserve">CELKEM   </t>
  </si>
  <si>
    <t>Cena bez DPH</t>
  </si>
  <si>
    <t>DPH 21  %</t>
  </si>
  <si>
    <t>Cena celkem s DPH</t>
  </si>
  <si>
    <t>Laboratoř chemie</t>
  </si>
  <si>
    <t>Přírodovědná učebna</t>
  </si>
  <si>
    <t>Kabinet přírodopisu a chemie</t>
  </si>
  <si>
    <t>Kabinet fyziky</t>
  </si>
  <si>
    <t xml:space="preserve"> PŘÍRODOVĚDNÁ UČEBNA</t>
  </si>
  <si>
    <t>LABORATOŘ CHEMIE</t>
  </si>
  <si>
    <t>KABINET PŘÍRODOPISU A CHEMIE</t>
  </si>
  <si>
    <t>KABINET FYZIKY</t>
  </si>
  <si>
    <t>Souprava umožňuje provádění různých pokusů ohledně sluchu, zraku a hmatu. Všechny přístroje k tomu potřebné jsou uloženy v příručním kufříku. Přiložený návod popisuje pokusy a teorii, která tvoří základ metod. Pomocí této přístrojové soupravy lze provádět následující pokusy: Hmat, hmatové vnímání, citlivost kůže na teplo a chlad, slepá skvrna, optické a haptické klamy, barevné vidění, mihotavé barvy a postefekt pohybu, přenos obrazu do mozku pomocí zpětných brýlí, směrové slyšení a slyšení vlastních tělesných zvuků.</t>
  </si>
  <si>
    <t>Realistický dermoplastický preparát Ondatry. Bez konzervačních látek obsahujících arsen.</t>
  </si>
  <si>
    <t>Realistický dermoplastický preparát Jezevce lesního. Bez konzervačních látek obsahujících arsen. Kvalita zpracování profesionálními českými preparátory.</t>
  </si>
  <si>
    <t>Realistický dermoplastický preparát Lišky obecné v reálné pozici. Na dřevěném podstavci s popiskou.</t>
  </si>
  <si>
    <t>Realistický dermoplastický preparát Zajíce polního. Na dřevěném podstavci s popiskou.
Špičková kvalita zpracování profesionálními českými preparátory.</t>
  </si>
  <si>
    <t>Obsahuje 7 pomůcek k procvičení chemických rovnic a chemických reakcí. Pro všechny žáky stačí jedna výuková krabička. Obsahuje jedno CD / USB flash disk, z nichž může učitel libovolně tisknout hry s procvičováním.</t>
  </si>
  <si>
    <t xml:space="preserve">LCD podsvícený displej 15mm, rozhraní RS232. Automatické vypnutí, kalibrační program, možnost počítání kusů. Síťová přípojka 230V / 50Hz, možnost provozu na 9V blokovou baterii. Rozsah vážení: 400 g, rozlišení 0,1 g. Vážicí deska: 130 mm x 130 mm. Minimální hmotnost 1,15 kg. Součástí je pracovní ochranný kryt a síťový adaptér. </t>
  </si>
  <si>
    <t>Tenká magnetická míchačka s protiskluzovým podstavcem. Dotykové ovládání, chemicky odolná, ideální pro fyzikální a chemická praktika. Automatické obracení směru zvyšuje účinost míchání látek. Max. hmotnost míchané tekutiny 2 kg. Max. objem tekutin 0,8l. Rychlost od 15 do 1500 ot/min. Ovládání rychlosti pomocí tlačítek +/-. Rozměry 175 × 120 × 15 mm. Hmotnost: 300 g.</t>
  </si>
  <si>
    <t xml:space="preserve">Školní licence </t>
  </si>
  <si>
    <t xml:space="preserve">Sada 10 ks VR náhlavních souprav, včetně ovládacího tabletu, úložného boxu a prodlouženou licencí na pět let. Virtuální realita umožňuje procvičení svých dovedností i znalostí skrze autentické zážitky, které by
byly ve skutečnosti neproveditelné nebo příliš nebezpečné. Celkový balíček 65 aplikací obsahuje 25 interaktivních chemických pokusů. </t>
  </si>
  <si>
    <t>Tablet s maximální mobilitou a vysokým výkonem využívá speciální jednotky pro manipulaci se softwarem a aplikacemi užívajícími AI. Dotyková IPS obrazovka 13" s úzkým rámečkem. Rozlišení 2880x1920 px, 120Hz, RAM 16GB, Procesor Qualcomm Snapdragon X Plus, grafická karta integrovaná, SSD 512GB, nejnovější operační systém, Hmotnost 0,9 kg, webkamera. S volitelnou klávesnicí a stylusem (nejsou součástí balení).</t>
  </si>
  <si>
    <t>Sada vhodná pro běžné žákovské chemické experimenty. Vhodná pro 2. stupeň ZŠ. Sada složená z čidel vhodných pro běžné chemické experimenty. Sada obsahuje bezdrátové
senzory teploty, pH, CO2 s příslušenstvím, vodivosti, tlaku, kolorimetr a turbidimetr, plochou pH
elektrodu a ORP elektrodu. Například bezdrátový sensor teploty je prachotěsný a vodotěsný do hl. 1 m po dobu 30 minut. Rozsah -40 °C až 125 °C. Přesnost ± 0,5 °C. Max. vzorkovací frekvence 10 H. Sensor tlaku je pro přesné a konzistentní měření tlaku plynu. Podporuje všechny běžné jednotky. Rozsah 0-400 kPa. Přesnost 2kPa. Max. vzorkovací frekvence 1000 Hz. Sensor pH kapalin dává široké možnosti v nastavení, můžete měřit rychlé pokusy či děje trvající týdny. Operační rozsah měření pH -40° až 125°C. Max. vzorkovací frekvence 50 Hz. Rozsah měření 0-14 pH. Také například sensor CO2 meří koncentraci plynného oxidu uhličitého. Rozsah 0 až 100000 ppm. Max. vzorkovací frekvence 50 Hz. Maximální dosah 30 m (bez překážek). Pracovní teplota 0 °C až 50 °C. Součástí sady je USB s 46 žákovskými úlohami, tištěná metodika úloh a licence software . Baleno v úložném plastovém boxu.</t>
  </si>
  <si>
    <t>Speciálně určená pro laboratorní sklo. Vybaveno plotnou o průměru 135 mm. S příslušným adapterem lze ohřívat baňky s kulatým dnem. Výkon 400W / 230 V. Maximální teplota 400 °C. Leštěná kulatá hliníková deska o Ø 135 mm. Minimální rozměry: 125 x 139 x 200 mm. Hmotnost: 1 500 g.</t>
  </si>
  <si>
    <t>Vozík pro notebooky a tablety, kombinace barev šedá/modrá, 20 nabíjecích přihrádek. Vyroben  z ocelového plechu se zvýšenou pevností. Na horní straně odkládací plocha z laminované dřevotřísky. Nosnost 50kg. V zadní části boxu odvětrávací otvory. Každý box obsahuje zásuvku 230 V o maximálním příkonu 150 W. Nosnost polic boxů min. 25kg.</t>
  </si>
  <si>
    <t xml:space="preserve">Model žákům demonstruje vnitřní strukturu živočišných buněk. Obsahuje pohyblivé části. Upevněno na podstavci. Výška min. 30 cm. Vyrobeno z netoxické, tvarovatelné pěny. </t>
  </si>
  <si>
    <t>Model žákům demonstruje vnitřní průřez strukturou rostlinných buněk. Čelní strana chráněna transparentním krytem. Upevněno na podstavci. Výška min. 30 cm.</t>
  </si>
  <si>
    <t>Van de Graaffův generátor</t>
  </si>
  <si>
    <t>Používá se společně s deskou pro vývěvu. Rozměr min. 170x200x190 mm.</t>
  </si>
  <si>
    <t xml:space="preserve">Napájecí jednotka pro spektrální trubice. Napájecí zdroj min. 220 V. </t>
  </si>
  <si>
    <t>Sada obsahuje 30 vzorků minerálů v dřevěné kazetě s proskleným víkem. Opatřeno 2 panty a bezpečnostním zavíráním. Sada se skládá z minerálů: grafit, síra, měď, sfalerit, galenit, pyrit, halit, fluorit, křemen, opál, korund, hematit, magnetit, wolframit, kasiterit, kalcit, siderit, aragonit, azurit, baryt, sádrovec, granát, vesuvian, turmalín, beryl, aktinolit, mastek, muskovit, biotit, živec. Hmotnost cca 3,5kg. Rozměr  41x31x5cm.</t>
  </si>
  <si>
    <t>Sada obsahuje kombinaci 30 hornin a 10 horninotvorných minerálů. Sada se skládá ze dvou plastových boxů s přihrádkami. Velikost každého minerálu a horniny přibližně 2x2cm. Sada se skládá z minerálů, vyvřelých plutonických hornin, vyvřelých sopečných hornin, usazených hornin a přeměněných hornin.</t>
  </si>
  <si>
    <t>Nástěnná vitrína zástupců hornin nejen z našeho území, ale i ze světa. Vitrína je dřevěná se skleněnými policemi. Obsahuje 28 kusů hornin. Rozměr min. 90x80cm.</t>
  </si>
  <si>
    <t>Nástěnná vitrína zástupců minerálů nejen z našeho území, ale i ze světa. Vitrína je dřevěná se skleněnými policemi.Obsahuje 35 kusů minerálů. Rozměr min. 90x80cm.</t>
  </si>
  <si>
    <t>Nástěnná vitrína zástupců zobrazuje vývoj života v geologických obdobích. Vitrína je dřevěná se skleněnými policemi.Obsahuje 19 kusů fosílií. Rozměr min. 90x80cm.</t>
  </si>
  <si>
    <t>Zobrazuje obrázky a 3D objekty ve formátu Full HD. Rozlišení 1920x 1080 px. Snímková frekvence 30fps. Snímací plocha ve formátu A3. Díky 12x optickému zoomu, 10x digitálnímu zoomu a integrovaným LED diodám jsou viditelné i malé detaily. Automatické zaostření, freeze frame, paralelní video výstup, prohlížeč SD karet, split-screen, zoom. Příkon: 13 W. Obsahem balení je Vizualizér, síťový adaptér, CD manuál, taška na přenášení, VGA kabel, přechodník na mikroskop, napájecí kabel, průvodce rychlým nastavením, dálkové ovládání včetně baterií. Rozměry min. 270x317x447mm.</t>
  </si>
  <si>
    <t>Sada vhodná pro běžné žákovské fyziologické, biologické i environmentální experimenty. Vhodná pro 2. stupeň ZŠ, gymnázia a střední školy. Vhodná kombinace bezdrátových čidel pro realizaci fyziologických, biologických i
environmentálních experimentů. Sada obsahuje bezdrátové senzory teploty, CO2, O2, krevního
tlaku, EKG a bezdrátový senzor počasí s anemometrem a GPS. Například bezdrátový sensor teploty je prachotěsný a vodotěsný do hl. 1 m po dobu 30 minut. Rozsah -40 °C až 125 °C. Přesnost ± 0,5 °C. Max. vzorkovací frekvence 10 H. Sensor tlaku je pro přesné a konzistentní měření tlaku plynu. Podporuje všechny běžné jednotky. Rozsah 0-400 kPa. Přesnost 2kPa. Max. vzorkovací frekvence 1000 Hz. Senzor kyslíku umožňuje měřit koncentraci plynného kyslíku, vlhkost a teplotu vzduchu. Rozsah 0-100% Koncentrace plynného kyslíku. Přesnost ± 1% kyslíku při konstantní teplotě a tlaku. Součástí sady je USB s 46
žákovskými úlohami, tištěná metodika úloh a licence software.</t>
  </si>
  <si>
    <t xml:space="preserve">Multifunkční tiskárna umožňuje tisk, skenování, kopírování, Fax. Tisková hlava PrecisionCore, 400 černých trysek, 128 pro každou barvu. Barvy černá, azurová, žlutá, purpurová. Přední podavač papíru formátu A4 na 250 listů. Automatický oboustranný tisk. Zadní podavač papíru formátu A3+. Fax a automatický podavač dokumentů na 35 listů. Balení obsahuje 1 sadu lahviček s inkoustem s tiskem až 7500 stran. Systém následného doplňování lahviček umožní redukci odpadu. Tiskové rozlišení 4800x1200 dpi. Vstupní formáty BMP, JPEG, PICT, TIFF, multi-TIFF, PDF, PNG. Rychlost tisku černobíle - maximum 38 str./min. Rychlost tisku barevně - maximum 24 str./min. Dotyková obrazovka uhlopříčky 6,8 cm. Rozlišení plochého skeneru 1200 x 2400 DPI. Rychlost skenování 5 str./min.  Rozměry tiskárny 498x358x245 mm. Váha 9,7 kg. </t>
  </si>
  <si>
    <t>Slouží k připojení vývěvy pro experimenty s vakuem. Materiál kov, tři nožky. Průměr min. 240 mm.</t>
  </si>
  <si>
    <t xml:space="preserve">Slouží jako zdroj velmi vysokého napětí s nízkými proudy pro elektrostatické experimenty. Rozměry 195 × 195 × 560 mm. El. náboj min. 120 kV. Délka jisker: cca 100 mm. Vedení pásu s izolačními výztuhami z plexiskla, snímatelné, poniklovaná vodivá koule o Ø 220 mm se 4mm zdířkou. Na masivním podstavci je zabudován elektromotor. Hmotnost cca 4 kg. </t>
  </si>
  <si>
    <t>Model lebky v životní velikosti, jednotlivé kosti zpracovány v barevném provedení. Jednotlivé barvy usnadní rozlišení jednotlivých tvarů a velikostí kostí. Rozměr min 20x17x25cm.</t>
  </si>
  <si>
    <t xml:space="preserve">Model lidského trupu. Lze rozdělit na 16 dílů: 3dílná hlava, 2 plicní laloky s hrudní kostí a žebry, 2dílné srdce, žaludek, játra se žlučníkem, 4dílná sada střev, řední polovina ledviny a přední polovina močového měchýře. Rozměr 87x38x25cm. </t>
  </si>
  <si>
    <t>Model ukazující porovnání zdravých plic s plícemi kuřáka. Ve skříňce. Rozměr min. 17 x 17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</si>
</sst>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0.00\ &quot;Kč&quot;"/>
  </numFmts>
  <fonts count="10" x14ac:knownFonts="1">
    <font>
      <sz val="11"/>
      <color theme="1"/>
      <name val="Calibri"/>
      <family val="2"/>
      <charset val="238"/>
      <scheme val="minor"/>
    </font>
    <font>
      <b/>
      <sz val="18"/>
      <color theme="1"/>
      <name val="Calibri"/>
      <family val="2"/>
      <charset val="238"/>
      <scheme val="minor"/>
    </font>
    <font>
      <sz val="12"/>
      <color theme="1"/>
      <name val="Calibri"/>
      <family val="2"/>
      <charset val="238"/>
      <scheme val="minor"/>
    </font>
    <font>
      <b/>
      <sz val="12"/>
      <color theme="1"/>
      <name val="Calibri"/>
      <family val="2"/>
      <charset val="238"/>
      <scheme val="minor"/>
    </font>
    <font>
      <sz val="11"/>
      <color theme="1"/>
      <name val="Calibri"/>
      <family val="2"/>
      <charset val="238"/>
      <scheme val="minor"/>
    </font>
    <font>
      <sz val="14"/>
      <color theme="1"/>
      <name val="Calibri"/>
      <family val="2"/>
      <charset val="238"/>
      <scheme val="minor"/>
    </font>
    <font>
      <sz val="16"/>
      <color theme="1"/>
      <name val="Calibri"/>
      <family val="2"/>
      <charset val="238"/>
      <scheme val="minor"/>
    </font>
    <font>
      <b/>
      <sz val="14"/>
      <color theme="1"/>
      <name val="Calibri"/>
      <family val="2"/>
      <charset val="238"/>
      <scheme val="minor"/>
    </font>
    <font>
      <b/>
      <sz val="16"/>
      <color theme="1"/>
      <name val="Calibri"/>
      <family val="2"/>
      <charset val="238"/>
      <scheme val="minor"/>
    </font>
    <font>
      <sz val="12"/>
      <name val="Calibri"/>
      <family val="2"/>
      <charset val="238"/>
      <scheme val="minor"/>
    </font>
  </fonts>
  <fills count="6">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2"/>
        <bgColor indexed="64"/>
      </patternFill>
    </fill>
    <fill>
      <patternFill patternType="solid">
        <fgColor theme="6"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42">
    <xf numFmtId="0" fontId="0" fillId="0" borderId="0" xfId="0"/>
    <xf numFmtId="0" fontId="0" fillId="0" borderId="0" xfId="0" applyAlignment="1">
      <alignment horizontal="left"/>
    </xf>
    <xf numFmtId="0" fontId="2" fillId="0" borderId="0" xfId="0" applyFont="1"/>
    <xf numFmtId="0" fontId="2" fillId="0" borderId="0" xfId="0" applyFont="1" applyAlignment="1">
      <alignment horizontal="left"/>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left" vertical="top" wrapText="1"/>
    </xf>
    <xf numFmtId="0" fontId="2" fillId="2" borderId="1" xfId="0" applyFont="1" applyFill="1" applyBorder="1" applyAlignment="1">
      <alignment horizontal="center" vertical="center"/>
    </xf>
    <xf numFmtId="0" fontId="3" fillId="0" borderId="1"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center"/>
    </xf>
    <xf numFmtId="0" fontId="0" fillId="0" borderId="1" xfId="0" applyBorder="1"/>
    <xf numFmtId="0" fontId="0" fillId="2" borderId="1" xfId="0" applyFill="1" applyBorder="1"/>
    <xf numFmtId="0" fontId="0" fillId="0" borderId="1" xfId="0" applyBorder="1" applyAlignment="1">
      <alignment horizontal="center" vertical="center"/>
    </xf>
    <xf numFmtId="0" fontId="3" fillId="3" borderId="1" xfId="0" applyFont="1" applyFill="1" applyBorder="1" applyAlignment="1">
      <alignment horizontal="center" vertical="center"/>
    </xf>
    <xf numFmtId="0" fontId="5" fillId="0" borderId="0" xfId="0" applyFont="1"/>
    <xf numFmtId="0" fontId="7" fillId="0" borderId="0" xfId="0" applyFont="1"/>
    <xf numFmtId="10" fontId="0" fillId="0" borderId="0" xfId="1" applyNumberFormat="1" applyFont="1"/>
    <xf numFmtId="0" fontId="2" fillId="0" borderId="1" xfId="0" applyFont="1" applyBorder="1" applyAlignment="1">
      <alignment vertical="top" wrapText="1"/>
    </xf>
    <xf numFmtId="0" fontId="0" fillId="0" borderId="1" xfId="0" applyBorder="1" applyAlignment="1">
      <alignment vertical="top" wrapText="1"/>
    </xf>
    <xf numFmtId="164" fontId="2" fillId="2" borderId="1" xfId="0" applyNumberFormat="1" applyFont="1" applyFill="1" applyBorder="1" applyAlignment="1">
      <alignment horizontal="center" vertical="center"/>
    </xf>
    <xf numFmtId="164" fontId="2" fillId="0" borderId="1" xfId="0" applyNumberFormat="1" applyFont="1" applyBorder="1" applyAlignment="1">
      <alignment horizontal="center" vertical="center"/>
    </xf>
    <xf numFmtId="164" fontId="2" fillId="3" borderId="1" xfId="0" applyNumberFormat="1" applyFont="1" applyFill="1" applyBorder="1" applyAlignment="1">
      <alignment horizontal="center" vertical="center"/>
    </xf>
    <xf numFmtId="164" fontId="8" fillId="4" borderId="1" xfId="0" applyNumberFormat="1" applyFont="1" applyFill="1" applyBorder="1" applyAlignment="1">
      <alignment horizontal="center" vertical="center"/>
    </xf>
    <xf numFmtId="164" fontId="0" fillId="0" borderId="1" xfId="0" applyNumberFormat="1" applyBorder="1" applyAlignment="1">
      <alignment horizontal="center"/>
    </xf>
    <xf numFmtId="0" fontId="3" fillId="4" borderId="1" xfId="0" applyFont="1" applyFill="1" applyBorder="1" applyAlignment="1">
      <alignment horizontal="center" vertical="center"/>
    </xf>
    <xf numFmtId="164" fontId="6" fillId="4" borderId="1" xfId="0" applyNumberFormat="1" applyFont="1" applyFill="1" applyBorder="1" applyAlignment="1">
      <alignment horizontal="center" vertical="center"/>
    </xf>
    <xf numFmtId="0" fontId="3" fillId="5" borderId="1" xfId="0" applyFont="1" applyFill="1" applyBorder="1"/>
    <xf numFmtId="9" fontId="3" fillId="5" borderId="1" xfId="2" applyFont="1" applyFill="1" applyBorder="1"/>
    <xf numFmtId="164" fontId="3" fillId="5" borderId="1" xfId="0" applyNumberFormat="1" applyFont="1" applyFill="1" applyBorder="1" applyAlignment="1">
      <alignment horizontal="center"/>
    </xf>
    <xf numFmtId="164" fontId="6" fillId="3" borderId="1" xfId="0" applyNumberFormat="1" applyFont="1" applyFill="1" applyBorder="1" applyAlignment="1">
      <alignment horizontal="center" vertical="center"/>
    </xf>
    <xf numFmtId="164" fontId="8"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2" fillId="0" borderId="1" xfId="0" applyFont="1" applyFill="1" applyBorder="1" applyAlignment="1">
      <alignment horizontal="left" vertical="top" wrapText="1"/>
    </xf>
    <xf numFmtId="0" fontId="9" fillId="0" borderId="1" xfId="0" applyFont="1" applyBorder="1" applyAlignment="1">
      <alignment vertical="top" wrapText="1"/>
    </xf>
    <xf numFmtId="0" fontId="2" fillId="0" borderId="1" xfId="0" applyFont="1" applyFill="1" applyBorder="1" applyAlignment="1">
      <alignment vertical="top" wrapText="1"/>
    </xf>
    <xf numFmtId="0" fontId="1" fillId="5" borderId="1" xfId="0" applyFont="1" applyFill="1" applyBorder="1" applyAlignment="1">
      <alignment horizontal="center" vertical="center"/>
    </xf>
    <xf numFmtId="0" fontId="8" fillId="5" borderId="2" xfId="0" applyFont="1" applyFill="1" applyBorder="1" applyAlignment="1">
      <alignment horizontal="right" vertical="center"/>
    </xf>
    <xf numFmtId="0" fontId="8" fillId="5" borderId="4" xfId="0" applyFont="1" applyFill="1" applyBorder="1" applyAlignment="1">
      <alignment horizontal="right" vertical="center"/>
    </xf>
    <xf numFmtId="0" fontId="8" fillId="5" borderId="3" xfId="0" applyFont="1" applyFill="1" applyBorder="1" applyAlignment="1">
      <alignment horizontal="right" vertical="center"/>
    </xf>
  </cellXfs>
  <cellStyles count="3">
    <cellStyle name="Měna" xfId="1" builtinId="4"/>
    <cellStyle name="Normální" xfId="0" builtinId="0"/>
    <cellStyle name="Procenta"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DC0F5-2D76-4E83-890B-86DFA0CF4CDD}">
  <sheetPr>
    <tabColor theme="6" tint="0.39997558519241921"/>
  </sheetPr>
  <dimension ref="B2:L7"/>
  <sheetViews>
    <sheetView workbookViewId="0">
      <selection activeCell="J21" sqref="J21"/>
    </sheetView>
  </sheetViews>
  <sheetFormatPr defaultRowHeight="15" x14ac:dyDescent="0.25"/>
  <cols>
    <col min="1" max="1" width="3.28515625" customWidth="1"/>
    <col min="2" max="2" width="27.28515625" customWidth="1"/>
    <col min="3" max="3" width="17.7109375" customWidth="1"/>
    <col min="4" max="4" width="15.42578125" customWidth="1"/>
    <col min="5" max="5" width="22" customWidth="1"/>
  </cols>
  <sheetData>
    <row r="2" spans="2:12" ht="15.75" x14ac:dyDescent="0.25">
      <c r="B2" s="28" t="s">
        <v>1</v>
      </c>
      <c r="C2" s="28" t="s">
        <v>87</v>
      </c>
      <c r="D2" s="29" t="s">
        <v>88</v>
      </c>
      <c r="E2" s="28" t="s">
        <v>89</v>
      </c>
    </row>
    <row r="3" spans="2:12" x14ac:dyDescent="0.25">
      <c r="B3" s="12" t="s">
        <v>90</v>
      </c>
      <c r="C3" s="25">
        <f>AVERAGE('Laboratoř chemie'!F16)</f>
        <v>0</v>
      </c>
      <c r="D3" s="25">
        <f>SUM(C3*0.21)</f>
        <v>0</v>
      </c>
      <c r="E3" s="25">
        <f>SUM(C3*1.21)</f>
        <v>0</v>
      </c>
    </row>
    <row r="4" spans="2:12" x14ac:dyDescent="0.25">
      <c r="B4" s="12" t="s">
        <v>91</v>
      </c>
      <c r="C4" s="25">
        <f>AVERAGE('Přírodovědná učebna'!F34)</f>
        <v>0</v>
      </c>
      <c r="D4" s="25">
        <f t="shared" ref="D4:D6" si="0">SUM(C4*0.21)</f>
        <v>0</v>
      </c>
      <c r="E4" s="25">
        <f t="shared" ref="E4:E6" si="1">SUM(C4*1.21)</f>
        <v>0</v>
      </c>
    </row>
    <row r="5" spans="2:12" x14ac:dyDescent="0.25">
      <c r="B5" s="12" t="s">
        <v>92</v>
      </c>
      <c r="C5" s="25">
        <f>AVERAGE('Kabinet přírodopisu a chemie'!F4)</f>
        <v>0</v>
      </c>
      <c r="D5" s="25">
        <f t="shared" si="0"/>
        <v>0</v>
      </c>
      <c r="E5" s="25">
        <f t="shared" si="1"/>
        <v>0</v>
      </c>
    </row>
    <row r="6" spans="2:12" x14ac:dyDescent="0.25">
      <c r="B6" s="12" t="s">
        <v>93</v>
      </c>
      <c r="C6" s="25">
        <f>AVERAGE('Kabinet fyziky'!F14)</f>
        <v>0</v>
      </c>
      <c r="D6" s="25">
        <f t="shared" si="0"/>
        <v>0</v>
      </c>
      <c r="E6" s="25">
        <f t="shared" si="1"/>
        <v>0</v>
      </c>
    </row>
    <row r="7" spans="2:12" ht="15.75" x14ac:dyDescent="0.25">
      <c r="B7" s="28" t="s">
        <v>85</v>
      </c>
      <c r="C7" s="30">
        <f>SUM(C3:C6)</f>
        <v>0</v>
      </c>
      <c r="D7" s="30">
        <f>SUM(D3:D6)</f>
        <v>0</v>
      </c>
      <c r="E7" s="30">
        <f>SUM(E3:E6)</f>
        <v>0</v>
      </c>
      <c r="L7" s="18"/>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E5B43-36D3-4F3F-8553-BDC2CA5D1FA6}">
  <sheetPr>
    <tabColor theme="6" tint="0.39997558519241921"/>
    <pageSetUpPr fitToPage="1"/>
  </sheetPr>
  <dimension ref="A1:N21"/>
  <sheetViews>
    <sheetView zoomScaleNormal="100" workbookViewId="0">
      <selection activeCell="C3" sqref="C3"/>
    </sheetView>
  </sheetViews>
  <sheetFormatPr defaultRowHeight="15" x14ac:dyDescent="0.25"/>
  <cols>
    <col min="1" max="1" width="9.7109375" customWidth="1"/>
    <col min="2" max="2" width="27.140625" customWidth="1"/>
    <col min="3" max="3" width="54.28515625" style="1" customWidth="1"/>
    <col min="5" max="5" width="15.140625" customWidth="1"/>
    <col min="6" max="6" width="24.140625" customWidth="1"/>
    <col min="7" max="7" width="21.140625" customWidth="1"/>
  </cols>
  <sheetData>
    <row r="1" spans="1:14" ht="34.9" customHeight="1" x14ac:dyDescent="0.25">
      <c r="A1" s="38" t="s">
        <v>95</v>
      </c>
      <c r="B1" s="38"/>
      <c r="C1" s="38"/>
      <c r="D1" s="38"/>
      <c r="E1" s="38"/>
      <c r="F1" s="38"/>
      <c r="G1" s="38"/>
    </row>
    <row r="2" spans="1:14" s="2" customFormat="1" ht="20.45" customHeight="1" x14ac:dyDescent="0.25">
      <c r="A2" s="26" t="s">
        <v>0</v>
      </c>
      <c r="B2" s="26" t="s">
        <v>1</v>
      </c>
      <c r="C2" s="26" t="s">
        <v>2</v>
      </c>
      <c r="D2" s="26" t="s">
        <v>3</v>
      </c>
      <c r="E2" s="26" t="s">
        <v>4</v>
      </c>
      <c r="F2" s="26" t="s">
        <v>5</v>
      </c>
      <c r="G2" s="26" t="s">
        <v>6</v>
      </c>
    </row>
    <row r="3" spans="1:14" ht="347.45" customHeight="1" x14ac:dyDescent="0.25">
      <c r="A3" s="4">
        <v>1</v>
      </c>
      <c r="B3" s="5" t="s">
        <v>7</v>
      </c>
      <c r="C3" s="35" t="s">
        <v>109</v>
      </c>
      <c r="D3" s="4">
        <v>6</v>
      </c>
      <c r="E3" s="21"/>
      <c r="F3" s="22">
        <f>SUM(E3*D3)</f>
        <v>0</v>
      </c>
      <c r="G3" s="22">
        <f>SUM(F3*1.21)</f>
        <v>0</v>
      </c>
      <c r="H3" s="2"/>
      <c r="I3" s="2"/>
      <c r="N3" t="s">
        <v>26</v>
      </c>
    </row>
    <row r="4" spans="1:14" ht="129.6" customHeight="1" x14ac:dyDescent="0.25">
      <c r="A4" s="4">
        <v>2</v>
      </c>
      <c r="B4" s="5" t="s">
        <v>8</v>
      </c>
      <c r="C4" s="6" t="s">
        <v>108</v>
      </c>
      <c r="D4" s="4">
        <v>13</v>
      </c>
      <c r="E4" s="21"/>
      <c r="F4" s="22">
        <f>SUM(E4*D4)</f>
        <v>0</v>
      </c>
      <c r="G4" s="22">
        <f t="shared" ref="G4:G15" si="0">SUM(F4*1.21)</f>
        <v>0</v>
      </c>
      <c r="H4" s="2"/>
      <c r="I4" s="2"/>
    </row>
    <row r="5" spans="1:14" ht="112.9" customHeight="1" x14ac:dyDescent="0.25">
      <c r="A5" s="4">
        <v>3</v>
      </c>
      <c r="B5" s="8" t="s">
        <v>10</v>
      </c>
      <c r="C5" s="6" t="s">
        <v>111</v>
      </c>
      <c r="D5" s="4">
        <v>1</v>
      </c>
      <c r="E5" s="21"/>
      <c r="F5" s="22">
        <f t="shared" ref="F5:F15" si="1">SUM(E5*D5)</f>
        <v>0</v>
      </c>
      <c r="G5" s="22">
        <f t="shared" si="0"/>
        <v>0</v>
      </c>
      <c r="H5" s="2"/>
      <c r="I5" s="2"/>
    </row>
    <row r="6" spans="1:14" ht="100.15" customHeight="1" x14ac:dyDescent="0.25">
      <c r="A6" s="4">
        <v>4</v>
      </c>
      <c r="B6" s="5" t="s">
        <v>12</v>
      </c>
      <c r="C6" s="6" t="s">
        <v>104</v>
      </c>
      <c r="D6" s="4">
        <v>5</v>
      </c>
      <c r="E6" s="21"/>
      <c r="F6" s="22">
        <f t="shared" si="1"/>
        <v>0</v>
      </c>
      <c r="G6" s="22">
        <f t="shared" si="0"/>
        <v>0</v>
      </c>
      <c r="H6" s="2"/>
      <c r="I6" s="2"/>
    </row>
    <row r="7" spans="1:14" ht="87.6" customHeight="1" x14ac:dyDescent="0.25">
      <c r="A7" s="4">
        <v>5</v>
      </c>
      <c r="B7" s="8" t="s">
        <v>13</v>
      </c>
      <c r="C7" s="6" t="s">
        <v>110</v>
      </c>
      <c r="D7" s="4">
        <v>1</v>
      </c>
      <c r="E7" s="21"/>
      <c r="F7" s="22">
        <f t="shared" si="1"/>
        <v>0</v>
      </c>
      <c r="G7" s="22">
        <f t="shared" si="0"/>
        <v>0</v>
      </c>
      <c r="H7" s="2"/>
      <c r="I7" s="2"/>
    </row>
    <row r="8" spans="1:14" ht="118.15" customHeight="1" x14ac:dyDescent="0.25">
      <c r="A8" s="4">
        <v>6</v>
      </c>
      <c r="B8" s="8" t="s">
        <v>14</v>
      </c>
      <c r="C8" s="6" t="s">
        <v>105</v>
      </c>
      <c r="D8" s="4">
        <v>10</v>
      </c>
      <c r="E8" s="21"/>
      <c r="F8" s="22">
        <f t="shared" si="1"/>
        <v>0</v>
      </c>
      <c r="G8" s="22">
        <f t="shared" si="0"/>
        <v>0</v>
      </c>
      <c r="H8" s="2"/>
      <c r="I8" s="2"/>
    </row>
    <row r="9" spans="1:14" ht="82.9" customHeight="1" x14ac:dyDescent="0.25">
      <c r="A9" s="4">
        <v>7</v>
      </c>
      <c r="B9" s="8" t="s">
        <v>15</v>
      </c>
      <c r="C9" s="6" t="s">
        <v>16</v>
      </c>
      <c r="D9" s="4">
        <v>1</v>
      </c>
      <c r="E9" s="21"/>
      <c r="F9" s="22">
        <f t="shared" si="1"/>
        <v>0</v>
      </c>
      <c r="G9" s="22">
        <f t="shared" si="0"/>
        <v>0</v>
      </c>
      <c r="H9" s="2"/>
      <c r="I9" s="2"/>
    </row>
    <row r="10" spans="1:14" ht="68.45" customHeight="1" x14ac:dyDescent="0.25">
      <c r="A10" s="4">
        <v>8</v>
      </c>
      <c r="B10" s="5" t="s">
        <v>17</v>
      </c>
      <c r="C10" s="6" t="s">
        <v>103</v>
      </c>
      <c r="D10" s="4">
        <v>1</v>
      </c>
      <c r="E10" s="21"/>
      <c r="F10" s="22">
        <f t="shared" si="1"/>
        <v>0</v>
      </c>
      <c r="G10" s="22">
        <f t="shared" si="0"/>
        <v>0</v>
      </c>
      <c r="H10" s="2"/>
      <c r="I10" s="2"/>
    </row>
    <row r="11" spans="1:14" ht="67.150000000000006" customHeight="1" x14ac:dyDescent="0.25">
      <c r="A11" s="4">
        <v>9</v>
      </c>
      <c r="B11" s="5" t="s">
        <v>18</v>
      </c>
      <c r="C11" s="6" t="s">
        <v>19</v>
      </c>
      <c r="D11" s="4">
        <v>1</v>
      </c>
      <c r="E11" s="21"/>
      <c r="F11" s="22">
        <f t="shared" si="1"/>
        <v>0</v>
      </c>
      <c r="G11" s="22">
        <f t="shared" si="0"/>
        <v>0</v>
      </c>
      <c r="H11" s="2"/>
      <c r="I11" s="2"/>
    </row>
    <row r="12" spans="1:14" ht="79.900000000000006" customHeight="1" x14ac:dyDescent="0.25">
      <c r="A12" s="4">
        <v>10</v>
      </c>
      <c r="B12" s="5" t="s">
        <v>20</v>
      </c>
      <c r="C12" s="6" t="s">
        <v>21</v>
      </c>
      <c r="D12" s="4">
        <v>10</v>
      </c>
      <c r="E12" s="21"/>
      <c r="F12" s="22">
        <f t="shared" si="1"/>
        <v>0</v>
      </c>
      <c r="G12" s="22">
        <f t="shared" si="0"/>
        <v>0</v>
      </c>
      <c r="H12" s="2"/>
      <c r="I12" s="2"/>
    </row>
    <row r="13" spans="1:14" ht="82.15" customHeight="1" x14ac:dyDescent="0.25">
      <c r="A13" s="4">
        <v>11</v>
      </c>
      <c r="B13" s="8" t="s">
        <v>22</v>
      </c>
      <c r="C13" s="6" t="s">
        <v>25</v>
      </c>
      <c r="D13" s="4">
        <v>1</v>
      </c>
      <c r="E13" s="21"/>
      <c r="F13" s="22">
        <f t="shared" si="1"/>
        <v>0</v>
      </c>
      <c r="G13" s="22">
        <f t="shared" si="0"/>
        <v>0</v>
      </c>
      <c r="H13" s="2"/>
      <c r="I13" s="2"/>
    </row>
    <row r="14" spans="1:14" ht="97.9" customHeight="1" x14ac:dyDescent="0.25">
      <c r="A14" s="4">
        <v>12</v>
      </c>
      <c r="B14" s="5" t="s">
        <v>23</v>
      </c>
      <c r="C14" s="6" t="s">
        <v>107</v>
      </c>
      <c r="D14" s="4">
        <v>1</v>
      </c>
      <c r="E14" s="21"/>
      <c r="F14" s="22">
        <f t="shared" si="1"/>
        <v>0</v>
      </c>
      <c r="G14" s="22">
        <f t="shared" si="0"/>
        <v>0</v>
      </c>
      <c r="H14" s="2"/>
      <c r="I14" s="2"/>
    </row>
    <row r="15" spans="1:14" ht="82.15" customHeight="1" x14ac:dyDescent="0.25">
      <c r="A15" s="4">
        <v>13</v>
      </c>
      <c r="B15" s="8" t="s">
        <v>106</v>
      </c>
      <c r="C15" s="6" t="s">
        <v>24</v>
      </c>
      <c r="D15" s="4">
        <v>1</v>
      </c>
      <c r="E15" s="21"/>
      <c r="F15" s="22">
        <f t="shared" si="1"/>
        <v>0</v>
      </c>
      <c r="G15" s="22">
        <f t="shared" si="0"/>
        <v>0</v>
      </c>
      <c r="H15" s="2"/>
      <c r="I15" s="2"/>
    </row>
    <row r="16" spans="1:14" ht="30.6" customHeight="1" x14ac:dyDescent="0.25">
      <c r="A16" s="39" t="s">
        <v>86</v>
      </c>
      <c r="B16" s="40"/>
      <c r="C16" s="40"/>
      <c r="D16" s="40"/>
      <c r="E16" s="41"/>
      <c r="F16" s="27">
        <f>SUM(F3:F15)</f>
        <v>0</v>
      </c>
      <c r="G16" s="24">
        <f>SUM(G3:G15)</f>
        <v>0</v>
      </c>
      <c r="H16" s="2"/>
      <c r="I16" s="2"/>
    </row>
    <row r="17" spans="1:9" ht="15.75" x14ac:dyDescent="0.25">
      <c r="A17" s="9"/>
      <c r="B17" s="10"/>
      <c r="C17" s="11"/>
      <c r="D17" s="9"/>
      <c r="E17" s="9"/>
      <c r="F17" s="9"/>
      <c r="G17" s="9"/>
      <c r="H17" s="2"/>
      <c r="I17" s="2"/>
    </row>
    <row r="18" spans="1:9" ht="15.75" x14ac:dyDescent="0.25">
      <c r="A18" s="9"/>
      <c r="B18" s="10"/>
      <c r="C18" s="11"/>
      <c r="D18" s="9"/>
      <c r="E18" s="9"/>
      <c r="F18" s="9"/>
      <c r="G18" s="9"/>
      <c r="H18" s="2"/>
      <c r="I18" s="2"/>
    </row>
    <row r="19" spans="1:9" ht="15.75" x14ac:dyDescent="0.25">
      <c r="A19" s="9"/>
      <c r="B19" s="10"/>
      <c r="C19" s="11"/>
      <c r="D19" s="9"/>
      <c r="E19" s="9"/>
      <c r="F19" s="9"/>
      <c r="G19" s="9"/>
      <c r="H19" s="2"/>
      <c r="I19" s="2"/>
    </row>
    <row r="20" spans="1:9" ht="15.75" x14ac:dyDescent="0.25">
      <c r="A20" s="9"/>
      <c r="B20" s="10"/>
      <c r="C20" s="11"/>
      <c r="D20" s="9"/>
      <c r="E20" s="9"/>
      <c r="F20" s="9"/>
      <c r="G20" s="9"/>
      <c r="H20" s="2"/>
      <c r="I20" s="2"/>
    </row>
    <row r="21" spans="1:9" ht="15.75" x14ac:dyDescent="0.25">
      <c r="A21" s="2"/>
      <c r="B21" s="2"/>
      <c r="C21" s="3"/>
      <c r="D21" s="2"/>
      <c r="E21" s="2"/>
      <c r="F21" s="2"/>
      <c r="G21" s="2"/>
      <c r="H21" s="2"/>
      <c r="I21" s="2"/>
    </row>
  </sheetData>
  <mergeCells count="2">
    <mergeCell ref="A1:G1"/>
    <mergeCell ref="A16:E16"/>
  </mergeCells>
  <pageMargins left="0.25" right="0.25" top="0.75" bottom="0.75" header="0.3" footer="0.3"/>
  <pageSetup paperSize="9" scale="4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155B1-9D50-4066-8BB5-697518921A7D}">
  <sheetPr>
    <tabColor theme="6" tint="0.39997558519241921"/>
  </sheetPr>
  <dimension ref="A1:G34"/>
  <sheetViews>
    <sheetView topLeftCell="A13" zoomScale="85" zoomScaleNormal="85" workbookViewId="0">
      <selection activeCell="C19" sqref="C19"/>
    </sheetView>
  </sheetViews>
  <sheetFormatPr defaultRowHeight="15" x14ac:dyDescent="0.25"/>
  <cols>
    <col min="1" max="1" width="11.85546875" customWidth="1"/>
    <col min="2" max="2" width="23.7109375" customWidth="1"/>
    <col min="3" max="3" width="57.5703125" customWidth="1"/>
    <col min="4" max="4" width="13.7109375" customWidth="1"/>
    <col min="5" max="5" width="17.28515625" customWidth="1"/>
    <col min="6" max="6" width="24.42578125" customWidth="1"/>
    <col min="7" max="7" width="21.5703125" customWidth="1"/>
  </cols>
  <sheetData>
    <row r="1" spans="1:7" ht="36" customHeight="1" x14ac:dyDescent="0.25">
      <c r="A1" s="38" t="s">
        <v>94</v>
      </c>
      <c r="B1" s="38"/>
      <c r="C1" s="38"/>
      <c r="D1" s="38"/>
      <c r="E1" s="38"/>
      <c r="F1" s="38"/>
      <c r="G1" s="38"/>
    </row>
    <row r="2" spans="1:7" ht="15.75" x14ac:dyDescent="0.25">
      <c r="A2" s="15" t="s">
        <v>0</v>
      </c>
      <c r="B2" s="15" t="s">
        <v>1</v>
      </c>
      <c r="C2" s="15" t="s">
        <v>2</v>
      </c>
      <c r="D2" s="15" t="s">
        <v>3</v>
      </c>
      <c r="E2" s="15" t="s">
        <v>4</v>
      </c>
      <c r="F2" s="15" t="s">
        <v>5</v>
      </c>
      <c r="G2" s="15" t="s">
        <v>6</v>
      </c>
    </row>
    <row r="3" spans="1:7" ht="51" customHeight="1" x14ac:dyDescent="0.25">
      <c r="A3" s="4">
        <v>1</v>
      </c>
      <c r="B3" s="5" t="s">
        <v>28</v>
      </c>
      <c r="C3" s="6" t="s">
        <v>112</v>
      </c>
      <c r="D3" s="4">
        <v>7</v>
      </c>
      <c r="E3" s="21"/>
      <c r="F3" s="22">
        <f>SUM(E3*D3)</f>
        <v>0</v>
      </c>
      <c r="G3" s="22">
        <f>SUM(F3*1.21)</f>
        <v>0</v>
      </c>
    </row>
    <row r="4" spans="1:7" ht="53.45" customHeight="1" x14ac:dyDescent="0.25">
      <c r="A4" s="4">
        <v>2</v>
      </c>
      <c r="B4" s="8" t="s">
        <v>29</v>
      </c>
      <c r="C4" s="19" t="s">
        <v>113</v>
      </c>
      <c r="D4" s="4">
        <v>7</v>
      </c>
      <c r="E4" s="21"/>
      <c r="F4" s="22">
        <f t="shared" ref="F4:F33" si="0">SUM(E4*D4)</f>
        <v>0</v>
      </c>
      <c r="G4" s="22">
        <f t="shared" ref="G4:G33" si="1">SUM(F4*1.21)</f>
        <v>0</v>
      </c>
    </row>
    <row r="5" spans="1:7" ht="47.25" x14ac:dyDescent="0.25">
      <c r="A5" s="4">
        <v>3</v>
      </c>
      <c r="B5" s="5" t="s">
        <v>30</v>
      </c>
      <c r="C5" s="19" t="s">
        <v>38</v>
      </c>
      <c r="D5" s="4">
        <v>1</v>
      </c>
      <c r="E5" s="21"/>
      <c r="F5" s="22">
        <f t="shared" si="0"/>
        <v>0</v>
      </c>
      <c r="G5" s="22">
        <f t="shared" si="1"/>
        <v>0</v>
      </c>
    </row>
    <row r="6" spans="1:7" ht="69.599999999999994" customHeight="1" x14ac:dyDescent="0.25">
      <c r="A6" s="4">
        <v>4</v>
      </c>
      <c r="B6" s="5" t="s">
        <v>31</v>
      </c>
      <c r="C6" s="6" t="s">
        <v>39</v>
      </c>
      <c r="D6" s="4">
        <v>1</v>
      </c>
      <c r="E6" s="21"/>
      <c r="F6" s="22">
        <f t="shared" si="0"/>
        <v>0</v>
      </c>
      <c r="G6" s="22">
        <f t="shared" si="1"/>
        <v>0</v>
      </c>
    </row>
    <row r="7" spans="1:7" ht="141" customHeight="1" x14ac:dyDescent="0.25">
      <c r="A7" s="4">
        <v>5</v>
      </c>
      <c r="B7" s="5" t="s">
        <v>40</v>
      </c>
      <c r="C7" s="19" t="s">
        <v>98</v>
      </c>
      <c r="D7" s="4">
        <v>1</v>
      </c>
      <c r="E7" s="21"/>
      <c r="F7" s="22">
        <f t="shared" si="0"/>
        <v>0</v>
      </c>
      <c r="G7" s="22">
        <f t="shared" si="1"/>
        <v>0</v>
      </c>
    </row>
    <row r="8" spans="1:7" ht="48" customHeight="1" x14ac:dyDescent="0.25">
      <c r="A8" s="4">
        <v>6</v>
      </c>
      <c r="B8" s="8" t="s">
        <v>32</v>
      </c>
      <c r="C8" s="19" t="s">
        <v>41</v>
      </c>
      <c r="D8" s="4">
        <v>1</v>
      </c>
      <c r="E8" s="21"/>
      <c r="F8" s="22">
        <f t="shared" si="0"/>
        <v>0</v>
      </c>
      <c r="G8" s="22">
        <f t="shared" si="1"/>
        <v>0</v>
      </c>
    </row>
    <row r="9" spans="1:7" ht="54" customHeight="1" x14ac:dyDescent="0.25">
      <c r="A9" s="4">
        <v>7</v>
      </c>
      <c r="B9" s="8" t="s">
        <v>33</v>
      </c>
      <c r="C9" s="19" t="s">
        <v>127</v>
      </c>
      <c r="D9" s="4">
        <v>1</v>
      </c>
      <c r="E9" s="21"/>
      <c r="F9" s="22">
        <f t="shared" si="0"/>
        <v>0</v>
      </c>
      <c r="G9" s="22">
        <f t="shared" si="1"/>
        <v>0</v>
      </c>
    </row>
    <row r="10" spans="1:7" ht="33" customHeight="1" x14ac:dyDescent="0.25">
      <c r="A10" s="4">
        <v>8</v>
      </c>
      <c r="B10" s="5" t="s">
        <v>34</v>
      </c>
      <c r="C10" s="19" t="s">
        <v>42</v>
      </c>
      <c r="D10" s="4">
        <v>1</v>
      </c>
      <c r="E10" s="21"/>
      <c r="F10" s="22">
        <f t="shared" si="0"/>
        <v>0</v>
      </c>
      <c r="G10" s="22">
        <f t="shared" si="1"/>
        <v>0</v>
      </c>
    </row>
    <row r="11" spans="1:7" ht="66.599999999999994" customHeight="1" x14ac:dyDescent="0.25">
      <c r="A11" s="4">
        <v>9</v>
      </c>
      <c r="B11" s="8" t="s">
        <v>35</v>
      </c>
      <c r="C11" s="19" t="s">
        <v>128</v>
      </c>
      <c r="D11" s="4">
        <v>1</v>
      </c>
      <c r="E11" s="21"/>
      <c r="F11" s="22">
        <f t="shared" si="0"/>
        <v>0</v>
      </c>
      <c r="G11" s="22">
        <f t="shared" si="1"/>
        <v>0</v>
      </c>
    </row>
    <row r="12" spans="1:7" ht="32.450000000000003" customHeight="1" x14ac:dyDescent="0.25">
      <c r="A12" s="4">
        <v>10</v>
      </c>
      <c r="B12" s="8" t="s">
        <v>36</v>
      </c>
      <c r="C12" s="19" t="s">
        <v>129</v>
      </c>
      <c r="D12" s="4">
        <v>1</v>
      </c>
      <c r="E12" s="21"/>
      <c r="F12" s="22">
        <f t="shared" si="0"/>
        <v>0</v>
      </c>
      <c r="G12" s="22">
        <f t="shared" si="1"/>
        <v>0</v>
      </c>
    </row>
    <row r="13" spans="1:7" ht="126" x14ac:dyDescent="0.25">
      <c r="A13" s="4">
        <v>11</v>
      </c>
      <c r="B13" s="8" t="s">
        <v>37</v>
      </c>
      <c r="C13" s="37" t="s">
        <v>117</v>
      </c>
      <c r="D13" s="4">
        <v>6</v>
      </c>
      <c r="E13" s="21"/>
      <c r="F13" s="22">
        <f t="shared" si="0"/>
        <v>0</v>
      </c>
      <c r="G13" s="22">
        <f t="shared" si="1"/>
        <v>0</v>
      </c>
    </row>
    <row r="14" spans="1:7" ht="97.15" customHeight="1" x14ac:dyDescent="0.25">
      <c r="A14" s="4">
        <v>12</v>
      </c>
      <c r="B14" s="8" t="s">
        <v>43</v>
      </c>
      <c r="C14" s="37" t="s">
        <v>118</v>
      </c>
      <c r="D14" s="4">
        <v>6</v>
      </c>
      <c r="E14" s="21"/>
      <c r="F14" s="22">
        <f t="shared" si="0"/>
        <v>0</v>
      </c>
      <c r="G14" s="22">
        <f t="shared" si="1"/>
        <v>0</v>
      </c>
    </row>
    <row r="15" spans="1:7" ht="47.25" x14ac:dyDescent="0.25">
      <c r="A15" s="4">
        <v>13</v>
      </c>
      <c r="B15" s="8" t="s">
        <v>44</v>
      </c>
      <c r="C15" s="19" t="s">
        <v>119</v>
      </c>
      <c r="D15" s="4">
        <v>1</v>
      </c>
      <c r="E15" s="21"/>
      <c r="F15" s="22">
        <f t="shared" si="0"/>
        <v>0</v>
      </c>
      <c r="G15" s="22">
        <f t="shared" si="1"/>
        <v>0</v>
      </c>
    </row>
    <row r="16" spans="1:7" ht="63" x14ac:dyDescent="0.25">
      <c r="A16" s="4">
        <v>14</v>
      </c>
      <c r="B16" s="8" t="s">
        <v>45</v>
      </c>
      <c r="C16" s="19" t="s">
        <v>120</v>
      </c>
      <c r="D16" s="4">
        <v>1</v>
      </c>
      <c r="E16" s="21"/>
      <c r="F16" s="22">
        <f t="shared" si="0"/>
        <v>0</v>
      </c>
      <c r="G16" s="22">
        <f t="shared" si="1"/>
        <v>0</v>
      </c>
    </row>
    <row r="17" spans="1:7" ht="52.15" customHeight="1" x14ac:dyDescent="0.25">
      <c r="A17" s="4">
        <v>15</v>
      </c>
      <c r="B17" s="5" t="s">
        <v>46</v>
      </c>
      <c r="C17" s="19" t="s">
        <v>121</v>
      </c>
      <c r="D17" s="4">
        <v>1</v>
      </c>
      <c r="E17" s="21"/>
      <c r="F17" s="22">
        <f t="shared" si="0"/>
        <v>0</v>
      </c>
      <c r="G17" s="22">
        <f t="shared" si="1"/>
        <v>0</v>
      </c>
    </row>
    <row r="18" spans="1:7" ht="18" customHeight="1" x14ac:dyDescent="0.25">
      <c r="A18" s="4">
        <v>16</v>
      </c>
      <c r="B18" s="8" t="s">
        <v>47</v>
      </c>
      <c r="C18" s="19" t="s">
        <v>48</v>
      </c>
      <c r="D18" s="4">
        <v>1</v>
      </c>
      <c r="E18" s="21"/>
      <c r="F18" s="22">
        <f t="shared" si="0"/>
        <v>0</v>
      </c>
      <c r="G18" s="22">
        <f t="shared" si="1"/>
        <v>0</v>
      </c>
    </row>
    <row r="19" spans="1:7" ht="34.15" customHeight="1" x14ac:dyDescent="0.25">
      <c r="A19" s="4">
        <v>17</v>
      </c>
      <c r="B19" s="8" t="s">
        <v>49</v>
      </c>
      <c r="C19" s="19" t="s">
        <v>50</v>
      </c>
      <c r="D19" s="4">
        <v>1</v>
      </c>
      <c r="E19" s="21"/>
      <c r="F19" s="22">
        <f t="shared" si="0"/>
        <v>0</v>
      </c>
      <c r="G19" s="22">
        <f t="shared" si="1"/>
        <v>0</v>
      </c>
    </row>
    <row r="20" spans="1:7" ht="82.15" customHeight="1" x14ac:dyDescent="0.25">
      <c r="A20" s="4">
        <v>18</v>
      </c>
      <c r="B20" s="8" t="s">
        <v>51</v>
      </c>
      <c r="C20" s="19" t="s">
        <v>52</v>
      </c>
      <c r="D20" s="4">
        <v>1</v>
      </c>
      <c r="E20" s="21"/>
      <c r="F20" s="22">
        <f t="shared" si="0"/>
        <v>0</v>
      </c>
      <c r="G20" s="22">
        <f t="shared" si="1"/>
        <v>0</v>
      </c>
    </row>
    <row r="21" spans="1:7" ht="67.900000000000006" customHeight="1" x14ac:dyDescent="0.25">
      <c r="A21" s="4">
        <v>19</v>
      </c>
      <c r="B21" s="8" t="s">
        <v>53</v>
      </c>
      <c r="C21" s="19" t="s">
        <v>54</v>
      </c>
      <c r="D21" s="4">
        <v>26</v>
      </c>
      <c r="E21" s="21"/>
      <c r="F21" s="22">
        <f t="shared" si="0"/>
        <v>0</v>
      </c>
      <c r="G21" s="22">
        <f t="shared" si="1"/>
        <v>0</v>
      </c>
    </row>
    <row r="22" spans="1:7" ht="163.9" customHeight="1" x14ac:dyDescent="0.25">
      <c r="A22" s="4">
        <v>20</v>
      </c>
      <c r="B22" s="8" t="s">
        <v>55</v>
      </c>
      <c r="C22" s="37" t="s">
        <v>122</v>
      </c>
      <c r="D22" s="4">
        <v>1</v>
      </c>
      <c r="E22" s="21"/>
      <c r="F22" s="22">
        <f t="shared" si="0"/>
        <v>0</v>
      </c>
      <c r="G22" s="22">
        <f t="shared" si="1"/>
        <v>0</v>
      </c>
    </row>
    <row r="23" spans="1:7" ht="289.89999999999998" customHeight="1" x14ac:dyDescent="0.25">
      <c r="A23" s="4">
        <v>21</v>
      </c>
      <c r="B23" s="8" t="s">
        <v>56</v>
      </c>
      <c r="C23" s="37" t="s">
        <v>123</v>
      </c>
      <c r="D23" s="4">
        <v>6</v>
      </c>
      <c r="E23" s="21"/>
      <c r="F23" s="22">
        <f t="shared" si="0"/>
        <v>0</v>
      </c>
      <c r="G23" s="22">
        <f t="shared" si="1"/>
        <v>0</v>
      </c>
    </row>
    <row r="24" spans="1:7" ht="35.450000000000003" customHeight="1" x14ac:dyDescent="0.25">
      <c r="A24" s="4">
        <v>22</v>
      </c>
      <c r="B24" s="8" t="s">
        <v>57</v>
      </c>
      <c r="C24" s="19" t="s">
        <v>101</v>
      </c>
      <c r="D24" s="4">
        <v>1</v>
      </c>
      <c r="E24" s="21"/>
      <c r="F24" s="22">
        <f t="shared" si="0"/>
        <v>0</v>
      </c>
      <c r="G24" s="22">
        <f t="shared" si="1"/>
        <v>0</v>
      </c>
    </row>
    <row r="25" spans="1:7" ht="47.25" x14ac:dyDescent="0.25">
      <c r="A25" s="4">
        <v>23</v>
      </c>
      <c r="B25" s="8" t="s">
        <v>58</v>
      </c>
      <c r="C25" s="19" t="s">
        <v>100</v>
      </c>
      <c r="D25" s="4">
        <v>1</v>
      </c>
      <c r="E25" s="21"/>
      <c r="F25" s="22">
        <f t="shared" si="0"/>
        <v>0</v>
      </c>
      <c r="G25" s="22">
        <f t="shared" si="1"/>
        <v>0</v>
      </c>
    </row>
    <row r="26" spans="1:7" ht="63" x14ac:dyDescent="0.25">
      <c r="A26" s="4">
        <v>24</v>
      </c>
      <c r="B26" s="8" t="s">
        <v>59</v>
      </c>
      <c r="C26" s="19" t="s">
        <v>102</v>
      </c>
      <c r="D26" s="4">
        <v>1</v>
      </c>
      <c r="E26" s="21"/>
      <c r="F26" s="22">
        <f t="shared" si="0"/>
        <v>0</v>
      </c>
      <c r="G26" s="22">
        <f t="shared" si="1"/>
        <v>0</v>
      </c>
    </row>
    <row r="27" spans="1:7" ht="15.75" x14ac:dyDescent="0.25">
      <c r="A27" s="4">
        <v>25</v>
      </c>
      <c r="B27" s="8" t="s">
        <v>60</v>
      </c>
      <c r="C27" s="19" t="s">
        <v>61</v>
      </c>
      <c r="D27" s="4">
        <v>1</v>
      </c>
      <c r="E27" s="21"/>
      <c r="F27" s="22">
        <f t="shared" si="0"/>
        <v>0</v>
      </c>
      <c r="G27" s="22">
        <f t="shared" si="1"/>
        <v>0</v>
      </c>
    </row>
    <row r="28" spans="1:7" ht="31.5" x14ac:dyDescent="0.25">
      <c r="A28" s="4">
        <v>26</v>
      </c>
      <c r="B28" s="8" t="s">
        <v>62</v>
      </c>
      <c r="C28" s="19" t="s">
        <v>99</v>
      </c>
      <c r="D28" s="4">
        <v>1</v>
      </c>
      <c r="E28" s="21"/>
      <c r="F28" s="22">
        <f t="shared" si="0"/>
        <v>0</v>
      </c>
      <c r="G28" s="22">
        <f t="shared" si="1"/>
        <v>0</v>
      </c>
    </row>
    <row r="29" spans="1:7" ht="15.75" x14ac:dyDescent="0.25">
      <c r="A29" s="4">
        <v>27</v>
      </c>
      <c r="B29" s="8" t="s">
        <v>63</v>
      </c>
      <c r="C29" s="19" t="s">
        <v>64</v>
      </c>
      <c r="D29" s="4">
        <v>1</v>
      </c>
      <c r="E29" s="21"/>
      <c r="F29" s="22">
        <f t="shared" si="0"/>
        <v>0</v>
      </c>
      <c r="G29" s="22">
        <f t="shared" si="1"/>
        <v>0</v>
      </c>
    </row>
    <row r="30" spans="1:7" ht="15.75" x14ac:dyDescent="0.25">
      <c r="A30" s="4">
        <v>28</v>
      </c>
      <c r="B30" s="8" t="s">
        <v>65</v>
      </c>
      <c r="C30" s="19" t="s">
        <v>66</v>
      </c>
      <c r="D30" s="4">
        <v>1</v>
      </c>
      <c r="E30" s="21"/>
      <c r="F30" s="22">
        <f t="shared" si="0"/>
        <v>0</v>
      </c>
      <c r="G30" s="22">
        <f t="shared" si="1"/>
        <v>0</v>
      </c>
    </row>
    <row r="31" spans="1:7" ht="31.5" x14ac:dyDescent="0.25">
      <c r="A31" s="4">
        <v>29</v>
      </c>
      <c r="B31" s="5" t="s">
        <v>67</v>
      </c>
      <c r="C31" s="19" t="s">
        <v>68</v>
      </c>
      <c r="D31" s="4">
        <v>1</v>
      </c>
      <c r="E31" s="21"/>
      <c r="F31" s="22">
        <f t="shared" si="0"/>
        <v>0</v>
      </c>
      <c r="G31" s="22">
        <f t="shared" si="1"/>
        <v>0</v>
      </c>
    </row>
    <row r="32" spans="1:7" ht="15.75" x14ac:dyDescent="0.25">
      <c r="A32" s="4">
        <v>30</v>
      </c>
      <c r="B32" s="8" t="s">
        <v>69</v>
      </c>
      <c r="C32" s="19" t="s">
        <v>70</v>
      </c>
      <c r="D32" s="4">
        <v>1</v>
      </c>
      <c r="E32" s="21"/>
      <c r="F32" s="22">
        <f t="shared" si="0"/>
        <v>0</v>
      </c>
      <c r="G32" s="22">
        <f t="shared" si="1"/>
        <v>0</v>
      </c>
    </row>
    <row r="33" spans="1:7" ht="15.75" x14ac:dyDescent="0.25">
      <c r="A33" s="4">
        <v>31</v>
      </c>
      <c r="B33" s="8" t="s">
        <v>71</v>
      </c>
      <c r="C33" s="20" t="s">
        <v>72</v>
      </c>
      <c r="D33" s="14">
        <v>1</v>
      </c>
      <c r="E33" s="21"/>
      <c r="F33" s="22">
        <f t="shared" si="0"/>
        <v>0</v>
      </c>
      <c r="G33" s="22">
        <f t="shared" si="1"/>
        <v>0</v>
      </c>
    </row>
    <row r="34" spans="1:7" ht="21" x14ac:dyDescent="0.25">
      <c r="A34" s="39" t="s">
        <v>86</v>
      </c>
      <c r="B34" s="40"/>
      <c r="C34" s="40"/>
      <c r="D34" s="40"/>
      <c r="E34" s="41"/>
      <c r="F34" s="31">
        <f>SUM(F3:F33)</f>
        <v>0</v>
      </c>
      <c r="G34" s="32">
        <f>SUM(G3:G33)</f>
        <v>0</v>
      </c>
    </row>
  </sheetData>
  <mergeCells count="2">
    <mergeCell ref="A1:G1"/>
    <mergeCell ref="A34:E3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15702-A8FE-445A-9EEE-8BD9710140A2}">
  <sheetPr>
    <tabColor theme="6" tint="0.39997558519241921"/>
  </sheetPr>
  <dimension ref="A1:G4"/>
  <sheetViews>
    <sheetView workbookViewId="0">
      <selection activeCell="C3" sqref="C3"/>
    </sheetView>
  </sheetViews>
  <sheetFormatPr defaultRowHeight="15" x14ac:dyDescent="0.25"/>
  <cols>
    <col min="1" max="1" width="9.85546875" customWidth="1"/>
    <col min="2" max="2" width="18.28515625" customWidth="1"/>
    <col min="3" max="3" width="38" customWidth="1"/>
    <col min="4" max="4" width="17.140625" customWidth="1"/>
    <col min="5" max="5" width="29.7109375" customWidth="1"/>
    <col min="6" max="6" width="24.42578125" customWidth="1"/>
    <col min="7" max="7" width="26.42578125" customWidth="1"/>
  </cols>
  <sheetData>
    <row r="1" spans="1:7" ht="23.25" x14ac:dyDescent="0.25">
      <c r="A1" s="38" t="s">
        <v>96</v>
      </c>
      <c r="B1" s="38"/>
      <c r="C1" s="38"/>
      <c r="D1" s="38"/>
      <c r="E1" s="38"/>
      <c r="F1" s="38"/>
      <c r="G1" s="38"/>
    </row>
    <row r="2" spans="1:7" ht="15.75" x14ac:dyDescent="0.25">
      <c r="A2" s="15" t="s">
        <v>0</v>
      </c>
      <c r="B2" s="15" t="s">
        <v>1</v>
      </c>
      <c r="C2" s="15" t="s">
        <v>2</v>
      </c>
      <c r="D2" s="15" t="s">
        <v>3</v>
      </c>
      <c r="E2" s="15" t="s">
        <v>4</v>
      </c>
      <c r="F2" s="15" t="s">
        <v>5</v>
      </c>
      <c r="G2" s="15" t="s">
        <v>6</v>
      </c>
    </row>
    <row r="3" spans="1:7" ht="381.6" customHeight="1" x14ac:dyDescent="0.25">
      <c r="A3" s="4">
        <v>1</v>
      </c>
      <c r="B3" s="5" t="s">
        <v>27</v>
      </c>
      <c r="C3" s="6" t="s">
        <v>124</v>
      </c>
      <c r="D3" s="4">
        <v>1</v>
      </c>
      <c r="E3" s="21"/>
      <c r="F3" s="22">
        <f>SUM(E3*D3)</f>
        <v>0</v>
      </c>
      <c r="G3" s="22">
        <f>SUM(F3*1.21)</f>
        <v>0</v>
      </c>
    </row>
    <row r="4" spans="1:7" ht="21" x14ac:dyDescent="0.25">
      <c r="A4" s="39" t="s">
        <v>86</v>
      </c>
      <c r="B4" s="40"/>
      <c r="C4" s="40"/>
      <c r="D4" s="40"/>
      <c r="E4" s="41"/>
      <c r="F4" s="23">
        <f>F3</f>
        <v>0</v>
      </c>
      <c r="G4" s="32">
        <f>G3</f>
        <v>0</v>
      </c>
    </row>
  </sheetData>
  <mergeCells count="2">
    <mergeCell ref="A1:G1"/>
    <mergeCell ref="A4:E4"/>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03E85-64B9-489A-988C-06DC0EE26B5B}">
  <sheetPr>
    <tabColor theme="6" tint="0.39997558519241921"/>
  </sheetPr>
  <dimension ref="A1:G17"/>
  <sheetViews>
    <sheetView tabSelected="1" zoomScaleNormal="100" workbookViewId="0">
      <selection activeCell="C5" sqref="C5"/>
    </sheetView>
  </sheetViews>
  <sheetFormatPr defaultRowHeight="15" x14ac:dyDescent="0.25"/>
  <cols>
    <col min="1" max="1" width="10.42578125" customWidth="1"/>
    <col min="2" max="2" width="18.85546875" customWidth="1"/>
    <col min="3" max="3" width="38.7109375" customWidth="1"/>
    <col min="5" max="5" width="15.5703125" customWidth="1"/>
    <col min="6" max="6" width="22.28515625" customWidth="1"/>
    <col min="7" max="7" width="20.7109375" customWidth="1"/>
  </cols>
  <sheetData>
    <row r="1" spans="1:7" ht="23.25" x14ac:dyDescent="0.25">
      <c r="A1" s="38" t="s">
        <v>97</v>
      </c>
      <c r="B1" s="38"/>
      <c r="C1" s="38"/>
      <c r="D1" s="38"/>
      <c r="E1" s="38"/>
      <c r="F1" s="38"/>
      <c r="G1" s="38"/>
    </row>
    <row r="2" spans="1:7" ht="15.75" x14ac:dyDescent="0.25">
      <c r="A2" s="15" t="s">
        <v>0</v>
      </c>
      <c r="B2" s="15" t="s">
        <v>1</v>
      </c>
      <c r="C2" s="15" t="s">
        <v>2</v>
      </c>
      <c r="D2" s="15" t="s">
        <v>3</v>
      </c>
      <c r="E2" s="15" t="s">
        <v>4</v>
      </c>
      <c r="F2" s="15" t="s">
        <v>5</v>
      </c>
      <c r="G2" s="15" t="s">
        <v>6</v>
      </c>
    </row>
    <row r="3" spans="1:7" ht="114" customHeight="1" x14ac:dyDescent="0.25">
      <c r="A3" s="4">
        <v>1</v>
      </c>
      <c r="B3" s="5" t="s">
        <v>73</v>
      </c>
      <c r="C3" s="6" t="s">
        <v>74</v>
      </c>
      <c r="D3" s="4">
        <v>1</v>
      </c>
      <c r="E3" s="7"/>
      <c r="F3" s="4">
        <f>SUM(E3*D3)</f>
        <v>0</v>
      </c>
      <c r="G3" s="4">
        <f>SUM(F3*1.21)</f>
        <v>0</v>
      </c>
    </row>
    <row r="4" spans="1:7" ht="47.25" x14ac:dyDescent="0.25">
      <c r="A4" s="14">
        <v>2</v>
      </c>
      <c r="B4" s="8" t="s">
        <v>75</v>
      </c>
      <c r="C4" s="19" t="s">
        <v>125</v>
      </c>
      <c r="D4" s="14">
        <v>1</v>
      </c>
      <c r="E4" s="13"/>
      <c r="F4" s="4">
        <f t="shared" ref="F4:F13" si="0">SUM(E4*D4)</f>
        <v>0</v>
      </c>
      <c r="G4" s="4">
        <f t="shared" ref="G4:G13" si="1">SUM(F4*1.21)</f>
        <v>0</v>
      </c>
    </row>
    <row r="5" spans="1:7" ht="162" customHeight="1" x14ac:dyDescent="0.25">
      <c r="A5" s="4">
        <v>3</v>
      </c>
      <c r="B5" s="5" t="s">
        <v>114</v>
      </c>
      <c r="C5" s="36" t="s">
        <v>126</v>
      </c>
      <c r="D5" s="14">
        <v>1</v>
      </c>
      <c r="E5" s="13"/>
      <c r="F5" s="4">
        <f t="shared" si="0"/>
        <v>0</v>
      </c>
      <c r="G5" s="4">
        <f t="shared" si="1"/>
        <v>0</v>
      </c>
    </row>
    <row r="6" spans="1:7" ht="42" customHeight="1" x14ac:dyDescent="0.25">
      <c r="A6" s="14">
        <v>4</v>
      </c>
      <c r="B6" s="5" t="s">
        <v>76</v>
      </c>
      <c r="C6" s="19" t="s">
        <v>115</v>
      </c>
      <c r="D6" s="14">
        <v>1</v>
      </c>
      <c r="E6" s="13"/>
      <c r="F6" s="4">
        <f t="shared" si="0"/>
        <v>0</v>
      </c>
      <c r="G6" s="4">
        <f t="shared" si="1"/>
        <v>0</v>
      </c>
    </row>
    <row r="7" spans="1:7" ht="36.6" customHeight="1" x14ac:dyDescent="0.25">
      <c r="A7" s="4">
        <v>5</v>
      </c>
      <c r="B7" s="5" t="s">
        <v>77</v>
      </c>
      <c r="C7" s="6" t="s">
        <v>82</v>
      </c>
      <c r="D7" s="14">
        <v>1</v>
      </c>
      <c r="E7" s="13"/>
      <c r="F7" s="4">
        <f t="shared" si="0"/>
        <v>0</v>
      </c>
      <c r="G7" s="4">
        <f t="shared" si="1"/>
        <v>0</v>
      </c>
    </row>
    <row r="8" spans="1:7" ht="47.25" x14ac:dyDescent="0.25">
      <c r="A8" s="14">
        <v>6</v>
      </c>
      <c r="B8" s="5" t="s">
        <v>78</v>
      </c>
      <c r="C8" s="19" t="s">
        <v>84</v>
      </c>
      <c r="D8" s="14">
        <v>1</v>
      </c>
      <c r="E8" s="13"/>
      <c r="F8" s="4">
        <f t="shared" si="0"/>
        <v>0</v>
      </c>
      <c r="G8" s="4">
        <f t="shared" si="1"/>
        <v>0</v>
      </c>
    </row>
    <row r="9" spans="1:7" ht="47.25" x14ac:dyDescent="0.25">
      <c r="A9" s="4">
        <v>7</v>
      </c>
      <c r="B9" s="5" t="s">
        <v>79</v>
      </c>
      <c r="C9" s="6" t="s">
        <v>83</v>
      </c>
      <c r="D9" s="14">
        <v>1</v>
      </c>
      <c r="E9" s="13"/>
      <c r="F9" s="4">
        <f t="shared" si="0"/>
        <v>0</v>
      </c>
      <c r="G9" s="4">
        <f t="shared" si="1"/>
        <v>0</v>
      </c>
    </row>
    <row r="10" spans="1:7" ht="34.9" customHeight="1" x14ac:dyDescent="0.25">
      <c r="A10" s="14">
        <v>8</v>
      </c>
      <c r="B10" s="5" t="s">
        <v>80</v>
      </c>
      <c r="C10" s="19" t="s">
        <v>116</v>
      </c>
      <c r="D10" s="14">
        <v>1</v>
      </c>
      <c r="E10" s="13"/>
      <c r="F10" s="4">
        <f t="shared" si="0"/>
        <v>0</v>
      </c>
      <c r="G10" s="4">
        <f t="shared" si="1"/>
        <v>0</v>
      </c>
    </row>
    <row r="11" spans="1:7" ht="352.9" customHeight="1" x14ac:dyDescent="0.25">
      <c r="A11" s="4">
        <v>9</v>
      </c>
      <c r="B11" s="5" t="s">
        <v>81</v>
      </c>
      <c r="C11" s="6" t="s">
        <v>124</v>
      </c>
      <c r="D11" s="14">
        <v>1</v>
      </c>
      <c r="E11" s="13"/>
      <c r="F11" s="4">
        <f t="shared" si="0"/>
        <v>0</v>
      </c>
      <c r="G11" s="4">
        <f t="shared" si="1"/>
        <v>0</v>
      </c>
    </row>
    <row r="12" spans="1:7" ht="145.9" customHeight="1" x14ac:dyDescent="0.25">
      <c r="A12" s="14">
        <v>10</v>
      </c>
      <c r="B12" s="5" t="s">
        <v>10</v>
      </c>
      <c r="C12" s="6" t="s">
        <v>11</v>
      </c>
      <c r="D12" s="14">
        <v>1</v>
      </c>
      <c r="E12" s="13"/>
      <c r="F12" s="4">
        <f t="shared" si="0"/>
        <v>0</v>
      </c>
      <c r="G12" s="4">
        <f t="shared" si="1"/>
        <v>0</v>
      </c>
    </row>
    <row r="13" spans="1:7" ht="177.6" customHeight="1" x14ac:dyDescent="0.25">
      <c r="A13" s="4">
        <v>11</v>
      </c>
      <c r="B13" s="5" t="s">
        <v>8</v>
      </c>
      <c r="C13" s="6" t="s">
        <v>9</v>
      </c>
      <c r="D13" s="14">
        <v>13</v>
      </c>
      <c r="E13" s="13"/>
      <c r="F13" s="4">
        <f t="shared" si="0"/>
        <v>0</v>
      </c>
      <c r="G13" s="4">
        <f t="shared" si="1"/>
        <v>0</v>
      </c>
    </row>
    <row r="14" spans="1:7" ht="21" customHeight="1" x14ac:dyDescent="0.25">
      <c r="A14" s="39" t="s">
        <v>86</v>
      </c>
      <c r="B14" s="40"/>
      <c r="C14" s="40"/>
      <c r="D14" s="40"/>
      <c r="E14" s="41"/>
      <c r="F14" s="33">
        <f>SUM(F1:F13)</f>
        <v>0</v>
      </c>
      <c r="G14" s="34">
        <f>SUM(G1:G13)</f>
        <v>0</v>
      </c>
    </row>
    <row r="15" spans="1:7" ht="18.75" x14ac:dyDescent="0.3">
      <c r="A15" s="16"/>
      <c r="B15" s="16"/>
      <c r="C15" s="16"/>
      <c r="D15" s="16"/>
      <c r="E15" s="16"/>
    </row>
    <row r="16" spans="1:7" ht="15.75" x14ac:dyDescent="0.25">
      <c r="A16" s="2"/>
      <c r="B16" s="2"/>
      <c r="C16" s="2"/>
      <c r="D16" s="2"/>
      <c r="E16" s="2"/>
    </row>
    <row r="17" spans="1:5" ht="18.75" x14ac:dyDescent="0.3">
      <c r="A17" s="17"/>
      <c r="B17" s="17"/>
      <c r="C17" s="17"/>
      <c r="D17" s="17"/>
      <c r="E17" s="17"/>
    </row>
  </sheetData>
  <mergeCells count="2">
    <mergeCell ref="A14:E14"/>
    <mergeCell ref="A1:G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Souhrn</vt:lpstr>
      <vt:lpstr>Laboratoř chemie</vt:lpstr>
      <vt:lpstr>Přírodovědná učebna</vt:lpstr>
      <vt:lpstr>Kabinet přírodopisu a chemie</vt:lpstr>
      <vt:lpstr>Kabinet fyziky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KXN</dc:creator>
  <cp:lastModifiedBy>Kubes Pavel, Mesto Litomysl</cp:lastModifiedBy>
  <cp:lastPrinted>2025-01-30T13:29:01Z</cp:lastPrinted>
  <dcterms:created xsi:type="dcterms:W3CDTF">2025-01-30T07:14:02Z</dcterms:created>
  <dcterms:modified xsi:type="dcterms:W3CDTF">2025-05-07T14:48:33Z</dcterms:modified>
</cp:coreProperties>
</file>