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dbor rozvoje a investic\AKCE\Bytový dům J.E. Purkyně čp. 1143, 1144 - A1\Oprava TUV\VEŘEJNÁ ZAKÁZKA\Zadávací dokumentace\Příloha 4_Rozpočet\"/>
    </mc:Choice>
  </mc:AlternateContent>
  <xr:revisionPtr revIDLastSave="0" documentId="13_ncr:1_{100A6B2F-5ED4-4E48-BFE1-DFF63D3CFD7F}" xr6:coauthVersionLast="36" xr6:coauthVersionMax="36" xr10:uidLastSave="{00000000-0000-0000-0000-000000000000}"/>
  <bookViews>
    <workbookView xWindow="360" yWindow="270" windowWidth="18735" windowHeight="12210" activeTab="5" xr2:uid="{00000000-000D-0000-FFFF-FFFF00000000}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" sheetId="11" r:id="rId5"/>
    <sheet name="1 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_xlnm.Print_Titles" localSheetId="5">'1 1 Pol'!$1:$8</definedName>
    <definedName name="Objednatel" localSheetId="1">Stavba!$D$11</definedName>
    <definedName name="Objekt" localSheetId="1">Stavba!#REF!</definedName>
    <definedName name="_xlnm.Print_Area" localSheetId="5">'1 1 Pol'!$A$1:$I$68</definedName>
    <definedName name="_xlnm.Print_Area" localSheetId="4">'Rekapitulace Objekt 1'!$A$1:$H$21</definedName>
    <definedName name="_xlnm.Print_Area" localSheetId="1">Stavba!$A$1:$J$38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91029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D21" i="11" l="1"/>
  <c r="BC17" i="11"/>
  <c r="AO6" i="12"/>
  <c r="P14" i="11" s="1"/>
  <c r="G12" i="12"/>
  <c r="G16" i="12"/>
  <c r="G19" i="12"/>
  <c r="G21" i="12"/>
  <c r="G23" i="12"/>
  <c r="G25" i="12"/>
  <c r="G28" i="12"/>
  <c r="G29" i="12"/>
  <c r="G31" i="12"/>
  <c r="G33" i="12"/>
  <c r="G36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5" i="12"/>
  <c r="D15" i="11"/>
  <c r="B7" i="11"/>
  <c r="B6" i="11"/>
  <c r="C1" i="11"/>
  <c r="B1" i="11"/>
  <c r="F9" i="12" l="1"/>
  <c r="H19" i="11" s="1"/>
  <c r="AN6" i="12"/>
  <c r="O14" i="11" s="1"/>
  <c r="F17" i="12"/>
  <c r="J37" i="1" s="1"/>
  <c r="B1" i="9"/>
  <c r="C1" i="9"/>
  <c r="B7" i="9"/>
  <c r="B6" i="9"/>
  <c r="J36" i="1" l="1"/>
  <c r="G68" i="12"/>
  <c r="H14" i="11" s="1"/>
  <c r="H15" i="11" s="1"/>
  <c r="J23" i="1" s="1"/>
  <c r="J24" i="1" s="1"/>
  <c r="H20" i="11"/>
  <c r="H21" i="11" s="1"/>
  <c r="J38" i="1"/>
</calcChain>
</file>

<file path=xl/sharedStrings.xml><?xml version="1.0" encoding="utf-8"?>
<sst xmlns="http://schemas.openxmlformats.org/spreadsheetml/2006/main" count="365" uniqueCount="182">
  <si>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</si>
  <si>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</si>
  <si>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</si>
  <si>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</si>
  <si>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</si>
  <si>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</si>
  <si>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</si>
  <si>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</si>
  <si>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</si>
  <si>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</si>
  <si>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</si>
  <si>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</si>
  <si>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</si>
  <si>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</si>
  <si>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</si>
  <si>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</si>
  <si>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</si>
  <si>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</si>
  <si>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</si>
  <si>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</si>
  <si>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</si>
  <si>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</si>
  <si>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</si>
  <si>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</si>
  <si>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</si>
  <si>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</si>
  <si>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</si>
  <si>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</si>
  <si>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</si>
  <si>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</si>
  <si>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</si>
  <si>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</si>
  <si>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</si>
  <si>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</si>
  <si>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</si>
  <si>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</si>
  <si>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</si>
  <si>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</si>
  <si>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</si>
  <si>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</si>
  <si>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54-30</t>
  </si>
  <si>
    <t>Oprava vodovodu v Litomyšli č.p. 1143</t>
  </si>
  <si>
    <t>Stavební objekt</t>
  </si>
  <si>
    <t>1</t>
  </si>
  <si>
    <t>Zdravotechnické instalace</t>
  </si>
  <si>
    <t>Celkem za stavbu</t>
  </si>
  <si>
    <t>Rekapitulace dílů</t>
  </si>
  <si>
    <t>Číslo</t>
  </si>
  <si>
    <t>Název</t>
  </si>
  <si>
    <t>Celkem</t>
  </si>
  <si>
    <t>713</t>
  </si>
  <si>
    <t>Izolace tepelné</t>
  </si>
  <si>
    <t>722</t>
  </si>
  <si>
    <t>Vnitřní vodovod</t>
  </si>
  <si>
    <t>Cena celkem</t>
  </si>
  <si>
    <t>STA</t>
  </si>
  <si>
    <t>Rekapitulace soupisů náležejících k objektu</t>
  </si>
  <si>
    <t>Soupis</t>
  </si>
  <si>
    <t>Cena (Kč)</t>
  </si>
  <si>
    <t>Rozpočet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</si>
  <si>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</si>
  <si>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</si>
  <si>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</si>
  <si>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</si>
  <si>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</si>
  <si>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</si>
  <si>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</si>
  <si>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</si>
  <si>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</si>
  <si>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713 55 Protipožární kabelové přepážky</t>
  </si>
  <si>
    <t>SPK</t>
  </si>
  <si>
    <t>713 55-4 Protipožární trubní ucpávky</t>
  </si>
  <si>
    <t>713552121R00</t>
  </si>
  <si>
    <t>EI 120, do D 108 mm, stěna</t>
  </si>
  <si>
    <t>kus</t>
  </si>
  <si>
    <t>800-713</t>
  </si>
  <si>
    <t>RTS 18/ II</t>
  </si>
  <si>
    <t>POL1_</t>
  </si>
  <si>
    <t>17*3</t>
  </si>
  <si>
    <t>VV</t>
  </si>
  <si>
    <t>998 71-3 Přesun hmot pro izolace tepelné</t>
  </si>
  <si>
    <t>50 m vodorovně</t>
  </si>
  <si>
    <t>SPX</t>
  </si>
  <si>
    <t>998713102R00</t>
  </si>
  <si>
    <t>v objektech výšky do 12 m</t>
  </si>
  <si>
    <t>t</t>
  </si>
  <si>
    <t>POL7_</t>
  </si>
  <si>
    <t>722 17-08 Demontáž potrubí z trubek z PH tlakových</t>
  </si>
  <si>
    <t>722170804R00</t>
  </si>
  <si>
    <t>přes D 32 mm do D 63 mm</t>
  </si>
  <si>
    <t>m</t>
  </si>
  <si>
    <t>800-721</t>
  </si>
  <si>
    <t>722 18-2 Montáž tepelné izolace potrubí</t>
  </si>
  <si>
    <t>722182011R00</t>
  </si>
  <si>
    <t>lepicí páska, sponky, do DN 25</t>
  </si>
  <si>
    <t>34,3+14,8+68</t>
  </si>
  <si>
    <t>722182014R00</t>
  </si>
  <si>
    <t>lepicí páska, sponky, přes DN 25 do DN 40</t>
  </si>
  <si>
    <t>11,5</t>
  </si>
  <si>
    <t>722182016R00</t>
  </si>
  <si>
    <t>lepicí páska, sponky, přes DN 40 do DN 80</t>
  </si>
  <si>
    <t>28,3+25,8</t>
  </si>
  <si>
    <t>722 23-03 Kohout</t>
  </si>
  <si>
    <t>722235141R00</t>
  </si>
  <si>
    <t>kulový s vypouštěním, mosazný, vnitřní-vnitřní závit, DN 15, PN 25, včetně dodávky materiálu</t>
  </si>
  <si>
    <t>722235143R00</t>
  </si>
  <si>
    <t>kulový s vypouštěním, mosazný, vnitřní-vnitřní závit, DN 25, PN 25, včetně dodávky materiálu</t>
  </si>
  <si>
    <t>722 23-2 Montáž armatury závitové se dvěma závity</t>
  </si>
  <si>
    <t>722239101R00</t>
  </si>
  <si>
    <t>G 1/2"</t>
  </si>
  <si>
    <t>722 28 Tlakové zkoušky vodovodního potrubí</t>
  </si>
  <si>
    <t>722280108R00</t>
  </si>
  <si>
    <t>přes DN 40 do DN 50</t>
  </si>
  <si>
    <t>Včetně dodávky vody, uzavření a zabezpečení konců potrubí.</t>
  </si>
  <si>
    <t>POP</t>
  </si>
  <si>
    <t>722 29-023 Proplach a dezinfekce vodovodního potrubí</t>
  </si>
  <si>
    <t>722290234R00</t>
  </si>
  <si>
    <t>do DN 80</t>
  </si>
  <si>
    <t>Včetně dodání desinfekčního prostředku.</t>
  </si>
  <si>
    <t>722-002</t>
  </si>
  <si>
    <t>Uchycení potrubí</t>
  </si>
  <si>
    <t>Vlastní</t>
  </si>
  <si>
    <t>722-11</t>
  </si>
  <si>
    <t>Napojení na stávající rozvod d32, d20</t>
  </si>
  <si>
    <t>kpl</t>
  </si>
  <si>
    <t>722-12</t>
  </si>
  <si>
    <t>Napojení na stávající rozvod d63</t>
  </si>
  <si>
    <t>722176112RS1</t>
  </si>
  <si>
    <t>Montáž rozvodů z plastů polyfúz. svařováním D 20mm, vč. dodávky a montáže tvarovek</t>
  </si>
  <si>
    <t>722176113RS1</t>
  </si>
  <si>
    <t>Montáž rozvodů z plastů polyfúz. svařováním D 25mm, vč. dodávky a montáže tvarovek</t>
  </si>
  <si>
    <t>722176114RS1</t>
  </si>
  <si>
    <t>Montáž rozvodů z plastů polyfúz. svařováním D 32mm, vč. dodávky a montáže tvarovek</t>
  </si>
  <si>
    <t>722176115RS1</t>
  </si>
  <si>
    <t>Montáž rozvodů z plastů polyfúz. svařováním D 40mm, vč. dodávky a montáže tvarovek</t>
  </si>
  <si>
    <t>722176116RS1</t>
  </si>
  <si>
    <t>Montáž rozvodů z plastů polyfúz. svařováním D 50mm, vč. dodávky a montáže tvarovek</t>
  </si>
  <si>
    <t>722176117RS1</t>
  </si>
  <si>
    <t>Montáž rozvodů z plastů polyfúz. svařováním D 63mm, vč. dodávky a montáže tvarovek</t>
  </si>
  <si>
    <t>722-21</t>
  </si>
  <si>
    <t>Odvoz a likvidace vybouraného materiálu, vč. polatku za skládku</t>
  </si>
  <si>
    <t>722-51</t>
  </si>
  <si>
    <t>Zednické začištění prostupů (bez provedení malby), vč. dodávky materiálu</t>
  </si>
  <si>
    <t>722-91</t>
  </si>
  <si>
    <t>VRN, doprava, režijní náklady</t>
  </si>
  <si>
    <t>286151870R</t>
  </si>
  <si>
    <t>trubka vícevrstvá PP-RCT; PP-RCT+BF; PP-RCT; hladká; S 3,2; da = 20,0 mm; di = 14,4 mm; s = 2,80 mm;  použití pro otopné systémy, pitnou vodu; teplota média max 90 °C</t>
  </si>
  <si>
    <t>SPCM</t>
  </si>
  <si>
    <t>POL3_</t>
  </si>
  <si>
    <t>286151871R</t>
  </si>
  <si>
    <t>trubka vícevrstvá PP-RCT; PP-RCT+BF; PP-RCT; hladká; S 3,2; da = 25,0 mm; di = 18,0 mm; s = 3,50 mm;  použití pro otopné systémy, pitnou vodu; teplota média max 90 °C</t>
  </si>
  <si>
    <t>286151872R</t>
  </si>
  <si>
    <t>trubka vícevrstvá PP-RCT; PP-RCT+BF; PP-RCT; hladká; S 3,2; da = 32,0 mm; di = 23,2 mm; s = 4,40 mm;  použití pro otopné systémy, pitnou vodu; teplota média max 90 °C</t>
  </si>
  <si>
    <t>286151873R</t>
  </si>
  <si>
    <t>trubka vícevrstvá PP-RCT; PP-RCT+BF; PP-RCT; hladká; S 3,2; da = 40,0 mm; di = 29,0 mm; s = 5,50 mm;  použití pro otopné systémy, pitnou vodu; teplota média max 90 °C</t>
  </si>
  <si>
    <t>286151874R</t>
  </si>
  <si>
    <t>trubka vícevrstvá PP-RCT; PP-RCT+BF; PP-RCT; hladká; S 3,2; da = 50,0 mm; di = 36,2 mm; s = 6,90 mm;  použití pro otopné systémy, pitnou vodu; teplota média max 90 °C</t>
  </si>
  <si>
    <t>286151875R</t>
  </si>
  <si>
    <t>trubka vícevrstvá PP-RCT; PP-RCT+BF; PP-RCT; hladká; S 3,2; da = 63,0 mm; di = 45,8 mm; s = 8,60 mm;  použití pro otopné systémy, pitnou vodu; teplota média max 90 °C</t>
  </si>
  <si>
    <t>55121751R</t>
  </si>
  <si>
    <t>ventil vyvažovací bez měřicích koncovek; DN 15; 1/2"; jmenovitý tlak PN 25; pracovní teplota do 120 ° C; těleso mosaz; závit vnitřní; jmen. průtok 0,83 m3/hod</t>
  </si>
  <si>
    <t>631547113R</t>
  </si>
  <si>
    <t>pouzdro potrubní řezané; minerální vlákno; povrchová úprava Al fólie se skelnou mřížkou; vnitřní průměr 22,0 mm; tl. izolace 30,0 mm; provozní teplota  do 250 °C; tepelná vodivost (10°C) 0,0330 W/mK; tepelná vodivost (50°C) 0,037 W/mK</t>
  </si>
  <si>
    <t>631547114R</t>
  </si>
  <si>
    <t>pouzdro potrubní řezané; minerální vlákno; povrchová úprava Al fólie se skelnou mřížkou; vnitřní průměr 28,0 mm; tl. izolace 30,0 mm; provozní teplota  do 250 °C; tepelná vodivost (10°C) 0,0330 W/mK; tepelná vodivost (50°C) 0,037 W/mK</t>
  </si>
  <si>
    <t>631547215R</t>
  </si>
  <si>
    <t>pouzdro potrubní řezané; minerální vlákno; povrchová úprava Al fólie se skelnou mřížkou; vnitřní průměr 35,0 mm; tl. izolace 40,0 mm; provozní teplota  do 250 °C; tepelná vodivost (10°C) 0,0330 W/mK; tepelná vodivost (50°C) 0,037 W/mK</t>
  </si>
  <si>
    <t>631547216R</t>
  </si>
  <si>
    <t>pouzdro potrubní řezané; minerální vlákno; povrchová úprava Al fólie se skelnou mřížkou; vnitřní průměr 42,0 mm; tl. izolace 40,0 mm; provozní teplota  do 250 °C; tepelná vodivost (10°C) 0,0330 W/mK; tepelná vodivost (50°C) 0,037 W/mK</t>
  </si>
  <si>
    <t>631547218R</t>
  </si>
  <si>
    <t>pouzdro potrubní řezané; minerální vlákno; povrchová úprava Al fólie se skelnou mřížkou; vnitřní průměr 54,0 mm; tl. izolace 40,0 mm; provozní teplota  do 250 °C; tepelná vodivost (10°C) 0,0330 W/mK; tepelná vodivost (50°C) 0,037 W/mK</t>
  </si>
  <si>
    <t>631547220R</t>
  </si>
  <si>
    <t>pouzdro potrubní řezané; minerální vlákno; povrchová úprava Al fólie se skelnou mřížkou; vnitřní průměr 64,0 mm; tl. izolace 40,0 mm; provozní teplota  do 250 °C; tepelná vodivost (10°C) 0,0330 W/mK; tepelná vodivost (50°C) 0,037 W/mK</t>
  </si>
  <si>
    <t>998 72-2 Přesun hmot pro vnitřní vodovod</t>
  </si>
  <si>
    <t>vodorovně do 50 m</t>
  </si>
  <si>
    <t>998722102R00</t>
  </si>
  <si>
    <t/>
  </si>
  <si>
    <t>Celkem za objekt</t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</si>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</sst>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K_č"/>
    <numFmt numFmtId="165" formatCode="#,##0.00000"/>
    <numFmt numFmtId="166" formatCode="#,##0.00_\_K_č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3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39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7" xfId="0" applyNumberFormat="1" applyFont="1" applyBorder="1"/>
    <xf numFmtId="164" fontId="7" fillId="0" borderId="29" xfId="0" applyNumberFormat="1" applyFont="1" applyBorder="1"/>
    <xf numFmtId="0" fontId="7" fillId="4" borderId="48" xfId="0" applyFont="1" applyFill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164" fontId="7" fillId="4" borderId="52" xfId="0" applyNumberFormat="1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49" fontId="7" fillId="4" borderId="55" xfId="0" applyNumberFormat="1" applyFont="1" applyFill="1" applyBorder="1"/>
    <xf numFmtId="0" fontId="7" fillId="4" borderId="56" xfId="0" applyFont="1" applyFill="1" applyBorder="1"/>
    <xf numFmtId="164" fontId="7" fillId="4" borderId="57" xfId="0" applyNumberFormat="1" applyFont="1" applyFill="1" applyBorder="1"/>
    <xf numFmtId="0" fontId="0" fillId="0" borderId="0" xfId="0" applyAlignment="1">
      <alignment horizontal="center"/>
    </xf>
    <xf numFmtId="0" fontId="0" fillId="0" borderId="38" xfId="0" applyBorder="1"/>
    <xf numFmtId="0" fontId="0" fillId="0" borderId="0" xfId="0" applyBorder="1" applyAlignment="1">
      <alignment horizontal="center"/>
    </xf>
    <xf numFmtId="0" fontId="0" fillId="0" borderId="41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8" xfId="0" applyFill="1" applyBorder="1" applyAlignment="1">
      <alignment vertical="top"/>
    </xf>
    <xf numFmtId="0" fontId="0" fillId="4" borderId="59" xfId="0" applyFill="1" applyBorder="1" applyAlignment="1">
      <alignment vertical="top"/>
    </xf>
    <xf numFmtId="0" fontId="0" fillId="4" borderId="59" xfId="0" applyFill="1" applyBorder="1" applyAlignment="1">
      <alignment horizontal="center" vertical="top"/>
    </xf>
    <xf numFmtId="49" fontId="0" fillId="4" borderId="59" xfId="0" applyNumberFormat="1" applyFill="1" applyBorder="1" applyAlignment="1">
      <alignment vertical="top"/>
    </xf>
    <xf numFmtId="0" fontId="0" fillId="4" borderId="61" xfId="0" applyFill="1" applyBorder="1" applyAlignment="1">
      <alignment vertical="top"/>
    </xf>
    <xf numFmtId="0" fontId="18" fillId="0" borderId="0" xfId="0" applyFont="1"/>
    <xf numFmtId="0" fontId="0" fillId="0" borderId="37" xfId="0" applyBorder="1" applyAlignment="1">
      <alignment vertical="top"/>
    </xf>
    <xf numFmtId="49" fontId="17" fillId="0" borderId="0" xfId="0" applyNumberFormat="1" applyFont="1" applyAlignment="1">
      <alignment vertical="top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59" xfId="0" applyNumberFormat="1" applyFill="1" applyBorder="1" applyAlignment="1">
      <alignment vertical="top" wrapText="1"/>
    </xf>
    <xf numFmtId="0" fontId="0" fillId="4" borderId="60" xfId="0" applyFill="1" applyBorder="1" applyAlignment="1">
      <alignment vertical="top" wrapText="1"/>
    </xf>
    <xf numFmtId="0" fontId="0" fillId="0" borderId="37" xfId="0" applyNumberFormat="1" applyBorder="1" applyAlignment="1">
      <alignment vertical="top"/>
    </xf>
    <xf numFmtId="0" fontId="14" fillId="4" borderId="11" xfId="0" applyNumberFormat="1" applyFon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0" borderId="0" xfId="0" applyNumberFormat="1" applyBorder="1" applyAlignment="1">
      <alignment vertical="top"/>
    </xf>
    <xf numFmtId="0" fontId="0" fillId="0" borderId="42" xfId="0" applyBorder="1" applyAlignment="1">
      <alignment horizontal="center" vertical="top" shrinkToFit="1"/>
    </xf>
    <xf numFmtId="0" fontId="14" fillId="4" borderId="27" xfId="0" applyFont="1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0" fillId="0" borderId="42" xfId="0" applyFont="1" applyBorder="1" applyAlignment="1">
      <alignment horizontal="center" vertical="top" shrinkToFit="1"/>
    </xf>
    <xf numFmtId="0" fontId="0" fillId="0" borderId="0" xfId="0" applyBorder="1" applyAlignment="1">
      <alignment horizontal="center" vertical="top" shrinkToFit="1"/>
    </xf>
    <xf numFmtId="165" fontId="0" fillId="0" borderId="42" xfId="0" applyNumberFormat="1" applyBorder="1" applyAlignment="1">
      <alignment vertical="top" shrinkToFit="1"/>
    </xf>
    <xf numFmtId="165" fontId="14" fillId="4" borderId="27" xfId="0" applyNumberFormat="1" applyFon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19" fillId="0" borderId="42" xfId="0" applyNumberFormat="1" applyFont="1" applyBorder="1" applyAlignment="1">
      <alignment vertical="top" wrapText="1" shrinkToFit="1"/>
    </xf>
    <xf numFmtId="165" fontId="20" fillId="0" borderId="42" xfId="0" applyNumberFormat="1" applyFont="1" applyBorder="1" applyAlignment="1">
      <alignment vertical="top" shrinkToFit="1"/>
    </xf>
    <xf numFmtId="165" fontId="0" fillId="0" borderId="0" xfId="0" applyNumberFormat="1" applyBorder="1" applyAlignment="1">
      <alignment vertical="top" shrinkToFit="1"/>
    </xf>
    <xf numFmtId="4" fontId="0" fillId="0" borderId="42" xfId="0" applyNumberFormat="1" applyBorder="1" applyAlignment="1">
      <alignment vertical="top" shrinkToFit="1"/>
    </xf>
    <xf numFmtId="4" fontId="0" fillId="0" borderId="37" xfId="0" applyNumberFormat="1" applyBorder="1" applyAlignment="1">
      <alignment vertical="top" shrinkToFit="1"/>
    </xf>
    <xf numFmtId="4" fontId="14" fillId="4" borderId="11" xfId="0" applyNumberFormat="1" applyFont="1" applyFill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20" fillId="0" borderId="42" xfId="0" applyNumberFormat="1" applyFont="1" applyBorder="1" applyAlignment="1">
      <alignment vertical="top" shrinkToFit="1"/>
    </xf>
    <xf numFmtId="4" fontId="0" fillId="0" borderId="0" xfId="0" applyNumberFormat="1" applyBorder="1" applyAlignment="1">
      <alignment vertical="top" shrinkToFit="1"/>
    </xf>
    <xf numFmtId="4" fontId="0" fillId="0" borderId="38" xfId="0" applyNumberFormat="1" applyBorder="1" applyAlignment="1">
      <alignment vertical="top" shrinkToFit="1"/>
    </xf>
    <xf numFmtId="49" fontId="0" fillId="0" borderId="0" xfId="0" applyNumberFormat="1" applyBorder="1"/>
    <xf numFmtId="0" fontId="0" fillId="0" borderId="42" xfId="0" applyNumberFormat="1" applyBorder="1" applyAlignment="1">
      <alignment horizontal="left" vertical="top" wrapText="1"/>
    </xf>
    <xf numFmtId="0" fontId="14" fillId="4" borderId="27" xfId="0" applyNumberFormat="1" applyFon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0" fillId="0" borderId="42" xfId="0" applyNumberFormat="1" applyFont="1" applyBorder="1" applyAlignment="1">
      <alignment horizontal="left" vertical="top" wrapText="1"/>
    </xf>
    <xf numFmtId="0" fontId="0" fillId="0" borderId="0" xfId="0" applyNumberFormat="1" applyBorder="1" applyAlignment="1">
      <alignment horizontal="left" vertical="top" wrapText="1"/>
    </xf>
    <xf numFmtId="49" fontId="0" fillId="0" borderId="0" xfId="0" applyNumberFormat="1" applyBorder="1" applyAlignment="1">
      <alignment horizontal="left"/>
    </xf>
    <xf numFmtId="0" fontId="0" fillId="0" borderId="37" xfId="0" applyBorder="1"/>
    <xf numFmtId="0" fontId="0" fillId="4" borderId="59" xfId="0" applyFill="1" applyBorder="1" applyAlignment="1">
      <alignment vertical="top" wrapText="1"/>
    </xf>
    <xf numFmtId="0" fontId="14" fillId="4" borderId="49" xfId="0" applyFont="1" applyFill="1" applyBorder="1"/>
    <xf numFmtId="49" fontId="14" fillId="4" borderId="50" xfId="0" applyNumberFormat="1" applyFont="1" applyFill="1" applyBorder="1"/>
    <xf numFmtId="49" fontId="14" fillId="4" borderId="50" xfId="0" applyNumberFormat="1" applyFont="1" applyFill="1" applyBorder="1" applyAlignment="1">
      <alignment horizontal="left"/>
    </xf>
    <xf numFmtId="0" fontId="14" fillId="4" borderId="50" xfId="0" applyFont="1" applyFill="1" applyBorder="1" applyAlignment="1">
      <alignment horizontal="center"/>
    </xf>
    <xf numFmtId="0" fontId="14" fillId="4" borderId="50" xfId="0" applyFont="1" applyFill="1" applyBorder="1"/>
    <xf numFmtId="4" fontId="14" fillId="4" borderId="52" xfId="0" applyNumberFormat="1" applyFont="1" applyFill="1" applyBorder="1"/>
    <xf numFmtId="0" fontId="0" fillId="0" borderId="62" xfId="0" applyBorder="1" applyAlignment="1">
      <alignment vertical="top"/>
    </xf>
    <xf numFmtId="0" fontId="14" fillId="4" borderId="47" xfId="0" applyFont="1" applyFill="1" applyBorder="1" applyAlignment="1">
      <alignment vertical="top"/>
    </xf>
    <xf numFmtId="0" fontId="18" fillId="0" borderId="62" xfId="0" applyFont="1" applyBorder="1" applyAlignment="1">
      <alignment vertical="top"/>
    </xf>
    <xf numFmtId="0" fontId="17" fillId="0" borderId="62" xfId="0" applyFont="1" applyBorder="1" applyAlignment="1">
      <alignment vertical="top"/>
    </xf>
    <xf numFmtId="4" fontId="0" fillId="0" borderId="63" xfId="0" applyNumberFormat="1" applyBorder="1" applyAlignment="1">
      <alignment vertical="top" shrinkToFit="1"/>
    </xf>
    <xf numFmtId="4" fontId="14" fillId="4" borderId="28" xfId="0" applyNumberFormat="1" applyFont="1" applyFill="1" applyBorder="1" applyAlignment="1">
      <alignment vertical="top" shrinkToFit="1"/>
    </xf>
    <xf numFmtId="4" fontId="18" fillId="0" borderId="63" xfId="0" applyNumberFormat="1" applyFont="1" applyBorder="1" applyAlignment="1">
      <alignment vertical="top" shrinkToFit="1"/>
    </xf>
    <xf numFmtId="0" fontId="0" fillId="4" borderId="48" xfId="0" applyFill="1" applyBorder="1" applyAlignment="1">
      <alignment vertical="top"/>
    </xf>
    <xf numFmtId="49" fontId="0" fillId="4" borderId="49" xfId="0" applyNumberFormat="1" applyFill="1" applyBorder="1" applyAlignment="1">
      <alignment vertical="top"/>
    </xf>
    <xf numFmtId="4" fontId="0" fillId="0" borderId="64" xfId="0" applyNumberFormat="1" applyBorder="1" applyAlignment="1">
      <alignment vertical="top"/>
    </xf>
    <xf numFmtId="4" fontId="0" fillId="0" borderId="65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66" xfId="0" applyNumberFormat="1" applyFont="1" applyBorder="1" applyAlignment="1">
      <alignment horizontal="left" vertical="top" wrapText="1"/>
    </xf>
    <xf numFmtId="0" fontId="18" fillId="0" borderId="66" xfId="0" applyFont="1" applyBorder="1" applyAlignment="1">
      <alignment horizontal="center" vertical="top" shrinkToFit="1"/>
    </xf>
    <xf numFmtId="165" fontId="18" fillId="0" borderId="66" xfId="0" applyNumberFormat="1" applyFont="1" applyBorder="1" applyAlignment="1">
      <alignment vertical="top" shrinkToFit="1"/>
    </xf>
    <xf numFmtId="4" fontId="18" fillId="5" borderId="66" xfId="0" applyNumberFormat="1" applyFont="1" applyFill="1" applyBorder="1" applyAlignment="1" applyProtection="1">
      <alignment vertical="top" shrinkToFit="1"/>
      <protection locked="0"/>
    </xf>
    <xf numFmtId="4" fontId="18" fillId="0" borderId="66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67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7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14" fillId="4" borderId="11" xfId="0" applyNumberFormat="1" applyFont="1" applyFill="1" applyBorder="1" applyAlignment="1">
      <alignment vertical="top" shrinkToFit="1"/>
    </xf>
    <xf numFmtId="4" fontId="14" fillId="4" borderId="13" xfId="0" applyNumberFormat="1" applyFont="1" applyFill="1" applyBorder="1" applyAlignment="1">
      <alignment vertical="top" shrinkToFit="1"/>
    </xf>
    <xf numFmtId="0" fontId="18" fillId="0" borderId="44" xfId="0" applyNumberFormat="1" applyFont="1" applyBorder="1" applyAlignment="1">
      <alignment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5" xfId="0" applyNumberFormat="1" applyFont="1" applyBorder="1" applyAlignment="1">
      <alignment vertical="top" wrapText="1" shrinkToFit="1"/>
    </xf>
    <xf numFmtId="165" fontId="18" fillId="0" borderId="45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workbookViewId="0">
      <selection activeCell="B5" sqref="B5:G13"/>
    </sheetView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247"/>
      <c r="C5" s="247"/>
      <c r="D5" s="247"/>
      <c r="E5" s="247"/>
      <c r="F5" s="247"/>
      <c r="G5" s="248"/>
      <c r="H5" s="15"/>
    </row>
    <row r="6" spans="1:8" x14ac:dyDescent="0.2">
      <c r="A6" s="20" t="s">
        <v>6</v>
      </c>
      <c r="B6" s="249"/>
      <c r="C6" s="249"/>
      <c r="D6" s="249"/>
      <c r="E6" s="249"/>
      <c r="F6" s="249"/>
      <c r="G6" s="250"/>
      <c r="H6" s="15"/>
    </row>
    <row r="7" spans="1:8" x14ac:dyDescent="0.2">
      <c r="A7" s="20" t="s">
        <v>7</v>
      </c>
      <c r="B7" s="249"/>
      <c r="C7" s="249"/>
      <c r="D7" s="249"/>
      <c r="E7" s="249"/>
      <c r="F7" s="249"/>
      <c r="G7" s="250"/>
      <c r="H7" s="15"/>
    </row>
    <row r="8" spans="1:8" x14ac:dyDescent="0.2">
      <c r="A8" s="20" t="s">
        <v>8</v>
      </c>
      <c r="B8" s="249"/>
      <c r="C8" s="249"/>
      <c r="D8" s="249"/>
      <c r="E8" s="249"/>
      <c r="F8" s="249"/>
      <c r="G8" s="250"/>
      <c r="H8" s="15"/>
    </row>
    <row r="9" spans="1:8" x14ac:dyDescent="0.2">
      <c r="A9" s="20" t="s">
        <v>9</v>
      </c>
      <c r="B9" s="249"/>
      <c r="C9" s="249"/>
      <c r="D9" s="249"/>
      <c r="E9" s="249"/>
      <c r="F9" s="249"/>
      <c r="G9" s="250"/>
      <c r="H9" s="15"/>
    </row>
    <row r="10" spans="1:8" x14ac:dyDescent="0.2">
      <c r="A10" s="20" t="s">
        <v>10</v>
      </c>
      <c r="B10" s="249"/>
      <c r="C10" s="249"/>
      <c r="D10" s="249"/>
      <c r="E10" s="249"/>
      <c r="F10" s="249"/>
      <c r="G10" s="250"/>
      <c r="H10" s="15"/>
    </row>
    <row r="11" spans="1:8" x14ac:dyDescent="0.2">
      <c r="A11" s="20" t="s">
        <v>11</v>
      </c>
      <c r="B11" s="239"/>
      <c r="C11" s="239"/>
      <c r="D11" s="239"/>
      <c r="E11" s="239"/>
      <c r="F11" s="239"/>
      <c r="G11" s="240"/>
      <c r="H11" s="15"/>
    </row>
    <row r="12" spans="1:8" x14ac:dyDescent="0.2">
      <c r="A12" s="20" t="s">
        <v>12</v>
      </c>
      <c r="B12" s="241"/>
      <c r="C12" s="242"/>
      <c r="D12" s="242"/>
      <c r="E12" s="242"/>
      <c r="F12" s="242"/>
      <c r="G12" s="243"/>
      <c r="H12" s="15"/>
    </row>
    <row r="13" spans="1:8" ht="13.5" thickBot="1" x14ac:dyDescent="0.25">
      <c r="A13" s="21" t="s">
        <v>13</v>
      </c>
      <c r="B13" s="244"/>
      <c r="C13" s="244"/>
      <c r="D13" s="244"/>
      <c r="E13" s="244"/>
      <c r="F13" s="244"/>
      <c r="G13" s="24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246" t="s">
        <v>39</v>
      </c>
      <c r="B17" s="246"/>
      <c r="C17" s="246"/>
      <c r="D17" s="246"/>
      <c r="E17" s="246"/>
      <c r="F17" s="246"/>
      <c r="G17" s="246"/>
      <c r="H17" s="15"/>
    </row>
  </sheetData>
  <sheetProtection password="918B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  <pageSetUpPr fitToPage="1"/>
  </sheetPr>
  <dimension ref="A1:P41"/>
  <sheetViews>
    <sheetView showGridLines="0" topLeftCell="B1" zoomScaleNormal="100" zoomScaleSheetLayoutView="75" workbookViewId="0">
      <selection activeCell="B1" sqref="B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40</v>
      </c>
      <c r="F5" s="10"/>
      <c r="G5" s="11"/>
      <c r="I5" s="11"/>
    </row>
    <row r="6" spans="1:14" ht="13.5" customHeight="1" x14ac:dyDescent="0.25">
      <c r="B6" s="10"/>
      <c r="C6" s="37"/>
      <c r="D6" s="80" t="s">
        <v>41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17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81"/>
      <c r="B21" s="82" t="s">
        <v>19</v>
      </c>
      <c r="C21" s="83"/>
      <c r="D21" s="83"/>
      <c r="E21" s="84"/>
      <c r="F21" s="85"/>
      <c r="G21" s="85"/>
      <c r="H21" s="92" t="s">
        <v>20</v>
      </c>
      <c r="I21" s="93" t="s">
        <v>21</v>
      </c>
      <c r="J21" s="94" t="s">
        <v>22</v>
      </c>
    </row>
    <row r="22" spans="1:16" x14ac:dyDescent="0.2">
      <c r="A22" s="89"/>
      <c r="B22" s="89" t="s">
        <v>42</v>
      </c>
      <c r="C22" s="90"/>
      <c r="D22" s="90"/>
      <c r="E22" s="90"/>
      <c r="F22" s="90"/>
      <c r="G22" s="91"/>
      <c r="H22" s="95"/>
      <c r="I22" s="96">
        <v>1</v>
      </c>
      <c r="J22" s="97"/>
    </row>
    <row r="23" spans="1:16" x14ac:dyDescent="0.2">
      <c r="A23" s="89"/>
      <c r="B23" s="89" t="s">
        <v>43</v>
      </c>
      <c r="C23" s="90" t="s">
        <v>44</v>
      </c>
      <c r="D23" s="90"/>
      <c r="E23" s="90"/>
      <c r="F23" s="90"/>
      <c r="G23" s="91"/>
      <c r="H23" s="95"/>
      <c r="I23" s="96"/>
      <c r="J23" s="97">
        <f>'Rekapitulace Objekt 1'!H15</f>
        <v>0</v>
      </c>
      <c r="O23" t="s">
        <v>181</v>
      </c>
      <c r="P23" t="s">
        <v>181</v>
      </c>
    </row>
    <row r="24" spans="1:16" ht="25.5" customHeight="1" x14ac:dyDescent="0.25">
      <c r="A24" s="99"/>
      <c r="B24" s="251" t="s">
        <v>45</v>
      </c>
      <c r="C24" s="252"/>
      <c r="D24" s="252"/>
      <c r="E24" s="252"/>
      <c r="F24" s="100"/>
      <c r="G24" s="101"/>
      <c r="H24" s="102"/>
      <c r="I24" s="103"/>
      <c r="J24" s="98">
        <f>SUM(J22:J23)</f>
        <v>0</v>
      </c>
    </row>
    <row r="33" spans="1:10" ht="15.75" x14ac:dyDescent="0.25">
      <c r="B33" s="104" t="s">
        <v>46</v>
      </c>
    </row>
    <row r="35" spans="1:10" ht="25.5" customHeight="1" x14ac:dyDescent="0.2">
      <c r="A35" s="105"/>
      <c r="B35" s="106" t="s">
        <v>47</v>
      </c>
      <c r="C35" s="107" t="s">
        <v>48</v>
      </c>
      <c r="D35" s="107"/>
      <c r="E35" s="107"/>
      <c r="F35" s="107"/>
      <c r="G35" s="108"/>
      <c r="H35" s="108"/>
      <c r="I35" s="108"/>
      <c r="J35" s="109" t="s">
        <v>49</v>
      </c>
    </row>
    <row r="36" spans="1:10" ht="25.5" customHeight="1" x14ac:dyDescent="0.2">
      <c r="A36" s="110"/>
      <c r="B36" s="111" t="s">
        <v>50</v>
      </c>
      <c r="C36" s="253" t="s">
        <v>51</v>
      </c>
      <c r="D36" s="253"/>
      <c r="E36" s="253"/>
      <c r="F36" s="254"/>
      <c r="G36" s="255"/>
      <c r="H36" s="255"/>
      <c r="I36" s="255"/>
      <c r="J36" s="112">
        <f>'1 1 Pol'!F9</f>
        <v>0</v>
      </c>
    </row>
    <row r="37" spans="1:10" ht="25.5" customHeight="1" x14ac:dyDescent="0.2">
      <c r="A37" s="110"/>
      <c r="B37" s="113" t="s">
        <v>52</v>
      </c>
      <c r="C37" s="256" t="s">
        <v>53</v>
      </c>
      <c r="D37" s="256"/>
      <c r="E37" s="256"/>
      <c r="F37" s="257"/>
      <c r="G37" s="258"/>
      <c r="H37" s="258"/>
      <c r="I37" s="258"/>
      <c r="J37" s="114">
        <f>'1 1 Pol'!F17</f>
        <v>0</v>
      </c>
    </row>
    <row r="38" spans="1:10" ht="25.5" customHeight="1" x14ac:dyDescent="0.2">
      <c r="A38" s="115"/>
      <c r="B38" s="116" t="s">
        <v>54</v>
      </c>
      <c r="C38" s="117"/>
      <c r="D38" s="117"/>
      <c r="E38" s="117"/>
      <c r="F38" s="118"/>
      <c r="G38" s="119"/>
      <c r="H38" s="119"/>
      <c r="I38" s="119"/>
      <c r="J38" s="120">
        <f>SUM(J36:J37)</f>
        <v>0</v>
      </c>
    </row>
    <row r="39" spans="1:10" x14ac:dyDescent="0.2">
      <c r="A39" s="86"/>
      <c r="B39" s="86"/>
      <c r="C39" s="86"/>
      <c r="D39" s="86"/>
      <c r="E39" s="86"/>
      <c r="F39" s="86"/>
      <c r="G39" s="87"/>
      <c r="H39" s="86"/>
      <c r="I39" s="87"/>
      <c r="J39" s="88"/>
    </row>
    <row r="40" spans="1:10" x14ac:dyDescent="0.2">
      <c r="A40" s="86"/>
      <c r="B40" s="86"/>
      <c r="C40" s="86"/>
      <c r="D40" s="86"/>
      <c r="E40" s="86"/>
      <c r="F40" s="86"/>
      <c r="G40" s="87"/>
      <c r="H40" s="86"/>
      <c r="I40" s="87"/>
      <c r="J40" s="88"/>
    </row>
    <row r="41" spans="1:10" x14ac:dyDescent="0.2">
      <c r="A41" s="86"/>
      <c r="B41" s="86"/>
      <c r="C41" s="86"/>
      <c r="D41" s="86"/>
      <c r="E41" s="86"/>
      <c r="F41" s="86"/>
      <c r="G41" s="87"/>
      <c r="H41" s="86"/>
      <c r="I41" s="87"/>
      <c r="J41" s="88"/>
    </row>
  </sheetData>
  <sheetProtection password="918B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">
    <mergeCell ref="B24:E24"/>
    <mergeCell ref="C36:I36"/>
    <mergeCell ref="C37:I37"/>
  </mergeCells>
  <phoneticPr fontId="0" type="noConversion"/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54-30</v>
      </c>
      <c r="C1" s="31" t="str">
        <f>Stavba!NazevStavby</f>
        <v>Oprava vodovodu v Litomyšli č.p. 1143</v>
      </c>
      <c r="D1" s="31"/>
      <c r="E1" s="31"/>
      <c r="F1" s="31"/>
      <c r="G1" s="24"/>
      <c r="H1" s="33"/>
    </row>
    <row r="2" spans="1:8" ht="13.5" thickBot="1" x14ac:dyDescent="0.25">
      <c r="A2" s="25" t="s">
        <v>27</v>
      </c>
      <c r="B2" s="30"/>
      <c r="C2" s="260"/>
      <c r="D2" s="260"/>
      <c r="E2" s="260"/>
      <c r="F2" s="260"/>
      <c r="G2" s="26" t="s">
        <v>15</v>
      </c>
      <c r="H2" s="34"/>
    </row>
    <row r="3" spans="1:8" ht="13.5" thickTop="1" x14ac:dyDescent="0.2"/>
    <row r="4" spans="1:8" ht="18" x14ac:dyDescent="0.25">
      <c r="A4" s="259" t="s">
        <v>16</v>
      </c>
      <c r="B4" s="259"/>
      <c r="C4" s="259"/>
      <c r="D4" s="259"/>
      <c r="E4" s="259"/>
      <c r="F4" s="259"/>
      <c r="G4" s="259"/>
      <c r="H4" s="259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261">
        <f>C2</f>
        <v>0</v>
      </c>
      <c r="C7" s="262"/>
      <c r="D7" s="262"/>
      <c r="E7" s="262"/>
      <c r="F7" s="262"/>
      <c r="G7" s="262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918B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263" t="s">
        <v>28</v>
      </c>
      <c r="B1" s="263"/>
      <c r="C1" s="264"/>
      <c r="D1" s="263"/>
      <c r="E1" s="263"/>
      <c r="F1" s="263"/>
      <c r="G1" s="263"/>
    </row>
    <row r="2" spans="1:7" ht="13.5" thickTop="1" x14ac:dyDescent="0.2">
      <c r="A2" s="55" t="s">
        <v>29</v>
      </c>
      <c r="B2" s="56"/>
      <c r="C2" s="265"/>
      <c r="D2" s="265"/>
      <c r="E2" s="265"/>
      <c r="F2" s="265"/>
      <c r="G2" s="266"/>
    </row>
    <row r="3" spans="1:7" x14ac:dyDescent="0.2">
      <c r="A3" s="57" t="s">
        <v>30</v>
      </c>
      <c r="B3" s="58"/>
      <c r="C3" s="267"/>
      <c r="D3" s="267"/>
      <c r="E3" s="267"/>
      <c r="F3" s="267"/>
      <c r="G3" s="268"/>
    </row>
    <row r="4" spans="1:7" ht="13.5" thickBot="1" x14ac:dyDescent="0.25">
      <c r="A4" s="59" t="s">
        <v>31</v>
      </c>
      <c r="B4" s="60"/>
      <c r="C4" s="269"/>
      <c r="D4" s="269"/>
      <c r="E4" s="269"/>
      <c r="F4" s="269"/>
      <c r="G4" s="270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918B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C50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6" ht="13.5" customHeight="1" thickTop="1" x14ac:dyDescent="0.2">
      <c r="A1" s="23" t="s">
        <v>1</v>
      </c>
      <c r="B1" s="28" t="str">
        <f>Stavba!CisloStavby</f>
        <v>54-30</v>
      </c>
      <c r="C1" s="31" t="str">
        <f>Stavba!NazevStavby</f>
        <v>Oprava vodovodu v Litomyšli č.p. 1143</v>
      </c>
      <c r="D1" s="31"/>
      <c r="E1" s="31"/>
      <c r="F1" s="31"/>
      <c r="G1" s="24"/>
      <c r="H1" s="33"/>
    </row>
    <row r="2" spans="1:16" ht="13.5" customHeight="1" thickBot="1" x14ac:dyDescent="0.25">
      <c r="A2" s="25" t="s">
        <v>27</v>
      </c>
      <c r="B2" s="121" t="s">
        <v>43</v>
      </c>
      <c r="C2" s="271" t="s">
        <v>44</v>
      </c>
      <c r="D2" s="260"/>
      <c r="E2" s="260"/>
      <c r="F2" s="260"/>
      <c r="G2" s="26" t="s">
        <v>15</v>
      </c>
      <c r="H2" s="34"/>
      <c r="O2" s="8" t="s">
        <v>55</v>
      </c>
    </row>
    <row r="3" spans="1:16" ht="13.5" customHeight="1" thickTop="1" x14ac:dyDescent="0.2">
      <c r="H3" s="35"/>
    </row>
    <row r="4" spans="1:16" ht="18" customHeight="1" x14ac:dyDescent="0.25">
      <c r="A4" s="259" t="s">
        <v>16</v>
      </c>
      <c r="B4" s="259"/>
      <c r="C4" s="259"/>
      <c r="D4" s="259"/>
      <c r="E4" s="259"/>
      <c r="F4" s="259"/>
      <c r="G4" s="259"/>
      <c r="H4" s="259"/>
    </row>
    <row r="5" spans="1:16" ht="12.75" customHeight="1" x14ac:dyDescent="0.2">
      <c r="H5" s="35"/>
    </row>
    <row r="6" spans="1:16" ht="15.75" customHeight="1" x14ac:dyDescent="0.25">
      <c r="A6" s="32" t="s">
        <v>24</v>
      </c>
      <c r="B6" s="79" t="str">
        <f>B2</f>
        <v>1</v>
      </c>
      <c r="H6" s="35"/>
    </row>
    <row r="7" spans="1:16" ht="15.75" customHeight="1" x14ac:dyDescent="0.25">
      <c r="B7" s="261" t="str">
        <f>C2</f>
        <v>Zdravotechnické instalace</v>
      </c>
      <c r="C7" s="262"/>
      <c r="D7" s="262"/>
      <c r="E7" s="262"/>
      <c r="F7" s="262"/>
      <c r="G7" s="262"/>
      <c r="H7" s="35"/>
    </row>
    <row r="8" spans="1:16" ht="12.75" customHeight="1" x14ac:dyDescent="0.2">
      <c r="H8" s="35"/>
    </row>
    <row r="9" spans="1:16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6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6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6" ht="12.75" customHeight="1" thickBot="1" x14ac:dyDescent="0.25">
      <c r="A12" s="122" t="s">
        <v>56</v>
      </c>
      <c r="B12" s="123"/>
      <c r="C12" s="123"/>
      <c r="D12" s="123"/>
      <c r="E12" s="123"/>
      <c r="F12" s="123"/>
      <c r="G12" s="123"/>
      <c r="H12" s="124"/>
      <c r="I12" s="32"/>
      <c r="J12" s="32"/>
    </row>
    <row r="13" spans="1:16" ht="12.75" customHeight="1" x14ac:dyDescent="0.2">
      <c r="A13" s="130" t="s">
        <v>57</v>
      </c>
      <c r="B13" s="131"/>
      <c r="C13" s="132"/>
      <c r="D13" s="132"/>
      <c r="E13" s="132"/>
      <c r="F13" s="132"/>
      <c r="G13" s="133"/>
      <c r="H13" s="134" t="s">
        <v>58</v>
      </c>
      <c r="I13" s="32"/>
      <c r="J13" s="32"/>
    </row>
    <row r="14" spans="1:16" ht="12.75" customHeight="1" x14ac:dyDescent="0.2">
      <c r="A14" s="128" t="s">
        <v>43</v>
      </c>
      <c r="B14" s="126" t="s">
        <v>59</v>
      </c>
      <c r="C14" s="125"/>
      <c r="D14" s="125"/>
      <c r="E14" s="125"/>
      <c r="F14" s="125"/>
      <c r="G14" s="127"/>
      <c r="H14" s="129">
        <f>'1 1 Pol'!G68</f>
        <v>0</v>
      </c>
      <c r="I14" s="32"/>
      <c r="J14" s="32"/>
      <c r="O14">
        <f>'1 1 Pol'!AN6</f>
        <v>0</v>
      </c>
      <c r="P14">
        <f>'1 1 Pol'!AO6</f>
        <v>0</v>
      </c>
    </row>
    <row r="15" spans="1:16" ht="12.75" customHeight="1" thickBot="1" x14ac:dyDescent="0.25">
      <c r="A15" s="135"/>
      <c r="B15" s="136" t="s">
        <v>60</v>
      </c>
      <c r="C15" s="137"/>
      <c r="D15" s="138" t="str">
        <f>B2</f>
        <v>1</v>
      </c>
      <c r="E15" s="137"/>
      <c r="F15" s="137"/>
      <c r="G15" s="139"/>
      <c r="H15" s="140">
        <f>SUM(H14:H14)</f>
        <v>0</v>
      </c>
      <c r="I15" s="32"/>
      <c r="J15" s="32"/>
    </row>
    <row r="16" spans="1:16" ht="12.75" customHeight="1" x14ac:dyDescent="0.2">
      <c r="A16" s="32"/>
      <c r="B16" s="32"/>
      <c r="C16" s="32"/>
      <c r="D16" s="32"/>
      <c r="E16" s="32"/>
      <c r="F16" s="32"/>
      <c r="G16" s="32"/>
      <c r="H16" s="36"/>
      <c r="I16" s="32"/>
      <c r="J16" s="32"/>
    </row>
    <row r="17" spans="1:55" ht="13.5" thickBot="1" x14ac:dyDescent="0.25">
      <c r="A17" s="122" t="s">
        <v>178</v>
      </c>
      <c r="B17" s="123"/>
      <c r="C17" s="123"/>
      <c r="D17" s="167" t="s">
        <v>43</v>
      </c>
      <c r="E17" s="272" t="s">
        <v>59</v>
      </c>
      <c r="F17" s="272"/>
      <c r="G17" s="272"/>
      <c r="H17" s="272"/>
      <c r="I17" s="32"/>
      <c r="J17" s="32"/>
      <c r="BC17" s="236" t="str">
        <f>E17</f>
        <v>Rozpočet</v>
      </c>
    </row>
    <row r="18" spans="1:55" ht="12.75" customHeight="1" x14ac:dyDescent="0.2">
      <c r="A18" s="130" t="s">
        <v>179</v>
      </c>
      <c r="B18" s="131"/>
      <c r="C18" s="132"/>
      <c r="D18" s="132"/>
      <c r="E18" s="132"/>
      <c r="F18" s="132"/>
      <c r="G18" s="133"/>
      <c r="H18" s="134" t="s">
        <v>58</v>
      </c>
      <c r="I18" s="32"/>
      <c r="J18" s="32"/>
    </row>
    <row r="19" spans="1:55" ht="12.75" customHeight="1" x14ac:dyDescent="0.2">
      <c r="A19" s="128" t="s">
        <v>50</v>
      </c>
      <c r="B19" s="126" t="s">
        <v>51</v>
      </c>
      <c r="C19" s="125"/>
      <c r="D19" s="125"/>
      <c r="E19" s="125"/>
      <c r="F19" s="125"/>
      <c r="G19" s="127"/>
      <c r="H19" s="237">
        <f>'1 1 Pol'!F9</f>
        <v>0</v>
      </c>
      <c r="I19" s="32"/>
      <c r="J19" s="32"/>
    </row>
    <row r="20" spans="1:55" ht="12.75" customHeight="1" x14ac:dyDescent="0.2">
      <c r="A20" s="128" t="s">
        <v>52</v>
      </c>
      <c r="B20" s="126" t="s">
        <v>53</v>
      </c>
      <c r="C20" s="125"/>
      <c r="D20" s="125"/>
      <c r="E20" s="125"/>
      <c r="F20" s="125"/>
      <c r="G20" s="127"/>
      <c r="H20" s="237">
        <f>'1 1 Pol'!F17</f>
        <v>0</v>
      </c>
      <c r="I20" s="32"/>
      <c r="J20" s="32"/>
    </row>
    <row r="21" spans="1:55" ht="12.75" customHeight="1" thickBot="1" x14ac:dyDescent="0.25">
      <c r="A21" s="135"/>
      <c r="B21" s="136" t="s">
        <v>180</v>
      </c>
      <c r="C21" s="137"/>
      <c r="D21" s="138" t="str">
        <f>D17</f>
        <v>1</v>
      </c>
      <c r="E21" s="137"/>
      <c r="F21" s="137"/>
      <c r="G21" s="139"/>
      <c r="H21" s="238">
        <f>SUM(H19:H20)</f>
        <v>0</v>
      </c>
      <c r="I21" s="32"/>
      <c r="J21" s="32"/>
    </row>
    <row r="22" spans="1:55" ht="12.75" customHeight="1" x14ac:dyDescent="0.2">
      <c r="A22" s="32"/>
      <c r="B22" s="32"/>
      <c r="C22" s="32"/>
      <c r="D22" s="32"/>
      <c r="E22" s="32"/>
      <c r="F22" s="32"/>
      <c r="G22" s="32"/>
      <c r="H22" s="36"/>
      <c r="I22" s="32"/>
      <c r="J22" s="32"/>
    </row>
    <row r="23" spans="1:55" ht="12.75" customHeight="1" x14ac:dyDescent="0.2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55" ht="12.75" customHeight="1" x14ac:dyDescent="0.2">
      <c r="A24" s="32"/>
      <c r="B24" s="32"/>
      <c r="C24" s="32"/>
      <c r="D24" s="32"/>
      <c r="E24" s="32"/>
      <c r="F24" s="32"/>
      <c r="G24" s="32"/>
      <c r="H24" s="36"/>
      <c r="I24" s="32"/>
      <c r="J24" s="32"/>
    </row>
    <row r="25" spans="1:55" ht="12.75" customHeight="1" x14ac:dyDescent="0.2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55" ht="12.75" customHeight="1" x14ac:dyDescent="0.2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55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2.75" customHeight="1" x14ac:dyDescent="0.2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55" ht="12.75" customHeight="1" x14ac:dyDescent="0.2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55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4">
    <mergeCell ref="C2:F2"/>
    <mergeCell ref="A4:H4"/>
    <mergeCell ref="B7:G7"/>
    <mergeCell ref="E17:H17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BH5000"/>
  <sheetViews>
    <sheetView tabSelected="1" workbookViewId="0">
      <selection activeCell="F65" sqref="F65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</cols>
  <sheetData>
    <row r="1" spans="1:60" ht="16.5" thickBot="1" x14ac:dyDescent="0.3">
      <c r="A1" s="279" t="s">
        <v>61</v>
      </c>
      <c r="B1" s="279"/>
      <c r="C1" s="280"/>
      <c r="D1" s="279"/>
      <c r="E1" s="279"/>
      <c r="F1" s="279"/>
      <c r="G1" s="279"/>
      <c r="AC1" t="s">
        <v>64</v>
      </c>
    </row>
    <row r="2" spans="1:60" ht="13.5" thickTop="1" x14ac:dyDescent="0.2">
      <c r="A2" s="149" t="s">
        <v>29</v>
      </c>
      <c r="B2" s="153" t="s">
        <v>40</v>
      </c>
      <c r="C2" s="168" t="s">
        <v>41</v>
      </c>
      <c r="D2" s="151"/>
      <c r="E2" s="150"/>
      <c r="F2" s="150"/>
      <c r="G2" s="152"/>
    </row>
    <row r="3" spans="1:60" x14ac:dyDescent="0.2">
      <c r="A3" s="147" t="s">
        <v>30</v>
      </c>
      <c r="B3" s="154" t="s">
        <v>43</v>
      </c>
      <c r="C3" s="169" t="s">
        <v>44</v>
      </c>
      <c r="D3" s="146"/>
      <c r="E3" s="145"/>
      <c r="F3" s="145"/>
      <c r="G3" s="148"/>
      <c r="AC3" s="8" t="s">
        <v>55</v>
      </c>
    </row>
    <row r="4" spans="1:60" ht="13.5" thickBot="1" x14ac:dyDescent="0.25">
      <c r="A4" s="155" t="s">
        <v>31</v>
      </c>
      <c r="B4" s="156" t="s">
        <v>43</v>
      </c>
      <c r="C4" s="170" t="s">
        <v>59</v>
      </c>
      <c r="D4" s="157"/>
      <c r="E4" s="158"/>
      <c r="F4" s="158"/>
      <c r="G4" s="159"/>
    </row>
    <row r="5" spans="1:60" ht="14.25" thickTop="1" thickBot="1" x14ac:dyDescent="0.25">
      <c r="C5" s="171"/>
      <c r="D5" s="141"/>
      <c r="AN5">
        <v>15</v>
      </c>
      <c r="AO5">
        <v>21</v>
      </c>
    </row>
    <row r="6" spans="1:60" ht="27" thickTop="1" thickBot="1" x14ac:dyDescent="0.25">
      <c r="A6" s="160" t="s">
        <v>32</v>
      </c>
      <c r="B6" s="163" t="s">
        <v>33</v>
      </c>
      <c r="C6" s="172" t="s">
        <v>34</v>
      </c>
      <c r="D6" s="162" t="s">
        <v>35</v>
      </c>
      <c r="E6" s="161" t="s">
        <v>36</v>
      </c>
      <c r="F6" s="164" t="s">
        <v>37</v>
      </c>
      <c r="G6" s="160" t="s">
        <v>38</v>
      </c>
      <c r="H6" s="209" t="s">
        <v>62</v>
      </c>
      <c r="I6" s="173" t="s">
        <v>63</v>
      </c>
      <c r="J6" s="54"/>
      <c r="AN6">
        <f>SUMIF(AM8:AM68,AN5,G8:G68)</f>
        <v>0</v>
      </c>
      <c r="AO6">
        <f>SUMIF(AM8:AM68,AO5,G8:G68)</f>
        <v>0</v>
      </c>
    </row>
    <row r="7" spans="1:60" x14ac:dyDescent="0.2">
      <c r="A7" s="223"/>
      <c r="B7" s="224" t="s">
        <v>65</v>
      </c>
      <c r="C7" s="281" t="s">
        <v>66</v>
      </c>
      <c r="D7" s="282"/>
      <c r="E7" s="283"/>
      <c r="F7" s="284"/>
      <c r="G7" s="284"/>
      <c r="H7" s="225"/>
      <c r="I7" s="226"/>
    </row>
    <row r="8" spans="1:60" hidden="1" x14ac:dyDescent="0.2">
      <c r="A8" s="216"/>
      <c r="B8" s="174"/>
      <c r="C8" s="201"/>
      <c r="D8" s="179"/>
      <c r="E8" s="185"/>
      <c r="F8" s="191"/>
      <c r="G8" s="191"/>
      <c r="H8" s="192"/>
      <c r="I8" s="220"/>
    </row>
    <row r="9" spans="1:60" x14ac:dyDescent="0.2">
      <c r="A9" s="217" t="s">
        <v>67</v>
      </c>
      <c r="B9" s="175" t="s">
        <v>50</v>
      </c>
      <c r="C9" s="202" t="s">
        <v>51</v>
      </c>
      <c r="D9" s="180"/>
      <c r="E9" s="186"/>
      <c r="F9" s="285">
        <f>SUM(G10:G16)</f>
        <v>0</v>
      </c>
      <c r="G9" s="286"/>
      <c r="H9" s="193"/>
      <c r="I9" s="221"/>
      <c r="AE9" t="s">
        <v>68</v>
      </c>
    </row>
    <row r="10" spans="1:60" outlineLevel="1" x14ac:dyDescent="0.2">
      <c r="A10" s="218"/>
      <c r="B10" s="287" t="s">
        <v>69</v>
      </c>
      <c r="C10" s="288"/>
      <c r="D10" s="289"/>
      <c r="E10" s="290"/>
      <c r="F10" s="291"/>
      <c r="G10" s="292"/>
      <c r="H10" s="194"/>
      <c r="I10" s="222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>
        <v>0</v>
      </c>
      <c r="AD10" s="165"/>
      <c r="AE10" s="165" t="s">
        <v>70</v>
      </c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 x14ac:dyDescent="0.2">
      <c r="A11" s="218"/>
      <c r="B11" s="273" t="s">
        <v>71</v>
      </c>
      <c r="C11" s="274"/>
      <c r="D11" s="275"/>
      <c r="E11" s="276"/>
      <c r="F11" s="277"/>
      <c r="G11" s="278"/>
      <c r="H11" s="194"/>
      <c r="I11" s="222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>
        <v>1</v>
      </c>
      <c r="AD11" s="165"/>
      <c r="AE11" s="165" t="s">
        <v>70</v>
      </c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 x14ac:dyDescent="0.2">
      <c r="A12" s="219">
        <v>1</v>
      </c>
      <c r="B12" s="176" t="s">
        <v>72</v>
      </c>
      <c r="C12" s="203" t="s">
        <v>73</v>
      </c>
      <c r="D12" s="181" t="s">
        <v>74</v>
      </c>
      <c r="E12" s="187">
        <v>51</v>
      </c>
      <c r="F12" s="196"/>
      <c r="G12" s="195">
        <f>ROUND(E12*F12,2)</f>
        <v>0</v>
      </c>
      <c r="H12" s="194" t="s">
        <v>75</v>
      </c>
      <c r="I12" s="222" t="s">
        <v>76</v>
      </c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77</v>
      </c>
      <c r="AF12" s="165"/>
      <c r="AG12" s="165"/>
      <c r="AH12" s="165"/>
      <c r="AI12" s="165"/>
      <c r="AJ12" s="165"/>
      <c r="AK12" s="165"/>
      <c r="AL12" s="165"/>
      <c r="AM12" s="165">
        <v>15</v>
      </c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 x14ac:dyDescent="0.2">
      <c r="A13" s="218"/>
      <c r="B13" s="177"/>
      <c r="C13" s="204" t="s">
        <v>78</v>
      </c>
      <c r="D13" s="182"/>
      <c r="E13" s="188">
        <v>51</v>
      </c>
      <c r="F13" s="195"/>
      <c r="G13" s="195"/>
      <c r="H13" s="194"/>
      <c r="I13" s="222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79</v>
      </c>
      <c r="AF13" s="165">
        <v>0</v>
      </c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 x14ac:dyDescent="0.2">
      <c r="A14" s="218"/>
      <c r="B14" s="273" t="s">
        <v>80</v>
      </c>
      <c r="C14" s="274"/>
      <c r="D14" s="275"/>
      <c r="E14" s="276"/>
      <c r="F14" s="277"/>
      <c r="G14" s="278"/>
      <c r="H14" s="194"/>
      <c r="I14" s="222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>
        <v>0</v>
      </c>
      <c r="AD14" s="165"/>
      <c r="AE14" s="165" t="s">
        <v>70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">
      <c r="A15" s="218"/>
      <c r="B15" s="273" t="s">
        <v>81</v>
      </c>
      <c r="C15" s="274"/>
      <c r="D15" s="275"/>
      <c r="E15" s="276"/>
      <c r="F15" s="277"/>
      <c r="G15" s="278"/>
      <c r="H15" s="194"/>
      <c r="I15" s="222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82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outlineLevel="1" x14ac:dyDescent="0.2">
      <c r="A16" s="219">
        <v>2</v>
      </c>
      <c r="B16" s="176" t="s">
        <v>83</v>
      </c>
      <c r="C16" s="203" t="s">
        <v>84</v>
      </c>
      <c r="D16" s="181" t="s">
        <v>85</v>
      </c>
      <c r="E16" s="187">
        <v>9.6390000000000003E-2</v>
      </c>
      <c r="F16" s="196"/>
      <c r="G16" s="195">
        <f>ROUND(E16*F16,2)</f>
        <v>0</v>
      </c>
      <c r="H16" s="194" t="s">
        <v>75</v>
      </c>
      <c r="I16" s="222" t="s">
        <v>76</v>
      </c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5"/>
      <c r="AE16" s="165" t="s">
        <v>86</v>
      </c>
      <c r="AF16" s="165"/>
      <c r="AG16" s="165"/>
      <c r="AH16" s="165"/>
      <c r="AI16" s="165"/>
      <c r="AJ16" s="165"/>
      <c r="AK16" s="165"/>
      <c r="AL16" s="165"/>
      <c r="AM16" s="165">
        <v>15</v>
      </c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x14ac:dyDescent="0.2">
      <c r="A17" s="217" t="s">
        <v>67</v>
      </c>
      <c r="B17" s="175" t="s">
        <v>52</v>
      </c>
      <c r="C17" s="202" t="s">
        <v>53</v>
      </c>
      <c r="D17" s="180"/>
      <c r="E17" s="186"/>
      <c r="F17" s="285">
        <f>SUM(G18:G65)</f>
        <v>0</v>
      </c>
      <c r="G17" s="286"/>
      <c r="H17" s="193"/>
      <c r="I17" s="221"/>
      <c r="AE17" t="s">
        <v>68</v>
      </c>
    </row>
    <row r="18" spans="1:60" outlineLevel="1" x14ac:dyDescent="0.2">
      <c r="A18" s="218"/>
      <c r="B18" s="287" t="s">
        <v>87</v>
      </c>
      <c r="C18" s="288"/>
      <c r="D18" s="289"/>
      <c r="E18" s="290"/>
      <c r="F18" s="291"/>
      <c r="G18" s="292"/>
      <c r="H18" s="194"/>
      <c r="I18" s="222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>
        <v>0</v>
      </c>
      <c r="AD18" s="165"/>
      <c r="AE18" s="165" t="s">
        <v>70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">
      <c r="A19" s="219">
        <v>3</v>
      </c>
      <c r="B19" s="176" t="s">
        <v>88</v>
      </c>
      <c r="C19" s="203" t="s">
        <v>89</v>
      </c>
      <c r="D19" s="181" t="s">
        <v>90</v>
      </c>
      <c r="E19" s="187">
        <v>183</v>
      </c>
      <c r="F19" s="196"/>
      <c r="G19" s="195">
        <f>ROUND(E19*F19,2)</f>
        <v>0</v>
      </c>
      <c r="H19" s="194" t="s">
        <v>91</v>
      </c>
      <c r="I19" s="222" t="s">
        <v>76</v>
      </c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77</v>
      </c>
      <c r="AF19" s="165"/>
      <c r="AG19" s="165"/>
      <c r="AH19" s="165"/>
      <c r="AI19" s="165"/>
      <c r="AJ19" s="165"/>
      <c r="AK19" s="165"/>
      <c r="AL19" s="165"/>
      <c r="AM19" s="165">
        <v>15</v>
      </c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 x14ac:dyDescent="0.2">
      <c r="A20" s="218"/>
      <c r="B20" s="273" t="s">
        <v>92</v>
      </c>
      <c r="C20" s="274"/>
      <c r="D20" s="275"/>
      <c r="E20" s="276"/>
      <c r="F20" s="277"/>
      <c r="G20" s="278"/>
      <c r="H20" s="194"/>
      <c r="I20" s="222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>
        <v>0</v>
      </c>
      <c r="AD20" s="165"/>
      <c r="AE20" s="165" t="s">
        <v>70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">
      <c r="A21" s="219">
        <v>4</v>
      </c>
      <c r="B21" s="176" t="s">
        <v>93</v>
      </c>
      <c r="C21" s="203" t="s">
        <v>94</v>
      </c>
      <c r="D21" s="181" t="s">
        <v>90</v>
      </c>
      <c r="E21" s="187">
        <v>117.10000000000001</v>
      </c>
      <c r="F21" s="196"/>
      <c r="G21" s="195">
        <f>ROUND(E21*F21,2)</f>
        <v>0</v>
      </c>
      <c r="H21" s="194" t="s">
        <v>91</v>
      </c>
      <c r="I21" s="222" t="s">
        <v>76</v>
      </c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77</v>
      </c>
      <c r="AF21" s="165"/>
      <c r="AG21" s="165"/>
      <c r="AH21" s="165"/>
      <c r="AI21" s="165"/>
      <c r="AJ21" s="165"/>
      <c r="AK21" s="165"/>
      <c r="AL21" s="165"/>
      <c r="AM21" s="165">
        <v>15</v>
      </c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">
      <c r="A22" s="218"/>
      <c r="B22" s="177"/>
      <c r="C22" s="204" t="s">
        <v>95</v>
      </c>
      <c r="D22" s="182"/>
      <c r="E22" s="188">
        <v>117.10000000000001</v>
      </c>
      <c r="F22" s="195"/>
      <c r="G22" s="195"/>
      <c r="H22" s="194"/>
      <c r="I22" s="222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79</v>
      </c>
      <c r="AF22" s="165">
        <v>0</v>
      </c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 x14ac:dyDescent="0.2">
      <c r="A23" s="219">
        <v>5</v>
      </c>
      <c r="B23" s="176" t="s">
        <v>96</v>
      </c>
      <c r="C23" s="203" t="s">
        <v>97</v>
      </c>
      <c r="D23" s="181" t="s">
        <v>90</v>
      </c>
      <c r="E23" s="187">
        <v>11.5</v>
      </c>
      <c r="F23" s="196"/>
      <c r="G23" s="195">
        <f>ROUND(E23*F23,2)</f>
        <v>0</v>
      </c>
      <c r="H23" s="194" t="s">
        <v>91</v>
      </c>
      <c r="I23" s="222" t="s">
        <v>76</v>
      </c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77</v>
      </c>
      <c r="AF23" s="165"/>
      <c r="AG23" s="165"/>
      <c r="AH23" s="165"/>
      <c r="AI23" s="165"/>
      <c r="AJ23" s="165"/>
      <c r="AK23" s="165"/>
      <c r="AL23" s="165"/>
      <c r="AM23" s="165">
        <v>15</v>
      </c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outlineLevel="1" x14ac:dyDescent="0.2">
      <c r="A24" s="218"/>
      <c r="B24" s="177"/>
      <c r="C24" s="204" t="s">
        <v>98</v>
      </c>
      <c r="D24" s="182"/>
      <c r="E24" s="188">
        <v>11.5</v>
      </c>
      <c r="F24" s="195"/>
      <c r="G24" s="195"/>
      <c r="H24" s="194"/>
      <c r="I24" s="222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79</v>
      </c>
      <c r="AF24" s="165">
        <v>0</v>
      </c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">
      <c r="A25" s="219">
        <v>6</v>
      </c>
      <c r="B25" s="176" t="s">
        <v>99</v>
      </c>
      <c r="C25" s="203" t="s">
        <v>100</v>
      </c>
      <c r="D25" s="181" t="s">
        <v>90</v>
      </c>
      <c r="E25" s="187">
        <v>54.1</v>
      </c>
      <c r="F25" s="196"/>
      <c r="G25" s="195">
        <f>ROUND(E25*F25,2)</f>
        <v>0</v>
      </c>
      <c r="H25" s="194" t="s">
        <v>91</v>
      </c>
      <c r="I25" s="222" t="s">
        <v>76</v>
      </c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77</v>
      </c>
      <c r="AF25" s="165"/>
      <c r="AG25" s="165"/>
      <c r="AH25" s="165"/>
      <c r="AI25" s="165"/>
      <c r="AJ25" s="165"/>
      <c r="AK25" s="165"/>
      <c r="AL25" s="165"/>
      <c r="AM25" s="165">
        <v>15</v>
      </c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 x14ac:dyDescent="0.2">
      <c r="A26" s="218"/>
      <c r="B26" s="177"/>
      <c r="C26" s="204" t="s">
        <v>101</v>
      </c>
      <c r="D26" s="182"/>
      <c r="E26" s="188">
        <v>54.1</v>
      </c>
      <c r="F26" s="195"/>
      <c r="G26" s="195"/>
      <c r="H26" s="194"/>
      <c r="I26" s="222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79</v>
      </c>
      <c r="AF26" s="165">
        <v>0</v>
      </c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outlineLevel="1" x14ac:dyDescent="0.2">
      <c r="A27" s="218"/>
      <c r="B27" s="273" t="s">
        <v>102</v>
      </c>
      <c r="C27" s="274"/>
      <c r="D27" s="275"/>
      <c r="E27" s="276"/>
      <c r="F27" s="277"/>
      <c r="G27" s="278"/>
      <c r="H27" s="194"/>
      <c r="I27" s="222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>
        <v>0</v>
      </c>
      <c r="AD27" s="165"/>
      <c r="AE27" s="165" t="s">
        <v>70</v>
      </c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ht="22.5" outlineLevel="1" x14ac:dyDescent="0.2">
      <c r="A28" s="219">
        <v>7</v>
      </c>
      <c r="B28" s="176" t="s">
        <v>103</v>
      </c>
      <c r="C28" s="203" t="s">
        <v>104</v>
      </c>
      <c r="D28" s="181" t="s">
        <v>74</v>
      </c>
      <c r="E28" s="187">
        <v>26</v>
      </c>
      <c r="F28" s="196"/>
      <c r="G28" s="195">
        <f>ROUND(E28*F28,2)</f>
        <v>0</v>
      </c>
      <c r="H28" s="194" t="s">
        <v>91</v>
      </c>
      <c r="I28" s="222" t="s">
        <v>76</v>
      </c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77</v>
      </c>
      <c r="AF28" s="165"/>
      <c r="AG28" s="165"/>
      <c r="AH28" s="165"/>
      <c r="AI28" s="165"/>
      <c r="AJ28" s="165"/>
      <c r="AK28" s="165"/>
      <c r="AL28" s="165"/>
      <c r="AM28" s="165">
        <v>15</v>
      </c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ht="22.5" outlineLevel="1" x14ac:dyDescent="0.2">
      <c r="A29" s="219">
        <v>8</v>
      </c>
      <c r="B29" s="176" t="s">
        <v>105</v>
      </c>
      <c r="C29" s="203" t="s">
        <v>106</v>
      </c>
      <c r="D29" s="181" t="s">
        <v>74</v>
      </c>
      <c r="E29" s="187">
        <v>13</v>
      </c>
      <c r="F29" s="196"/>
      <c r="G29" s="195">
        <f>ROUND(E29*F29,2)</f>
        <v>0</v>
      </c>
      <c r="H29" s="194" t="s">
        <v>91</v>
      </c>
      <c r="I29" s="222" t="s">
        <v>76</v>
      </c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77</v>
      </c>
      <c r="AF29" s="165"/>
      <c r="AG29" s="165"/>
      <c r="AH29" s="165"/>
      <c r="AI29" s="165"/>
      <c r="AJ29" s="165"/>
      <c r="AK29" s="165"/>
      <c r="AL29" s="165"/>
      <c r="AM29" s="165">
        <v>15</v>
      </c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 x14ac:dyDescent="0.2">
      <c r="A30" s="218"/>
      <c r="B30" s="273" t="s">
        <v>107</v>
      </c>
      <c r="C30" s="274"/>
      <c r="D30" s="275"/>
      <c r="E30" s="276"/>
      <c r="F30" s="277"/>
      <c r="G30" s="278"/>
      <c r="H30" s="194"/>
      <c r="I30" s="222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>
        <v>0</v>
      </c>
      <c r="AD30" s="165"/>
      <c r="AE30" s="165" t="s">
        <v>70</v>
      </c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 x14ac:dyDescent="0.2">
      <c r="A31" s="219">
        <v>9</v>
      </c>
      <c r="B31" s="176" t="s">
        <v>108</v>
      </c>
      <c r="C31" s="203" t="s">
        <v>109</v>
      </c>
      <c r="D31" s="181" t="s">
        <v>74</v>
      </c>
      <c r="E31" s="187">
        <v>13</v>
      </c>
      <c r="F31" s="196"/>
      <c r="G31" s="195">
        <f>ROUND(E31*F31,2)</f>
        <v>0</v>
      </c>
      <c r="H31" s="194" t="s">
        <v>91</v>
      </c>
      <c r="I31" s="222" t="s">
        <v>76</v>
      </c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77</v>
      </c>
      <c r="AF31" s="165"/>
      <c r="AG31" s="165"/>
      <c r="AH31" s="165"/>
      <c r="AI31" s="165"/>
      <c r="AJ31" s="165"/>
      <c r="AK31" s="165"/>
      <c r="AL31" s="165"/>
      <c r="AM31" s="165">
        <v>15</v>
      </c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">
      <c r="A32" s="218"/>
      <c r="B32" s="273" t="s">
        <v>110</v>
      </c>
      <c r="C32" s="274"/>
      <c r="D32" s="275"/>
      <c r="E32" s="276"/>
      <c r="F32" s="277"/>
      <c r="G32" s="278"/>
      <c r="H32" s="194"/>
      <c r="I32" s="222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>
        <v>0</v>
      </c>
      <c r="AD32" s="165"/>
      <c r="AE32" s="165" t="s">
        <v>70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outlineLevel="1" x14ac:dyDescent="0.2">
      <c r="A33" s="219">
        <v>10</v>
      </c>
      <c r="B33" s="176" t="s">
        <v>111</v>
      </c>
      <c r="C33" s="203" t="s">
        <v>112</v>
      </c>
      <c r="D33" s="181" t="s">
        <v>90</v>
      </c>
      <c r="E33" s="187">
        <v>183</v>
      </c>
      <c r="F33" s="196"/>
      <c r="G33" s="195">
        <f>ROUND(E33*F33,2)</f>
        <v>0</v>
      </c>
      <c r="H33" s="194" t="s">
        <v>91</v>
      </c>
      <c r="I33" s="222" t="s">
        <v>76</v>
      </c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77</v>
      </c>
      <c r="AF33" s="165"/>
      <c r="AG33" s="165"/>
      <c r="AH33" s="165"/>
      <c r="AI33" s="165"/>
      <c r="AJ33" s="165"/>
      <c r="AK33" s="165"/>
      <c r="AL33" s="165"/>
      <c r="AM33" s="165">
        <v>15</v>
      </c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outlineLevel="1" x14ac:dyDescent="0.2">
      <c r="A34" s="218"/>
      <c r="B34" s="177"/>
      <c r="C34" s="205" t="s">
        <v>113</v>
      </c>
      <c r="D34" s="183"/>
      <c r="E34" s="189"/>
      <c r="F34" s="197"/>
      <c r="G34" s="197"/>
      <c r="H34" s="194"/>
      <c r="I34" s="222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5"/>
      <c r="AE34" s="165" t="s">
        <v>114</v>
      </c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outlineLevel="1" x14ac:dyDescent="0.2">
      <c r="A35" s="218"/>
      <c r="B35" s="273" t="s">
        <v>115</v>
      </c>
      <c r="C35" s="274"/>
      <c r="D35" s="275"/>
      <c r="E35" s="276"/>
      <c r="F35" s="277"/>
      <c r="G35" s="278"/>
      <c r="H35" s="194"/>
      <c r="I35" s="222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>
        <v>0</v>
      </c>
      <c r="AD35" s="165"/>
      <c r="AE35" s="165" t="s">
        <v>70</v>
      </c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outlineLevel="1" x14ac:dyDescent="0.2">
      <c r="A36" s="219">
        <v>11</v>
      </c>
      <c r="B36" s="176" t="s">
        <v>116</v>
      </c>
      <c r="C36" s="203" t="s">
        <v>117</v>
      </c>
      <c r="D36" s="181" t="s">
        <v>90</v>
      </c>
      <c r="E36" s="187">
        <v>183</v>
      </c>
      <c r="F36" s="196"/>
      <c r="G36" s="195">
        <f>ROUND(E36*F36,2)</f>
        <v>0</v>
      </c>
      <c r="H36" s="194" t="s">
        <v>91</v>
      </c>
      <c r="I36" s="222" t="s">
        <v>76</v>
      </c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77</v>
      </c>
      <c r="AF36" s="165"/>
      <c r="AG36" s="165"/>
      <c r="AH36" s="165"/>
      <c r="AI36" s="165"/>
      <c r="AJ36" s="165"/>
      <c r="AK36" s="165"/>
      <c r="AL36" s="165"/>
      <c r="AM36" s="165">
        <v>15</v>
      </c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outlineLevel="1" x14ac:dyDescent="0.2">
      <c r="A37" s="218"/>
      <c r="B37" s="177"/>
      <c r="C37" s="205" t="s">
        <v>118</v>
      </c>
      <c r="D37" s="183"/>
      <c r="E37" s="189"/>
      <c r="F37" s="197"/>
      <c r="G37" s="197"/>
      <c r="H37" s="194"/>
      <c r="I37" s="222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114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 x14ac:dyDescent="0.2">
      <c r="A38" s="219">
        <v>12</v>
      </c>
      <c r="B38" s="176" t="s">
        <v>119</v>
      </c>
      <c r="C38" s="203" t="s">
        <v>120</v>
      </c>
      <c r="D38" s="181" t="s">
        <v>90</v>
      </c>
      <c r="E38" s="187">
        <v>183</v>
      </c>
      <c r="F38" s="196"/>
      <c r="G38" s="195">
        <f t="shared" ref="G38:G62" si="0">ROUND(E38*F38,2)</f>
        <v>0</v>
      </c>
      <c r="H38" s="194"/>
      <c r="I38" s="222" t="s">
        <v>121</v>
      </c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77</v>
      </c>
      <c r="AF38" s="165"/>
      <c r="AG38" s="165"/>
      <c r="AH38" s="165"/>
      <c r="AI38" s="165"/>
      <c r="AJ38" s="165"/>
      <c r="AK38" s="165"/>
      <c r="AL38" s="165"/>
      <c r="AM38" s="165">
        <v>15</v>
      </c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">
      <c r="A39" s="219">
        <v>13</v>
      </c>
      <c r="B39" s="176" t="s">
        <v>122</v>
      </c>
      <c r="C39" s="203" t="s">
        <v>123</v>
      </c>
      <c r="D39" s="181" t="s">
        <v>124</v>
      </c>
      <c r="E39" s="187">
        <v>27</v>
      </c>
      <c r="F39" s="196"/>
      <c r="G39" s="195">
        <f t="shared" si="0"/>
        <v>0</v>
      </c>
      <c r="H39" s="194"/>
      <c r="I39" s="222" t="s">
        <v>121</v>
      </c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77</v>
      </c>
      <c r="AF39" s="165"/>
      <c r="AG39" s="165"/>
      <c r="AH39" s="165"/>
      <c r="AI39" s="165"/>
      <c r="AJ39" s="165"/>
      <c r="AK39" s="165"/>
      <c r="AL39" s="165"/>
      <c r="AM39" s="165">
        <v>15</v>
      </c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">
      <c r="A40" s="219">
        <v>14</v>
      </c>
      <c r="B40" s="176" t="s">
        <v>125</v>
      </c>
      <c r="C40" s="203" t="s">
        <v>126</v>
      </c>
      <c r="D40" s="181" t="s">
        <v>124</v>
      </c>
      <c r="E40" s="187">
        <v>1</v>
      </c>
      <c r="F40" s="196"/>
      <c r="G40" s="195">
        <f t="shared" si="0"/>
        <v>0</v>
      </c>
      <c r="H40" s="194"/>
      <c r="I40" s="222" t="s">
        <v>121</v>
      </c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77</v>
      </c>
      <c r="AF40" s="165"/>
      <c r="AG40" s="165"/>
      <c r="AH40" s="165"/>
      <c r="AI40" s="165"/>
      <c r="AJ40" s="165"/>
      <c r="AK40" s="165"/>
      <c r="AL40" s="165"/>
      <c r="AM40" s="165">
        <v>15</v>
      </c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">
      <c r="A41" s="219">
        <v>15</v>
      </c>
      <c r="B41" s="176" t="s">
        <v>127</v>
      </c>
      <c r="C41" s="203" t="s">
        <v>128</v>
      </c>
      <c r="D41" s="181" t="s">
        <v>90</v>
      </c>
      <c r="E41" s="187">
        <v>34.300000000000004</v>
      </c>
      <c r="F41" s="196"/>
      <c r="G41" s="195">
        <f t="shared" si="0"/>
        <v>0</v>
      </c>
      <c r="H41" s="194"/>
      <c r="I41" s="222" t="s">
        <v>121</v>
      </c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77</v>
      </c>
      <c r="AF41" s="165"/>
      <c r="AG41" s="165"/>
      <c r="AH41" s="165"/>
      <c r="AI41" s="165"/>
      <c r="AJ41" s="165"/>
      <c r="AK41" s="165"/>
      <c r="AL41" s="165"/>
      <c r="AM41" s="165">
        <v>15</v>
      </c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 x14ac:dyDescent="0.2">
      <c r="A42" s="219">
        <v>16</v>
      </c>
      <c r="B42" s="176" t="s">
        <v>129</v>
      </c>
      <c r="C42" s="203" t="s">
        <v>130</v>
      </c>
      <c r="D42" s="181" t="s">
        <v>90</v>
      </c>
      <c r="E42" s="187">
        <v>14.8</v>
      </c>
      <c r="F42" s="196"/>
      <c r="G42" s="195">
        <f t="shared" si="0"/>
        <v>0</v>
      </c>
      <c r="H42" s="194"/>
      <c r="I42" s="222" t="s">
        <v>121</v>
      </c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77</v>
      </c>
      <c r="AF42" s="165"/>
      <c r="AG42" s="165"/>
      <c r="AH42" s="165"/>
      <c r="AI42" s="165"/>
      <c r="AJ42" s="165"/>
      <c r="AK42" s="165"/>
      <c r="AL42" s="165"/>
      <c r="AM42" s="165">
        <v>15</v>
      </c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 x14ac:dyDescent="0.2">
      <c r="A43" s="219">
        <v>17</v>
      </c>
      <c r="B43" s="176" t="s">
        <v>131</v>
      </c>
      <c r="C43" s="203" t="s">
        <v>132</v>
      </c>
      <c r="D43" s="181" t="s">
        <v>90</v>
      </c>
      <c r="E43" s="187">
        <v>68</v>
      </c>
      <c r="F43" s="196"/>
      <c r="G43" s="195">
        <f t="shared" si="0"/>
        <v>0</v>
      </c>
      <c r="H43" s="194"/>
      <c r="I43" s="222" t="s">
        <v>121</v>
      </c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77</v>
      </c>
      <c r="AF43" s="165"/>
      <c r="AG43" s="165"/>
      <c r="AH43" s="165"/>
      <c r="AI43" s="165"/>
      <c r="AJ43" s="165"/>
      <c r="AK43" s="165"/>
      <c r="AL43" s="165"/>
      <c r="AM43" s="165">
        <v>15</v>
      </c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 x14ac:dyDescent="0.2">
      <c r="A44" s="219">
        <v>18</v>
      </c>
      <c r="B44" s="176" t="s">
        <v>133</v>
      </c>
      <c r="C44" s="203" t="s">
        <v>134</v>
      </c>
      <c r="D44" s="181" t="s">
        <v>90</v>
      </c>
      <c r="E44" s="187">
        <v>11.5</v>
      </c>
      <c r="F44" s="196"/>
      <c r="G44" s="195">
        <f t="shared" si="0"/>
        <v>0</v>
      </c>
      <c r="H44" s="194"/>
      <c r="I44" s="222" t="s">
        <v>121</v>
      </c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77</v>
      </c>
      <c r="AF44" s="165"/>
      <c r="AG44" s="165"/>
      <c r="AH44" s="165"/>
      <c r="AI44" s="165"/>
      <c r="AJ44" s="165"/>
      <c r="AK44" s="165"/>
      <c r="AL44" s="165"/>
      <c r="AM44" s="165">
        <v>15</v>
      </c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 x14ac:dyDescent="0.2">
      <c r="A45" s="219">
        <v>19</v>
      </c>
      <c r="B45" s="176" t="s">
        <v>135</v>
      </c>
      <c r="C45" s="203" t="s">
        <v>136</v>
      </c>
      <c r="D45" s="181" t="s">
        <v>90</v>
      </c>
      <c r="E45" s="187">
        <v>28.3</v>
      </c>
      <c r="F45" s="196"/>
      <c r="G45" s="195">
        <f t="shared" si="0"/>
        <v>0</v>
      </c>
      <c r="H45" s="194"/>
      <c r="I45" s="222" t="s">
        <v>121</v>
      </c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77</v>
      </c>
      <c r="AF45" s="165"/>
      <c r="AG45" s="165"/>
      <c r="AH45" s="165"/>
      <c r="AI45" s="165"/>
      <c r="AJ45" s="165"/>
      <c r="AK45" s="165"/>
      <c r="AL45" s="165"/>
      <c r="AM45" s="165">
        <v>15</v>
      </c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 x14ac:dyDescent="0.2">
      <c r="A46" s="219">
        <v>20</v>
      </c>
      <c r="B46" s="176" t="s">
        <v>137</v>
      </c>
      <c r="C46" s="203" t="s">
        <v>138</v>
      </c>
      <c r="D46" s="181" t="s">
        <v>90</v>
      </c>
      <c r="E46" s="187">
        <v>25.8</v>
      </c>
      <c r="F46" s="196"/>
      <c r="G46" s="195">
        <f t="shared" si="0"/>
        <v>0</v>
      </c>
      <c r="H46" s="194"/>
      <c r="I46" s="222" t="s">
        <v>121</v>
      </c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77</v>
      </c>
      <c r="AF46" s="165"/>
      <c r="AG46" s="165"/>
      <c r="AH46" s="165"/>
      <c r="AI46" s="165"/>
      <c r="AJ46" s="165"/>
      <c r="AK46" s="165"/>
      <c r="AL46" s="165"/>
      <c r="AM46" s="165">
        <v>15</v>
      </c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outlineLevel="1" x14ac:dyDescent="0.2">
      <c r="A47" s="219">
        <v>21</v>
      </c>
      <c r="B47" s="176" t="s">
        <v>139</v>
      </c>
      <c r="C47" s="203" t="s">
        <v>140</v>
      </c>
      <c r="D47" s="181" t="s">
        <v>124</v>
      </c>
      <c r="E47" s="187">
        <v>1</v>
      </c>
      <c r="F47" s="196"/>
      <c r="G47" s="195">
        <f t="shared" si="0"/>
        <v>0</v>
      </c>
      <c r="H47" s="194"/>
      <c r="I47" s="222" t="s">
        <v>121</v>
      </c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77</v>
      </c>
      <c r="AF47" s="165"/>
      <c r="AG47" s="165"/>
      <c r="AH47" s="165"/>
      <c r="AI47" s="165"/>
      <c r="AJ47" s="165"/>
      <c r="AK47" s="165"/>
      <c r="AL47" s="165"/>
      <c r="AM47" s="165">
        <v>15</v>
      </c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outlineLevel="1" x14ac:dyDescent="0.2">
      <c r="A48" s="219">
        <v>22</v>
      </c>
      <c r="B48" s="176" t="s">
        <v>141</v>
      </c>
      <c r="C48" s="203" t="s">
        <v>142</v>
      </c>
      <c r="D48" s="181" t="s">
        <v>124</v>
      </c>
      <c r="E48" s="187">
        <v>1</v>
      </c>
      <c r="F48" s="196"/>
      <c r="G48" s="195">
        <f t="shared" si="0"/>
        <v>0</v>
      </c>
      <c r="H48" s="194"/>
      <c r="I48" s="222" t="s">
        <v>121</v>
      </c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77</v>
      </c>
      <c r="AF48" s="165"/>
      <c r="AG48" s="165"/>
      <c r="AH48" s="165"/>
      <c r="AI48" s="165"/>
      <c r="AJ48" s="165"/>
      <c r="AK48" s="165"/>
      <c r="AL48" s="165"/>
      <c r="AM48" s="165">
        <v>15</v>
      </c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outlineLevel="1" x14ac:dyDescent="0.2">
      <c r="A49" s="219">
        <v>23</v>
      </c>
      <c r="B49" s="176" t="s">
        <v>143</v>
      </c>
      <c r="C49" s="203" t="s">
        <v>144</v>
      </c>
      <c r="D49" s="181" t="s">
        <v>124</v>
      </c>
      <c r="E49" s="187">
        <v>1</v>
      </c>
      <c r="F49" s="196"/>
      <c r="G49" s="195">
        <f t="shared" si="0"/>
        <v>0</v>
      </c>
      <c r="H49" s="194"/>
      <c r="I49" s="222" t="s">
        <v>121</v>
      </c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5"/>
      <c r="AD49" s="165"/>
      <c r="AE49" s="165" t="s">
        <v>77</v>
      </c>
      <c r="AF49" s="165"/>
      <c r="AG49" s="165"/>
      <c r="AH49" s="165"/>
      <c r="AI49" s="165"/>
      <c r="AJ49" s="165"/>
      <c r="AK49" s="165"/>
      <c r="AL49" s="165"/>
      <c r="AM49" s="165">
        <v>15</v>
      </c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ht="22.5" outlineLevel="1" x14ac:dyDescent="0.2">
      <c r="A50" s="219">
        <v>24</v>
      </c>
      <c r="B50" s="176" t="s">
        <v>145</v>
      </c>
      <c r="C50" s="203" t="s">
        <v>146</v>
      </c>
      <c r="D50" s="181" t="s">
        <v>90</v>
      </c>
      <c r="E50" s="187">
        <v>36</v>
      </c>
      <c r="F50" s="196"/>
      <c r="G50" s="195">
        <f t="shared" si="0"/>
        <v>0</v>
      </c>
      <c r="H50" s="194" t="s">
        <v>147</v>
      </c>
      <c r="I50" s="222" t="s">
        <v>76</v>
      </c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  <c r="AC50" s="165"/>
      <c r="AD50" s="165"/>
      <c r="AE50" s="165" t="s">
        <v>148</v>
      </c>
      <c r="AF50" s="165"/>
      <c r="AG50" s="165"/>
      <c r="AH50" s="165"/>
      <c r="AI50" s="165"/>
      <c r="AJ50" s="165"/>
      <c r="AK50" s="165"/>
      <c r="AL50" s="165"/>
      <c r="AM50" s="165">
        <v>15</v>
      </c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ht="22.5" outlineLevel="1" x14ac:dyDescent="0.2">
      <c r="A51" s="219">
        <v>25</v>
      </c>
      <c r="B51" s="176" t="s">
        <v>149</v>
      </c>
      <c r="C51" s="203" t="s">
        <v>150</v>
      </c>
      <c r="D51" s="181" t="s">
        <v>90</v>
      </c>
      <c r="E51" s="187">
        <v>16</v>
      </c>
      <c r="F51" s="196"/>
      <c r="G51" s="195">
        <f t="shared" si="0"/>
        <v>0</v>
      </c>
      <c r="H51" s="194" t="s">
        <v>147</v>
      </c>
      <c r="I51" s="222" t="s">
        <v>76</v>
      </c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148</v>
      </c>
      <c r="AF51" s="165"/>
      <c r="AG51" s="165"/>
      <c r="AH51" s="165"/>
      <c r="AI51" s="165"/>
      <c r="AJ51" s="165"/>
      <c r="AK51" s="165"/>
      <c r="AL51" s="165"/>
      <c r="AM51" s="165">
        <v>15</v>
      </c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ht="22.5" outlineLevel="1" x14ac:dyDescent="0.2">
      <c r="A52" s="219">
        <v>26</v>
      </c>
      <c r="B52" s="176" t="s">
        <v>151</v>
      </c>
      <c r="C52" s="203" t="s">
        <v>152</v>
      </c>
      <c r="D52" s="181" t="s">
        <v>90</v>
      </c>
      <c r="E52" s="187">
        <v>72</v>
      </c>
      <c r="F52" s="196"/>
      <c r="G52" s="195">
        <f t="shared" si="0"/>
        <v>0</v>
      </c>
      <c r="H52" s="194" t="s">
        <v>147</v>
      </c>
      <c r="I52" s="222" t="s">
        <v>76</v>
      </c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148</v>
      </c>
      <c r="AF52" s="165"/>
      <c r="AG52" s="165"/>
      <c r="AH52" s="165"/>
      <c r="AI52" s="165"/>
      <c r="AJ52" s="165"/>
      <c r="AK52" s="165"/>
      <c r="AL52" s="165"/>
      <c r="AM52" s="165">
        <v>15</v>
      </c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ht="22.5" outlineLevel="1" x14ac:dyDescent="0.2">
      <c r="A53" s="219">
        <v>27</v>
      </c>
      <c r="B53" s="176" t="s">
        <v>153</v>
      </c>
      <c r="C53" s="203" t="s">
        <v>154</v>
      </c>
      <c r="D53" s="181" t="s">
        <v>90</v>
      </c>
      <c r="E53" s="187">
        <v>12</v>
      </c>
      <c r="F53" s="196"/>
      <c r="G53" s="195">
        <f t="shared" si="0"/>
        <v>0</v>
      </c>
      <c r="H53" s="194" t="s">
        <v>147</v>
      </c>
      <c r="I53" s="222" t="s">
        <v>76</v>
      </c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148</v>
      </c>
      <c r="AF53" s="165"/>
      <c r="AG53" s="165"/>
      <c r="AH53" s="165"/>
      <c r="AI53" s="165"/>
      <c r="AJ53" s="165"/>
      <c r="AK53" s="165"/>
      <c r="AL53" s="165"/>
      <c r="AM53" s="165">
        <v>15</v>
      </c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ht="22.5" outlineLevel="1" x14ac:dyDescent="0.2">
      <c r="A54" s="219">
        <v>28</v>
      </c>
      <c r="B54" s="176" t="s">
        <v>155</v>
      </c>
      <c r="C54" s="203" t="s">
        <v>156</v>
      </c>
      <c r="D54" s="181" t="s">
        <v>90</v>
      </c>
      <c r="E54" s="187">
        <v>30</v>
      </c>
      <c r="F54" s="196"/>
      <c r="G54" s="195">
        <f t="shared" si="0"/>
        <v>0</v>
      </c>
      <c r="H54" s="194" t="s">
        <v>147</v>
      </c>
      <c r="I54" s="222" t="s">
        <v>76</v>
      </c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5"/>
      <c r="AE54" s="165" t="s">
        <v>148</v>
      </c>
      <c r="AF54" s="165"/>
      <c r="AG54" s="165"/>
      <c r="AH54" s="165"/>
      <c r="AI54" s="165"/>
      <c r="AJ54" s="165"/>
      <c r="AK54" s="165"/>
      <c r="AL54" s="165"/>
      <c r="AM54" s="165">
        <v>15</v>
      </c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ht="22.5" outlineLevel="1" x14ac:dyDescent="0.2">
      <c r="A55" s="219">
        <v>29</v>
      </c>
      <c r="B55" s="176" t="s">
        <v>157</v>
      </c>
      <c r="C55" s="203" t="s">
        <v>158</v>
      </c>
      <c r="D55" s="181" t="s">
        <v>90</v>
      </c>
      <c r="E55" s="187">
        <v>27</v>
      </c>
      <c r="F55" s="196"/>
      <c r="G55" s="195">
        <f t="shared" si="0"/>
        <v>0</v>
      </c>
      <c r="H55" s="194" t="s">
        <v>147</v>
      </c>
      <c r="I55" s="222" t="s">
        <v>76</v>
      </c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  <c r="AC55" s="165"/>
      <c r="AD55" s="165"/>
      <c r="AE55" s="165" t="s">
        <v>148</v>
      </c>
      <c r="AF55" s="165"/>
      <c r="AG55" s="165"/>
      <c r="AH55" s="165"/>
      <c r="AI55" s="165"/>
      <c r="AJ55" s="165"/>
      <c r="AK55" s="165"/>
      <c r="AL55" s="165"/>
      <c r="AM55" s="165">
        <v>15</v>
      </c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ht="22.5" outlineLevel="1" x14ac:dyDescent="0.2">
      <c r="A56" s="219">
        <v>30</v>
      </c>
      <c r="B56" s="176" t="s">
        <v>159</v>
      </c>
      <c r="C56" s="203" t="s">
        <v>160</v>
      </c>
      <c r="D56" s="181" t="s">
        <v>74</v>
      </c>
      <c r="E56" s="187">
        <v>13</v>
      </c>
      <c r="F56" s="196"/>
      <c r="G56" s="195">
        <f t="shared" si="0"/>
        <v>0</v>
      </c>
      <c r="H56" s="194" t="s">
        <v>147</v>
      </c>
      <c r="I56" s="222" t="s">
        <v>76</v>
      </c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148</v>
      </c>
      <c r="AF56" s="165"/>
      <c r="AG56" s="165"/>
      <c r="AH56" s="165"/>
      <c r="AI56" s="165"/>
      <c r="AJ56" s="165"/>
      <c r="AK56" s="165"/>
      <c r="AL56" s="165"/>
      <c r="AM56" s="165">
        <v>15</v>
      </c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ht="33.75" outlineLevel="1" x14ac:dyDescent="0.2">
      <c r="A57" s="219">
        <v>31</v>
      </c>
      <c r="B57" s="176" t="s">
        <v>161</v>
      </c>
      <c r="C57" s="203" t="s">
        <v>162</v>
      </c>
      <c r="D57" s="181" t="s">
        <v>90</v>
      </c>
      <c r="E57" s="187">
        <v>36</v>
      </c>
      <c r="F57" s="196"/>
      <c r="G57" s="195">
        <f t="shared" si="0"/>
        <v>0</v>
      </c>
      <c r="H57" s="194" t="s">
        <v>147</v>
      </c>
      <c r="I57" s="222" t="s">
        <v>76</v>
      </c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  <c r="AC57" s="165"/>
      <c r="AD57" s="165"/>
      <c r="AE57" s="165" t="s">
        <v>148</v>
      </c>
      <c r="AF57" s="165"/>
      <c r="AG57" s="165"/>
      <c r="AH57" s="165"/>
      <c r="AI57" s="165"/>
      <c r="AJ57" s="165"/>
      <c r="AK57" s="165"/>
      <c r="AL57" s="165"/>
      <c r="AM57" s="165">
        <v>15</v>
      </c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ht="33.75" outlineLevel="1" x14ac:dyDescent="0.2">
      <c r="A58" s="219">
        <v>32</v>
      </c>
      <c r="B58" s="176" t="s">
        <v>163</v>
      </c>
      <c r="C58" s="203" t="s">
        <v>164</v>
      </c>
      <c r="D58" s="181" t="s">
        <v>90</v>
      </c>
      <c r="E58" s="187">
        <v>16</v>
      </c>
      <c r="F58" s="196"/>
      <c r="G58" s="195">
        <f t="shared" si="0"/>
        <v>0</v>
      </c>
      <c r="H58" s="194" t="s">
        <v>147</v>
      </c>
      <c r="I58" s="222" t="s">
        <v>76</v>
      </c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5"/>
      <c r="AE58" s="165" t="s">
        <v>148</v>
      </c>
      <c r="AF58" s="165"/>
      <c r="AG58" s="165"/>
      <c r="AH58" s="165"/>
      <c r="AI58" s="165"/>
      <c r="AJ58" s="165"/>
      <c r="AK58" s="165"/>
      <c r="AL58" s="165"/>
      <c r="AM58" s="165">
        <v>15</v>
      </c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ht="33.75" outlineLevel="1" x14ac:dyDescent="0.2">
      <c r="A59" s="219">
        <v>33</v>
      </c>
      <c r="B59" s="176" t="s">
        <v>165</v>
      </c>
      <c r="C59" s="203" t="s">
        <v>166</v>
      </c>
      <c r="D59" s="181" t="s">
        <v>90</v>
      </c>
      <c r="E59" s="187">
        <v>72</v>
      </c>
      <c r="F59" s="196"/>
      <c r="G59" s="195">
        <f t="shared" si="0"/>
        <v>0</v>
      </c>
      <c r="H59" s="194" t="s">
        <v>147</v>
      </c>
      <c r="I59" s="222" t="s">
        <v>76</v>
      </c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148</v>
      </c>
      <c r="AF59" s="165"/>
      <c r="AG59" s="165"/>
      <c r="AH59" s="165"/>
      <c r="AI59" s="165"/>
      <c r="AJ59" s="165"/>
      <c r="AK59" s="165"/>
      <c r="AL59" s="165"/>
      <c r="AM59" s="165">
        <v>15</v>
      </c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ht="33.75" outlineLevel="1" x14ac:dyDescent="0.2">
      <c r="A60" s="219">
        <v>34</v>
      </c>
      <c r="B60" s="176" t="s">
        <v>167</v>
      </c>
      <c r="C60" s="203" t="s">
        <v>168</v>
      </c>
      <c r="D60" s="181" t="s">
        <v>90</v>
      </c>
      <c r="E60" s="187">
        <v>12</v>
      </c>
      <c r="F60" s="196"/>
      <c r="G60" s="195">
        <f t="shared" si="0"/>
        <v>0</v>
      </c>
      <c r="H60" s="194" t="s">
        <v>147</v>
      </c>
      <c r="I60" s="222" t="s">
        <v>76</v>
      </c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  <c r="AC60" s="165"/>
      <c r="AD60" s="165"/>
      <c r="AE60" s="165" t="s">
        <v>148</v>
      </c>
      <c r="AF60" s="165"/>
      <c r="AG60" s="165"/>
      <c r="AH60" s="165"/>
      <c r="AI60" s="165"/>
      <c r="AJ60" s="165"/>
      <c r="AK60" s="165"/>
      <c r="AL60" s="165"/>
      <c r="AM60" s="165">
        <v>15</v>
      </c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</row>
    <row r="61" spans="1:60" ht="33.75" outlineLevel="1" x14ac:dyDescent="0.2">
      <c r="A61" s="219">
        <v>35</v>
      </c>
      <c r="B61" s="176" t="s">
        <v>169</v>
      </c>
      <c r="C61" s="203" t="s">
        <v>170</v>
      </c>
      <c r="D61" s="181" t="s">
        <v>90</v>
      </c>
      <c r="E61" s="187">
        <v>30</v>
      </c>
      <c r="F61" s="196"/>
      <c r="G61" s="195">
        <f t="shared" si="0"/>
        <v>0</v>
      </c>
      <c r="H61" s="194" t="s">
        <v>147</v>
      </c>
      <c r="I61" s="222" t="s">
        <v>76</v>
      </c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  <c r="AC61" s="165"/>
      <c r="AD61" s="165"/>
      <c r="AE61" s="165" t="s">
        <v>148</v>
      </c>
      <c r="AF61" s="165"/>
      <c r="AG61" s="165"/>
      <c r="AH61" s="165"/>
      <c r="AI61" s="165"/>
      <c r="AJ61" s="165"/>
      <c r="AK61" s="165"/>
      <c r="AL61" s="165"/>
      <c r="AM61" s="165">
        <v>15</v>
      </c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</row>
    <row r="62" spans="1:60" ht="33.75" outlineLevel="1" x14ac:dyDescent="0.2">
      <c r="A62" s="219">
        <v>36</v>
      </c>
      <c r="B62" s="176" t="s">
        <v>171</v>
      </c>
      <c r="C62" s="203" t="s">
        <v>172</v>
      </c>
      <c r="D62" s="181" t="s">
        <v>90</v>
      </c>
      <c r="E62" s="187">
        <v>27</v>
      </c>
      <c r="F62" s="196"/>
      <c r="G62" s="195">
        <f t="shared" si="0"/>
        <v>0</v>
      </c>
      <c r="H62" s="194" t="s">
        <v>147</v>
      </c>
      <c r="I62" s="222" t="s">
        <v>76</v>
      </c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  <c r="AC62" s="165"/>
      <c r="AD62" s="165"/>
      <c r="AE62" s="165" t="s">
        <v>148</v>
      </c>
      <c r="AF62" s="165"/>
      <c r="AG62" s="165"/>
      <c r="AH62" s="165"/>
      <c r="AI62" s="165"/>
      <c r="AJ62" s="165"/>
      <c r="AK62" s="165"/>
      <c r="AL62" s="165"/>
      <c r="AM62" s="165">
        <v>15</v>
      </c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</row>
    <row r="63" spans="1:60" outlineLevel="1" x14ac:dyDescent="0.2">
      <c r="A63" s="218"/>
      <c r="B63" s="273" t="s">
        <v>173</v>
      </c>
      <c r="C63" s="274"/>
      <c r="D63" s="275"/>
      <c r="E63" s="276"/>
      <c r="F63" s="277"/>
      <c r="G63" s="278"/>
      <c r="H63" s="194"/>
      <c r="I63" s="222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  <c r="AC63" s="165">
        <v>0</v>
      </c>
      <c r="AD63" s="165"/>
      <c r="AE63" s="165" t="s">
        <v>70</v>
      </c>
      <c r="AF63" s="165"/>
      <c r="AG63" s="165"/>
      <c r="AH63" s="165"/>
      <c r="AI63" s="165"/>
      <c r="AJ63" s="165"/>
      <c r="AK63" s="165"/>
      <c r="AL63" s="165"/>
      <c r="AM63" s="165"/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</row>
    <row r="64" spans="1:60" outlineLevel="1" x14ac:dyDescent="0.2">
      <c r="A64" s="218"/>
      <c r="B64" s="273" t="s">
        <v>174</v>
      </c>
      <c r="C64" s="274"/>
      <c r="D64" s="275"/>
      <c r="E64" s="276"/>
      <c r="F64" s="277"/>
      <c r="G64" s="278"/>
      <c r="H64" s="194"/>
      <c r="I64" s="222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  <c r="AC64" s="165"/>
      <c r="AD64" s="165"/>
      <c r="AE64" s="165" t="s">
        <v>82</v>
      </c>
      <c r="AF64" s="165"/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</row>
    <row r="65" spans="1:60" ht="13.5" outlineLevel="1" thickBot="1" x14ac:dyDescent="0.25">
      <c r="A65" s="227">
        <v>37</v>
      </c>
      <c r="B65" s="228" t="s">
        <v>175</v>
      </c>
      <c r="C65" s="229" t="s">
        <v>84</v>
      </c>
      <c r="D65" s="230" t="s">
        <v>85</v>
      </c>
      <c r="E65" s="231">
        <v>0.31263000000000002</v>
      </c>
      <c r="F65" s="232"/>
      <c r="G65" s="233">
        <f>ROUND(E65*F65,2)</f>
        <v>0</v>
      </c>
      <c r="H65" s="234" t="s">
        <v>91</v>
      </c>
      <c r="I65" s="235" t="s">
        <v>76</v>
      </c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  <c r="AC65" s="165"/>
      <c r="AD65" s="165"/>
      <c r="AE65" s="165" t="s">
        <v>86</v>
      </c>
      <c r="AF65" s="165"/>
      <c r="AG65" s="165"/>
      <c r="AH65" s="165"/>
      <c r="AI65" s="165"/>
      <c r="AJ65" s="165"/>
      <c r="AK65" s="165"/>
      <c r="AL65" s="165"/>
      <c r="AM65" s="165">
        <v>15</v>
      </c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</row>
    <row r="66" spans="1:60" x14ac:dyDescent="0.2">
      <c r="A66" s="166"/>
      <c r="B66" s="178" t="s">
        <v>176</v>
      </c>
      <c r="C66" s="206" t="s">
        <v>176</v>
      </c>
      <c r="D66" s="184"/>
      <c r="E66" s="190"/>
      <c r="F66" s="198"/>
      <c r="G66" s="198"/>
      <c r="H66" s="198"/>
      <c r="I66" s="199"/>
    </row>
    <row r="67" spans="1:60" hidden="1" x14ac:dyDescent="0.2">
      <c r="A67" s="208"/>
      <c r="B67" s="200"/>
      <c r="C67" s="207"/>
      <c r="D67" s="143"/>
      <c r="E67" s="46"/>
      <c r="F67" s="46"/>
      <c r="G67" s="46"/>
      <c r="H67" s="46"/>
      <c r="I67" s="142"/>
    </row>
    <row r="68" spans="1:60" hidden="1" x14ac:dyDescent="0.2">
      <c r="A68" s="210"/>
      <c r="B68" s="211" t="s">
        <v>177</v>
      </c>
      <c r="C68" s="212"/>
      <c r="D68" s="213"/>
      <c r="E68" s="214"/>
      <c r="F68" s="214"/>
      <c r="G68" s="215">
        <f>F9+F17</f>
        <v>0</v>
      </c>
      <c r="H68" s="39"/>
      <c r="I68" s="144"/>
    </row>
    <row r="69" spans="1:60" x14ac:dyDescent="0.2">
      <c r="D69" s="141"/>
    </row>
    <row r="70" spans="1:60" x14ac:dyDescent="0.2">
      <c r="D70" s="141"/>
    </row>
    <row r="71" spans="1:60" x14ac:dyDescent="0.2">
      <c r="D71" s="141"/>
    </row>
    <row r="72" spans="1:60" x14ac:dyDescent="0.2">
      <c r="D72" s="141"/>
    </row>
    <row r="73" spans="1:60" x14ac:dyDescent="0.2">
      <c r="D73" s="141"/>
    </row>
    <row r="74" spans="1:60" x14ac:dyDescent="0.2">
      <c r="D74" s="141"/>
    </row>
    <row r="75" spans="1:60" x14ac:dyDescent="0.2">
      <c r="D75" s="141"/>
    </row>
    <row r="76" spans="1:60" x14ac:dyDescent="0.2">
      <c r="D76" s="141"/>
    </row>
    <row r="77" spans="1:60" x14ac:dyDescent="0.2">
      <c r="D77" s="141"/>
    </row>
    <row r="78" spans="1:60" x14ac:dyDescent="0.2">
      <c r="D78" s="141"/>
    </row>
    <row r="79" spans="1:60" x14ac:dyDescent="0.2">
      <c r="D79" s="141"/>
    </row>
    <row r="80" spans="1:60" x14ac:dyDescent="0.2">
      <c r="D80" s="141"/>
    </row>
    <row r="81" spans="4:4" x14ac:dyDescent="0.2">
      <c r="D81" s="141"/>
    </row>
    <row r="82" spans="4:4" x14ac:dyDescent="0.2">
      <c r="D82" s="141"/>
    </row>
    <row r="83" spans="4:4" x14ac:dyDescent="0.2">
      <c r="D83" s="141"/>
    </row>
    <row r="84" spans="4:4" x14ac:dyDescent="0.2">
      <c r="D84" s="141"/>
    </row>
    <row r="85" spans="4:4" x14ac:dyDescent="0.2">
      <c r="D85" s="141"/>
    </row>
    <row r="86" spans="4:4" x14ac:dyDescent="0.2">
      <c r="D86" s="141"/>
    </row>
    <row r="87" spans="4:4" x14ac:dyDescent="0.2">
      <c r="D87" s="141"/>
    </row>
    <row r="88" spans="4:4" x14ac:dyDescent="0.2">
      <c r="D88" s="141"/>
    </row>
    <row r="89" spans="4:4" x14ac:dyDescent="0.2">
      <c r="D89" s="141"/>
    </row>
    <row r="90" spans="4:4" x14ac:dyDescent="0.2">
      <c r="D90" s="141"/>
    </row>
    <row r="91" spans="4:4" x14ac:dyDescent="0.2">
      <c r="D91" s="141"/>
    </row>
    <row r="92" spans="4:4" x14ac:dyDescent="0.2">
      <c r="D92" s="141"/>
    </row>
    <row r="93" spans="4:4" x14ac:dyDescent="0.2">
      <c r="D93" s="141"/>
    </row>
    <row r="94" spans="4:4" x14ac:dyDescent="0.2">
      <c r="D94" s="141"/>
    </row>
    <row r="95" spans="4:4" x14ac:dyDescent="0.2">
      <c r="D95" s="141"/>
    </row>
    <row r="96" spans="4:4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918B" sheet="1"/>
  <mergeCells count="16">
    <mergeCell ref="B32:G32"/>
    <mergeCell ref="B35:G35"/>
    <mergeCell ref="B63:G63"/>
    <mergeCell ref="B64:G64"/>
    <mergeCell ref="B15:G15"/>
    <mergeCell ref="F17:G17"/>
    <mergeCell ref="B18:G18"/>
    <mergeCell ref="B20:G20"/>
    <mergeCell ref="B27:G27"/>
    <mergeCell ref="B30:G30"/>
    <mergeCell ref="B14:G14"/>
    <mergeCell ref="A1:G1"/>
    <mergeCell ref="C7:G7"/>
    <mergeCell ref="F9:G9"/>
    <mergeCell ref="B10:G10"/>
    <mergeCell ref="B11:G11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19</vt:i4>
      </vt:variant>
    </vt:vector>
  </HeadingPairs>
  <TitlesOfParts>
    <vt:vector size="25" baseType="lpstr">
      <vt:lpstr>Uchazeč</vt:lpstr>
      <vt:lpstr>Stavba</vt:lpstr>
      <vt:lpstr>VzorObjekt</vt:lpstr>
      <vt:lpstr>VzorPolozky</vt:lpstr>
      <vt:lpstr>Rekapitulace Objekt 1</vt:lpstr>
      <vt:lpstr>1 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'1 1 Pol'!Názvy_tisku</vt:lpstr>
      <vt:lpstr>Stavba!Objednatel</vt:lpstr>
      <vt:lpstr>'1 1 Pol'!Oblast_tisku</vt:lpstr>
      <vt:lpstr>'Rekapitulace Objekt 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Savos</dc:creator>
  <cp:lastModifiedBy>Kubes Pavel, Mesto Litomysl</cp:lastModifiedBy>
  <cp:lastPrinted>2012-06-29T07:38:16Z</cp:lastPrinted>
  <dcterms:created xsi:type="dcterms:W3CDTF">2009-04-08T07:15:50Z</dcterms:created>
  <dcterms:modified xsi:type="dcterms:W3CDTF">2022-11-09T11:05:40Z</dcterms:modified>
</cp:coreProperties>
</file>