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5440" windowHeight="15840" activeTab="1"/>
  </bookViews>
  <sheets>
    <sheet name="Pokyny pro vyplnění" sheetId="11" r:id="rId1"/>
    <sheet name="Stavba" sheetId="1" r:id="rId2"/>
    <sheet name="VzorPolozky" sheetId="10" state="hidden" r:id="rId3"/>
    <sheet name="2021045 1 Pol" sheetId="12" r:id="rId4"/>
    <sheet name="2021045 2 Pol" sheetId="13" r:id="rId5"/>
    <sheet name="2021045 3 Pol" sheetId="14" r:id="rId6"/>
    <sheet name="2021045 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'2021045 1 Pol'!$1:$7</definedName>
    <definedName name="_xlnm.Print_Titles" localSheetId="4">'2021045 2 Pol'!$1:$7</definedName>
    <definedName name="_xlnm.Print_Titles" localSheetId="5">'2021045 3 Pol'!$1:$7</definedName>
    <definedName name="_xlnm.Print_Titles" localSheetId="6">'2021045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'2021045 1 Pol'!$A$1:$X$296</definedName>
    <definedName name="_xlnm.Print_Area" localSheetId="4">'2021045 2 Pol'!$A$1:$X$56</definedName>
    <definedName name="_xlnm.Print_Area" localSheetId="5">'2021045 3 Pol'!$A$1:$X$55</definedName>
    <definedName name="_xlnm.Print_Area" localSheetId="6">'2021045 4 Pol'!$A$1:$X$65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H43" i="1" s="1"/>
  <c r="I43" i="1" s="1"/>
  <c r="F43" i="1"/>
  <c r="G42" i="1"/>
  <c r="F42" i="1"/>
  <c r="G41" i="1"/>
  <c r="F41" i="1"/>
  <c r="G40" i="1"/>
  <c r="F40" i="1"/>
  <c r="G39" i="1"/>
  <c r="F39" i="1"/>
  <c r="G55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AE55" i="15"/>
  <c r="G45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8" i="14"/>
  <c r="I18" i="14"/>
  <c r="K18" i="14"/>
  <c r="K17" i="14" s="1"/>
  <c r="M18" i="14"/>
  <c r="O18" i="14"/>
  <c r="Q18" i="14"/>
  <c r="V18" i="14"/>
  <c r="V17" i="14" s="1"/>
  <c r="G19" i="14"/>
  <c r="I19" i="14"/>
  <c r="K19" i="14"/>
  <c r="M19" i="14"/>
  <c r="O19" i="14"/>
  <c r="Q19" i="14"/>
  <c r="V19" i="14"/>
  <c r="G20" i="14"/>
  <c r="G17" i="14" s="1"/>
  <c r="I20" i="14"/>
  <c r="K20" i="14"/>
  <c r="O20" i="14"/>
  <c r="O17" i="14" s="1"/>
  <c r="Q20" i="14"/>
  <c r="V20" i="14"/>
  <c r="G21" i="14"/>
  <c r="M21" i="14" s="1"/>
  <c r="I21" i="14"/>
  <c r="I17" i="14" s="1"/>
  <c r="K21" i="14"/>
  <c r="O21" i="14"/>
  <c r="Q21" i="14"/>
  <c r="Q17" i="14" s="1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5" i="14"/>
  <c r="M25" i="14" s="1"/>
  <c r="I25" i="14"/>
  <c r="I24" i="14" s="1"/>
  <c r="K25" i="14"/>
  <c r="K24" i="14" s="1"/>
  <c r="O25" i="14"/>
  <c r="Q25" i="14"/>
  <c r="Q24" i="14" s="1"/>
  <c r="V25" i="14"/>
  <c r="V24" i="14" s="1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G24" i="14" s="1"/>
  <c r="I28" i="14"/>
  <c r="K28" i="14"/>
  <c r="O28" i="14"/>
  <c r="O24" i="14" s="1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2" i="14"/>
  <c r="G31" i="14" s="1"/>
  <c r="I32" i="14"/>
  <c r="I31" i="14" s="1"/>
  <c r="K32" i="14"/>
  <c r="O32" i="14"/>
  <c r="O31" i="14" s="1"/>
  <c r="Q32" i="14"/>
  <c r="Q31" i="14" s="1"/>
  <c r="V32" i="14"/>
  <c r="G33" i="14"/>
  <c r="M33" i="14" s="1"/>
  <c r="I33" i="14"/>
  <c r="K33" i="14"/>
  <c r="O33" i="14"/>
  <c r="Q33" i="14"/>
  <c r="V33" i="14"/>
  <c r="G34" i="14"/>
  <c r="I34" i="14"/>
  <c r="K34" i="14"/>
  <c r="K31" i="14" s="1"/>
  <c r="M34" i="14"/>
  <c r="O34" i="14"/>
  <c r="Q34" i="14"/>
  <c r="V34" i="14"/>
  <c r="V31" i="14" s="1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K42" i="14"/>
  <c r="O42" i="14"/>
  <c r="V42" i="14"/>
  <c r="G43" i="14"/>
  <c r="I43" i="14"/>
  <c r="I42" i="14" s="1"/>
  <c r="K43" i="14"/>
  <c r="M43" i="14"/>
  <c r="M42" i="14" s="1"/>
  <c r="O43" i="14"/>
  <c r="Q43" i="14"/>
  <c r="Q42" i="14" s="1"/>
  <c r="V43" i="14"/>
  <c r="AE45" i="14"/>
  <c r="G4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O8" i="13" s="1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30" i="13"/>
  <c r="I30" i="13"/>
  <c r="K30" i="13"/>
  <c r="K29" i="13" s="1"/>
  <c r="M30" i="13"/>
  <c r="O30" i="13"/>
  <c r="Q30" i="13"/>
  <c r="V30" i="13"/>
  <c r="V29" i="13" s="1"/>
  <c r="G31" i="13"/>
  <c r="G29" i="13" s="1"/>
  <c r="I31" i="13"/>
  <c r="K31" i="13"/>
  <c r="M31" i="13"/>
  <c r="O31" i="13"/>
  <c r="O29" i="13" s="1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I29" i="13" s="1"/>
  <c r="K33" i="13"/>
  <c r="O33" i="13"/>
  <c r="Q33" i="13"/>
  <c r="Q29" i="13" s="1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G41" i="13"/>
  <c r="M41" i="13" s="1"/>
  <c r="I41" i="13"/>
  <c r="I40" i="13" s="1"/>
  <c r="K41" i="13"/>
  <c r="K40" i="13" s="1"/>
  <c r="O41" i="13"/>
  <c r="Q41" i="13"/>
  <c r="Q40" i="13" s="1"/>
  <c r="V41" i="13"/>
  <c r="V40" i="13" s="1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O40" i="13" s="1"/>
  <c r="Q44" i="13"/>
  <c r="V44" i="13"/>
  <c r="AE46" i="13"/>
  <c r="AF46" i="13"/>
  <c r="G286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G8" i="12" s="1"/>
  <c r="I14" i="12"/>
  <c r="K14" i="12"/>
  <c r="O14" i="12"/>
  <c r="O8" i="12" s="1"/>
  <c r="Q14" i="12"/>
  <c r="V14" i="12"/>
  <c r="G17" i="12"/>
  <c r="M17" i="12" s="1"/>
  <c r="I17" i="12"/>
  <c r="K17" i="12"/>
  <c r="O17" i="12"/>
  <c r="Q17" i="12"/>
  <c r="V17" i="12"/>
  <c r="G23" i="12"/>
  <c r="M23" i="12" s="1"/>
  <c r="I23" i="12"/>
  <c r="K23" i="12"/>
  <c r="O23" i="12"/>
  <c r="Q23" i="12"/>
  <c r="V23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5" i="12"/>
  <c r="M35" i="12" s="1"/>
  <c r="I35" i="12"/>
  <c r="K35" i="12"/>
  <c r="O35" i="12"/>
  <c r="Q35" i="12"/>
  <c r="V35" i="12"/>
  <c r="G39" i="12"/>
  <c r="I39" i="12"/>
  <c r="K39" i="12"/>
  <c r="M39" i="12"/>
  <c r="O39" i="12"/>
  <c r="Q39" i="12"/>
  <c r="V39" i="12"/>
  <c r="G44" i="12"/>
  <c r="I44" i="12"/>
  <c r="K44" i="12"/>
  <c r="M44" i="12"/>
  <c r="O44" i="12"/>
  <c r="Q44" i="12"/>
  <c r="V44" i="12"/>
  <c r="G46" i="12"/>
  <c r="O46" i="12"/>
  <c r="G47" i="12"/>
  <c r="M47" i="12" s="1"/>
  <c r="M46" i="12" s="1"/>
  <c r="I47" i="12"/>
  <c r="I46" i="12" s="1"/>
  <c r="K47" i="12"/>
  <c r="K46" i="12" s="1"/>
  <c r="O47" i="12"/>
  <c r="Q47" i="12"/>
  <c r="Q46" i="12" s="1"/>
  <c r="V47" i="12"/>
  <c r="V46" i="12" s="1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4" i="12"/>
  <c r="M54" i="12" s="1"/>
  <c r="I54" i="12"/>
  <c r="I53" i="12" s="1"/>
  <c r="K54" i="12"/>
  <c r="K53" i="12" s="1"/>
  <c r="O54" i="12"/>
  <c r="Q54" i="12"/>
  <c r="Q53" i="12" s="1"/>
  <c r="V54" i="12"/>
  <c r="V53" i="12" s="1"/>
  <c r="G57" i="12"/>
  <c r="I57" i="12"/>
  <c r="K57" i="12"/>
  <c r="M57" i="12"/>
  <c r="O57" i="12"/>
  <c r="Q57" i="12"/>
  <c r="V57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O53" i="12" s="1"/>
  <c r="Q63" i="12"/>
  <c r="V63" i="12"/>
  <c r="G66" i="12"/>
  <c r="M66" i="12" s="1"/>
  <c r="I66" i="12"/>
  <c r="K66" i="12"/>
  <c r="O66" i="12"/>
  <c r="Q66" i="12"/>
  <c r="V66" i="12"/>
  <c r="G71" i="12"/>
  <c r="I71" i="12"/>
  <c r="K71" i="12"/>
  <c r="M71" i="12"/>
  <c r="O71" i="12"/>
  <c r="Q71" i="12"/>
  <c r="V71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9" i="12"/>
  <c r="I79" i="12"/>
  <c r="O79" i="12"/>
  <c r="Q79" i="12"/>
  <c r="G80" i="12"/>
  <c r="I80" i="12"/>
  <c r="K80" i="12"/>
  <c r="K79" i="12" s="1"/>
  <c r="M80" i="12"/>
  <c r="M79" i="12" s="1"/>
  <c r="O80" i="12"/>
  <c r="Q80" i="12"/>
  <c r="V80" i="12"/>
  <c r="V79" i="12" s="1"/>
  <c r="G83" i="12"/>
  <c r="M83" i="12" s="1"/>
  <c r="I83" i="12"/>
  <c r="I82" i="12" s="1"/>
  <c r="K83" i="12"/>
  <c r="O83" i="12"/>
  <c r="O82" i="12" s="1"/>
  <c r="Q83" i="12"/>
  <c r="Q82" i="12" s="1"/>
  <c r="V83" i="12"/>
  <c r="G86" i="12"/>
  <c r="M86" i="12" s="1"/>
  <c r="I86" i="12"/>
  <c r="K86" i="12"/>
  <c r="O86" i="12"/>
  <c r="Q86" i="12"/>
  <c r="V86" i="12"/>
  <c r="G87" i="12"/>
  <c r="I87" i="12"/>
  <c r="K87" i="12"/>
  <c r="K82" i="12" s="1"/>
  <c r="M87" i="12"/>
  <c r="O87" i="12"/>
  <c r="Q87" i="12"/>
  <c r="V87" i="12"/>
  <c r="V82" i="12" s="1"/>
  <c r="G90" i="12"/>
  <c r="I90" i="12"/>
  <c r="K90" i="12"/>
  <c r="M90" i="12"/>
  <c r="O90" i="12"/>
  <c r="Q90" i="12"/>
  <c r="V90" i="12"/>
  <c r="G93" i="12"/>
  <c r="M93" i="12" s="1"/>
  <c r="I93" i="12"/>
  <c r="K93" i="12"/>
  <c r="O93" i="12"/>
  <c r="Q93" i="12"/>
  <c r="V93" i="12"/>
  <c r="G98" i="12"/>
  <c r="M98" i="12" s="1"/>
  <c r="I98" i="12"/>
  <c r="K98" i="12"/>
  <c r="O98" i="12"/>
  <c r="Q98" i="12"/>
  <c r="V98" i="12"/>
  <c r="G100" i="12"/>
  <c r="I100" i="12"/>
  <c r="K100" i="12"/>
  <c r="M100" i="12"/>
  <c r="O100" i="12"/>
  <c r="Q100" i="12"/>
  <c r="V100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10" i="12"/>
  <c r="M110" i="12" s="1"/>
  <c r="I110" i="12"/>
  <c r="K110" i="12"/>
  <c r="O110" i="12"/>
  <c r="Q110" i="12"/>
  <c r="V110" i="12"/>
  <c r="G113" i="12"/>
  <c r="I113" i="12"/>
  <c r="K113" i="12"/>
  <c r="M113" i="12"/>
  <c r="O113" i="12"/>
  <c r="Q113" i="12"/>
  <c r="V113" i="12"/>
  <c r="G116" i="12"/>
  <c r="I116" i="12"/>
  <c r="K116" i="12"/>
  <c r="M116" i="12"/>
  <c r="O116" i="12"/>
  <c r="Q116" i="12"/>
  <c r="V116" i="12"/>
  <c r="G119" i="12"/>
  <c r="M119" i="12" s="1"/>
  <c r="I119" i="12"/>
  <c r="K119" i="12"/>
  <c r="O119" i="12"/>
  <c r="Q119" i="12"/>
  <c r="V119" i="12"/>
  <c r="I121" i="12"/>
  <c r="Q121" i="12"/>
  <c r="G122" i="12"/>
  <c r="I122" i="12"/>
  <c r="K122" i="12"/>
  <c r="K121" i="12" s="1"/>
  <c r="M122" i="12"/>
  <c r="O122" i="12"/>
  <c r="Q122" i="12"/>
  <c r="V122" i="12"/>
  <c r="V121" i="12" s="1"/>
  <c r="G125" i="12"/>
  <c r="I125" i="12"/>
  <c r="K125" i="12"/>
  <c r="M125" i="12"/>
  <c r="O125" i="12"/>
  <c r="Q125" i="12"/>
  <c r="V125" i="12"/>
  <c r="G130" i="12"/>
  <c r="G121" i="12" s="1"/>
  <c r="I130" i="12"/>
  <c r="K130" i="12"/>
  <c r="O130" i="12"/>
  <c r="O121" i="12" s="1"/>
  <c r="Q130" i="12"/>
  <c r="V130" i="12"/>
  <c r="G133" i="12"/>
  <c r="I133" i="12"/>
  <c r="K133" i="12"/>
  <c r="K132" i="12" s="1"/>
  <c r="M133" i="12"/>
  <c r="O133" i="12"/>
  <c r="Q133" i="12"/>
  <c r="V133" i="12"/>
  <c r="V132" i="12" s="1"/>
  <c r="G137" i="12"/>
  <c r="I137" i="12"/>
  <c r="K137" i="12"/>
  <c r="M137" i="12"/>
  <c r="O137" i="12"/>
  <c r="Q137" i="12"/>
  <c r="V137" i="12"/>
  <c r="G139" i="12"/>
  <c r="G132" i="12" s="1"/>
  <c r="I139" i="12"/>
  <c r="K139" i="12"/>
  <c r="O139" i="12"/>
  <c r="O132" i="12" s="1"/>
  <c r="Q139" i="12"/>
  <c r="V139" i="12"/>
  <c r="G143" i="12"/>
  <c r="M143" i="12" s="1"/>
  <c r="I143" i="12"/>
  <c r="I132" i="12" s="1"/>
  <c r="K143" i="12"/>
  <c r="O143" i="12"/>
  <c r="Q143" i="12"/>
  <c r="Q132" i="12" s="1"/>
  <c r="V143" i="12"/>
  <c r="I147" i="12"/>
  <c r="K147" i="12"/>
  <c r="Q147" i="12"/>
  <c r="V147" i="12"/>
  <c r="G148" i="12"/>
  <c r="G147" i="12" s="1"/>
  <c r="I148" i="12"/>
  <c r="K148" i="12"/>
  <c r="M148" i="12"/>
  <c r="O148" i="12"/>
  <c r="O147" i="12" s="1"/>
  <c r="Q148" i="12"/>
  <c r="V148" i="12"/>
  <c r="G150" i="12"/>
  <c r="M150" i="12" s="1"/>
  <c r="I150" i="12"/>
  <c r="K150" i="12"/>
  <c r="O150" i="12"/>
  <c r="Q150" i="12"/>
  <c r="V150" i="12"/>
  <c r="G152" i="12"/>
  <c r="I152" i="12"/>
  <c r="O152" i="12"/>
  <c r="Q152" i="12"/>
  <c r="G153" i="12"/>
  <c r="M153" i="12" s="1"/>
  <c r="M152" i="12" s="1"/>
  <c r="I153" i="12"/>
  <c r="K153" i="12"/>
  <c r="K152" i="12" s="1"/>
  <c r="O153" i="12"/>
  <c r="Q153" i="12"/>
  <c r="V153" i="12"/>
  <c r="V152" i="12" s="1"/>
  <c r="K156" i="12"/>
  <c r="V156" i="12"/>
  <c r="G157" i="12"/>
  <c r="M157" i="12" s="1"/>
  <c r="M156" i="12" s="1"/>
  <c r="I157" i="12"/>
  <c r="I156" i="12" s="1"/>
  <c r="K157" i="12"/>
  <c r="O157" i="12"/>
  <c r="O156" i="12" s="1"/>
  <c r="Q157" i="12"/>
  <c r="Q156" i="12" s="1"/>
  <c r="V157" i="12"/>
  <c r="G160" i="12"/>
  <c r="I160" i="12"/>
  <c r="K160" i="12"/>
  <c r="K159" i="12" s="1"/>
  <c r="M160" i="12"/>
  <c r="O160" i="12"/>
  <c r="Q160" i="12"/>
  <c r="V160" i="12"/>
  <c r="V159" i="12" s="1"/>
  <c r="G162" i="12"/>
  <c r="I162" i="12"/>
  <c r="K162" i="12"/>
  <c r="M162" i="12"/>
  <c r="O162" i="12"/>
  <c r="Q162" i="12"/>
  <c r="V162" i="12"/>
  <c r="G166" i="12"/>
  <c r="G159" i="12" s="1"/>
  <c r="I166" i="12"/>
  <c r="K166" i="12"/>
  <c r="O166" i="12"/>
  <c r="O159" i="12" s="1"/>
  <c r="Q166" i="12"/>
  <c r="V166" i="12"/>
  <c r="G170" i="12"/>
  <c r="M170" i="12" s="1"/>
  <c r="I170" i="12"/>
  <c r="I159" i="12" s="1"/>
  <c r="K170" i="12"/>
  <c r="O170" i="12"/>
  <c r="Q170" i="12"/>
  <c r="Q159" i="12" s="1"/>
  <c r="V170" i="12"/>
  <c r="G172" i="12"/>
  <c r="I172" i="12"/>
  <c r="K172" i="12"/>
  <c r="M172" i="12"/>
  <c r="O172" i="12"/>
  <c r="Q172" i="12"/>
  <c r="V172" i="12"/>
  <c r="G173" i="12"/>
  <c r="I173" i="12"/>
  <c r="K173" i="12"/>
  <c r="M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G179" i="12"/>
  <c r="I179" i="12"/>
  <c r="K179" i="12"/>
  <c r="M179" i="12"/>
  <c r="O179" i="12"/>
  <c r="Q179" i="12"/>
  <c r="V179" i="12"/>
  <c r="G180" i="12"/>
  <c r="O180" i="12"/>
  <c r="G181" i="12"/>
  <c r="M181" i="12" s="1"/>
  <c r="M180" i="12" s="1"/>
  <c r="I181" i="12"/>
  <c r="I180" i="12" s="1"/>
  <c r="K181" i="12"/>
  <c r="K180" i="12" s="1"/>
  <c r="O181" i="12"/>
  <c r="Q181" i="12"/>
  <c r="Q180" i="12" s="1"/>
  <c r="V181" i="12"/>
  <c r="V180" i="12" s="1"/>
  <c r="K182" i="12"/>
  <c r="V182" i="12"/>
  <c r="G183" i="12"/>
  <c r="G182" i="12" s="1"/>
  <c r="I183" i="12"/>
  <c r="K183" i="12"/>
  <c r="M183" i="12"/>
  <c r="O183" i="12"/>
  <c r="O182" i="12" s="1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I182" i="12" s="1"/>
  <c r="K187" i="12"/>
  <c r="O187" i="12"/>
  <c r="Q187" i="12"/>
  <c r="Q182" i="12" s="1"/>
  <c r="V187" i="12"/>
  <c r="G188" i="12"/>
  <c r="I188" i="12"/>
  <c r="K188" i="12"/>
  <c r="O188" i="12"/>
  <c r="Q188" i="12"/>
  <c r="V188" i="12"/>
  <c r="G189" i="12"/>
  <c r="I189" i="12"/>
  <c r="K189" i="12"/>
  <c r="M189" i="12"/>
  <c r="M188" i="12" s="1"/>
  <c r="O189" i="12"/>
  <c r="Q189" i="12"/>
  <c r="V189" i="12"/>
  <c r="G191" i="12"/>
  <c r="M191" i="12" s="1"/>
  <c r="I191" i="12"/>
  <c r="I190" i="12" s="1"/>
  <c r="K191" i="12"/>
  <c r="O191" i="12"/>
  <c r="Q191" i="12"/>
  <c r="Q190" i="12" s="1"/>
  <c r="V191" i="12"/>
  <c r="G193" i="12"/>
  <c r="M193" i="12" s="1"/>
  <c r="I193" i="12"/>
  <c r="K193" i="12"/>
  <c r="K190" i="12" s="1"/>
  <c r="O193" i="12"/>
  <c r="Q193" i="12"/>
  <c r="V193" i="12"/>
  <c r="V190" i="12" s="1"/>
  <c r="G195" i="12"/>
  <c r="I195" i="12"/>
  <c r="K195" i="12"/>
  <c r="M195" i="12"/>
  <c r="O195" i="12"/>
  <c r="Q195" i="12"/>
  <c r="V195" i="12"/>
  <c r="G198" i="12"/>
  <c r="M198" i="12" s="1"/>
  <c r="I198" i="12"/>
  <c r="K198" i="12"/>
  <c r="O198" i="12"/>
  <c r="O190" i="12" s="1"/>
  <c r="Q198" i="12"/>
  <c r="V198" i="12"/>
  <c r="G201" i="12"/>
  <c r="M201" i="12" s="1"/>
  <c r="I201" i="12"/>
  <c r="K201" i="12"/>
  <c r="O201" i="12"/>
  <c r="Q201" i="12"/>
  <c r="V201" i="12"/>
  <c r="G202" i="12"/>
  <c r="I202" i="12"/>
  <c r="K202" i="12"/>
  <c r="O202" i="12"/>
  <c r="Q202" i="12"/>
  <c r="V202" i="12"/>
  <c r="G203" i="12"/>
  <c r="I203" i="12"/>
  <c r="K203" i="12"/>
  <c r="M203" i="12"/>
  <c r="M202" i="12" s="1"/>
  <c r="O203" i="12"/>
  <c r="Q203" i="12"/>
  <c r="V203" i="12"/>
  <c r="G207" i="12"/>
  <c r="M207" i="12" s="1"/>
  <c r="I207" i="12"/>
  <c r="I206" i="12" s="1"/>
  <c r="K207" i="12"/>
  <c r="O207" i="12"/>
  <c r="Q207" i="12"/>
  <c r="Q206" i="12" s="1"/>
  <c r="V207" i="12"/>
  <c r="G209" i="12"/>
  <c r="M209" i="12" s="1"/>
  <c r="I209" i="12"/>
  <c r="K209" i="12"/>
  <c r="K206" i="12" s="1"/>
  <c r="O209" i="12"/>
  <c r="Q209" i="12"/>
  <c r="V209" i="12"/>
  <c r="V206" i="12" s="1"/>
  <c r="G212" i="12"/>
  <c r="I212" i="12"/>
  <c r="K212" i="12"/>
  <c r="M212" i="12"/>
  <c r="O212" i="12"/>
  <c r="Q212" i="12"/>
  <c r="V212" i="12"/>
  <c r="G214" i="12"/>
  <c r="M214" i="12" s="1"/>
  <c r="I214" i="12"/>
  <c r="K214" i="12"/>
  <c r="O214" i="12"/>
  <c r="O206" i="12" s="1"/>
  <c r="Q214" i="12"/>
  <c r="V214" i="12"/>
  <c r="G217" i="12"/>
  <c r="M217" i="12" s="1"/>
  <c r="I217" i="12"/>
  <c r="K217" i="12"/>
  <c r="O217" i="12"/>
  <c r="Q217" i="12"/>
  <c r="V217" i="12"/>
  <c r="G221" i="12"/>
  <c r="M221" i="12" s="1"/>
  <c r="I221" i="12"/>
  <c r="K221" i="12"/>
  <c r="O221" i="12"/>
  <c r="Q221" i="12"/>
  <c r="V221" i="12"/>
  <c r="G224" i="12"/>
  <c r="I224" i="12"/>
  <c r="K224" i="12"/>
  <c r="M224" i="12"/>
  <c r="O224" i="12"/>
  <c r="Q224" i="12"/>
  <c r="V224" i="12"/>
  <c r="G227" i="12"/>
  <c r="M227" i="12" s="1"/>
  <c r="I227" i="12"/>
  <c r="K227" i="12"/>
  <c r="O227" i="12"/>
  <c r="Q227" i="12"/>
  <c r="V227" i="12"/>
  <c r="G230" i="12"/>
  <c r="M230" i="12" s="1"/>
  <c r="I230" i="12"/>
  <c r="K230" i="12"/>
  <c r="O230" i="12"/>
  <c r="Q230" i="12"/>
  <c r="V230" i="12"/>
  <c r="G233" i="12"/>
  <c r="M233" i="12" s="1"/>
  <c r="I233" i="12"/>
  <c r="K233" i="12"/>
  <c r="O233" i="12"/>
  <c r="Q233" i="12"/>
  <c r="V233" i="12"/>
  <c r="G234" i="12"/>
  <c r="I234" i="12"/>
  <c r="K234" i="12"/>
  <c r="M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I238" i="12"/>
  <c r="K238" i="12"/>
  <c r="M238" i="12"/>
  <c r="O238" i="12"/>
  <c r="Q238" i="12"/>
  <c r="V238" i="12"/>
  <c r="G241" i="12"/>
  <c r="M241" i="12" s="1"/>
  <c r="I241" i="12"/>
  <c r="K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I245" i="12"/>
  <c r="K245" i="12"/>
  <c r="M245" i="12"/>
  <c r="O245" i="12"/>
  <c r="Q245" i="12"/>
  <c r="V245" i="12"/>
  <c r="G246" i="12"/>
  <c r="I246" i="12"/>
  <c r="K246" i="12"/>
  <c r="M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50" i="12"/>
  <c r="I250" i="12"/>
  <c r="K250" i="12"/>
  <c r="M250" i="12"/>
  <c r="O250" i="12"/>
  <c r="Q250" i="12"/>
  <c r="V250" i="12"/>
  <c r="G252" i="12"/>
  <c r="M252" i="12" s="1"/>
  <c r="I252" i="12"/>
  <c r="K252" i="12"/>
  <c r="O252" i="12"/>
  <c r="O249" i="12" s="1"/>
  <c r="Q252" i="12"/>
  <c r="V252" i="12"/>
  <c r="G253" i="12"/>
  <c r="M253" i="12" s="1"/>
  <c r="I253" i="12"/>
  <c r="I249" i="12" s="1"/>
  <c r="K253" i="12"/>
  <c r="O253" i="12"/>
  <c r="Q253" i="12"/>
  <c r="Q249" i="12" s="1"/>
  <c r="V253" i="12"/>
  <c r="G256" i="12"/>
  <c r="M256" i="12" s="1"/>
  <c r="I256" i="12"/>
  <c r="K256" i="12"/>
  <c r="K249" i="12" s="1"/>
  <c r="O256" i="12"/>
  <c r="Q256" i="12"/>
  <c r="V256" i="12"/>
  <c r="V249" i="12" s="1"/>
  <c r="G258" i="12"/>
  <c r="I258" i="12"/>
  <c r="K258" i="12"/>
  <c r="M258" i="12"/>
  <c r="O258" i="12"/>
  <c r="Q258" i="12"/>
  <c r="V258" i="12"/>
  <c r="G259" i="12"/>
  <c r="G260" i="12"/>
  <c r="M260" i="12" s="1"/>
  <c r="M259" i="12" s="1"/>
  <c r="I260" i="12"/>
  <c r="I259" i="12" s="1"/>
  <c r="K260" i="12"/>
  <c r="O260" i="12"/>
  <c r="Q260" i="12"/>
  <c r="Q259" i="12" s="1"/>
  <c r="V260" i="12"/>
  <c r="G266" i="12"/>
  <c r="M266" i="12" s="1"/>
  <c r="I266" i="12"/>
  <c r="K266" i="12"/>
  <c r="K259" i="12" s="1"/>
  <c r="O266" i="12"/>
  <c r="Q266" i="12"/>
  <c r="V266" i="12"/>
  <c r="V259" i="12" s="1"/>
  <c r="G269" i="12"/>
  <c r="I269" i="12"/>
  <c r="K269" i="12"/>
  <c r="M269" i="12"/>
  <c r="O269" i="12"/>
  <c r="Q269" i="12"/>
  <c r="V269" i="12"/>
  <c r="G271" i="12"/>
  <c r="M271" i="12" s="1"/>
  <c r="I271" i="12"/>
  <c r="K271" i="12"/>
  <c r="O271" i="12"/>
  <c r="O259" i="12" s="1"/>
  <c r="Q271" i="12"/>
  <c r="V271" i="12"/>
  <c r="G273" i="12"/>
  <c r="M273" i="12" s="1"/>
  <c r="I273" i="12"/>
  <c r="K273" i="12"/>
  <c r="O273" i="12"/>
  <c r="Q273" i="12"/>
  <c r="V273" i="12"/>
  <c r="K274" i="12"/>
  <c r="V274" i="12"/>
  <c r="G275" i="12"/>
  <c r="I275" i="12"/>
  <c r="I274" i="12" s="1"/>
  <c r="K275" i="12"/>
  <c r="M275" i="12"/>
  <c r="O275" i="12"/>
  <c r="Q275" i="12"/>
  <c r="Q274" i="12" s="1"/>
  <c r="V275" i="12"/>
  <c r="G278" i="12"/>
  <c r="M278" i="12" s="1"/>
  <c r="I278" i="12"/>
  <c r="K278" i="12"/>
  <c r="O278" i="12"/>
  <c r="O274" i="12" s="1"/>
  <c r="Q278" i="12"/>
  <c r="V278" i="12"/>
  <c r="I280" i="12"/>
  <c r="Q280" i="12"/>
  <c r="G281" i="12"/>
  <c r="G280" i="12" s="1"/>
  <c r="I281" i="12"/>
  <c r="K281" i="12"/>
  <c r="K280" i="12" s="1"/>
  <c r="O281" i="12"/>
  <c r="O280" i="12" s="1"/>
  <c r="Q281" i="12"/>
  <c r="V281" i="12"/>
  <c r="V280" i="12" s="1"/>
  <c r="G284" i="12"/>
  <c r="I284" i="12"/>
  <c r="K284" i="12"/>
  <c r="M284" i="12"/>
  <c r="O284" i="12"/>
  <c r="Q284" i="12"/>
  <c r="V284" i="12"/>
  <c r="AE286" i="12"/>
  <c r="I20" i="1"/>
  <c r="I19" i="1"/>
  <c r="I18" i="1"/>
  <c r="I17" i="1"/>
  <c r="I16" i="1"/>
  <c r="I82" i="1"/>
  <c r="J81" i="1" s="1"/>
  <c r="F45" i="1"/>
  <c r="G45" i="1"/>
  <c r="G25" i="1" s="1"/>
  <c r="A25" i="1" s="1"/>
  <c r="H42" i="1"/>
  <c r="I42" i="1" s="1"/>
  <c r="H41" i="1"/>
  <c r="I41" i="1" s="1"/>
  <c r="H40" i="1"/>
  <c r="I40" i="1" s="1"/>
  <c r="H39" i="1"/>
  <c r="I39" i="1" s="1"/>
  <c r="I45" i="1" s="1"/>
  <c r="J52" i="1" l="1"/>
  <c r="J64" i="1"/>
  <c r="J72" i="1"/>
  <c r="J58" i="1"/>
  <c r="J60" i="1"/>
  <c r="J66" i="1"/>
  <c r="J56" i="1"/>
  <c r="J76" i="1"/>
  <c r="J68" i="1"/>
  <c r="J74" i="1"/>
  <c r="J80" i="1"/>
  <c r="J54" i="1"/>
  <c r="J62" i="1"/>
  <c r="J70" i="1"/>
  <c r="J78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79" i="1"/>
  <c r="H44" i="1"/>
  <c r="I44" i="1" s="1"/>
  <c r="G28" i="1"/>
  <c r="A26" i="1"/>
  <c r="G26" i="1"/>
  <c r="G23" i="1"/>
  <c r="AF55" i="15"/>
  <c r="M12" i="15"/>
  <c r="M8" i="15" s="1"/>
  <c r="M24" i="14"/>
  <c r="M32" i="14"/>
  <c r="M31" i="14" s="1"/>
  <c r="M28" i="14"/>
  <c r="M20" i="14"/>
  <c r="M17" i="14" s="1"/>
  <c r="M12" i="14"/>
  <c r="M8" i="14" s="1"/>
  <c r="AF45" i="14"/>
  <c r="M29" i="13"/>
  <c r="M40" i="13"/>
  <c r="M12" i="13"/>
  <c r="M8" i="13" s="1"/>
  <c r="M82" i="12"/>
  <c r="M206" i="12"/>
  <c r="M190" i="12"/>
  <c r="M249" i="12"/>
  <c r="M182" i="12"/>
  <c r="M53" i="12"/>
  <c r="M274" i="12"/>
  <c r="M147" i="12"/>
  <c r="G274" i="12"/>
  <c r="G249" i="12"/>
  <c r="AF286" i="12"/>
  <c r="M281" i="12"/>
  <c r="M280" i="12" s="1"/>
  <c r="G156" i="12"/>
  <c r="G82" i="12"/>
  <c r="G206" i="12"/>
  <c r="G190" i="12"/>
  <c r="G53" i="12"/>
  <c r="M166" i="12"/>
  <c r="M159" i="12" s="1"/>
  <c r="M139" i="12"/>
  <c r="M132" i="12" s="1"/>
  <c r="M130" i="12"/>
  <c r="M121" i="12" s="1"/>
  <c r="M14" i="12"/>
  <c r="M8" i="12" s="1"/>
  <c r="J43" i="1"/>
  <c r="J39" i="1"/>
  <c r="J45" i="1" s="1"/>
  <c r="J41" i="1"/>
  <c r="J44" i="1"/>
  <c r="J40" i="1"/>
  <c r="J42" i="1"/>
  <c r="H45" i="1"/>
  <c r="I21" i="1"/>
  <c r="J28" i="1"/>
  <c r="J26" i="1"/>
  <c r="G38" i="1"/>
  <c r="F38" i="1"/>
  <c r="J23" i="1"/>
  <c r="J24" i="1"/>
  <c r="J25" i="1"/>
  <c r="J27" i="1"/>
  <c r="E24" i="1"/>
  <c r="E26" i="1"/>
  <c r="J82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Fanda-PC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Fanda-PC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Fanda-PC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Fanda-PC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<sst xmlns="http://schemas.openxmlformats.org/spreadsheetml/2006/main" count="2270" uniqueCount="721">
  <si>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</si>
  <si>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</si>
  <si>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</si>
  <si>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</si>
  <si>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</si>
  <si>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</si>
  <si>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</si>
  <si>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</si>
  <si>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</si>
  <si>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</si>
  <si>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</si>
  <si>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</si>
  <si>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</si>
  <si>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</si>
  <si>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</si>
  <si>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</si>
  <si>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</si>
  <si>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</si>
  <si>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</si>
  <si>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</si>
  <si>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</si>
  <si>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</si>
  <si>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</si>
  <si>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</si>
  <si>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</si>
  <si>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</si>
  <si>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</si>
  <si>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</si>
  <si>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</si>
  <si>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</si>
  <si>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</si>
  <si>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</si>
  <si>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</si>
  <si>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</si>
  <si>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</si>
  <si>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</si>
  <si>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</si>
  <si>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</si>
  <si>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</si>
  <si>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</si>
  <si>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</si>
  <si>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</si>
  <si>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</si>
  <si>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2021045</t>
  </si>
  <si>
    <t>Hájenka Budislav - stavební úpravy</t>
  </si>
  <si>
    <t>Stavební sdružení Boštík s.r.o.</t>
  </si>
  <si>
    <t>Poříčí u Litomyšle  117</t>
  </si>
  <si>
    <t>25936484</t>
  </si>
  <si>
    <t>CZ25936484</t>
  </si>
  <si>
    <t>Stavba</t>
  </si>
  <si>
    <t>1</t>
  </si>
  <si>
    <t>2</t>
  </si>
  <si>
    <t>GASTRO - vybavení</t>
  </si>
  <si>
    <t>3</t>
  </si>
  <si>
    <t>ZTI</t>
  </si>
  <si>
    <t>4</t>
  </si>
  <si>
    <t>Elektroinstalace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</si>
  <si>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</si>
  <si>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</si>
  <si>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</si>
  <si>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</si>
  <si>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</si>
  <si>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</si>
  <si>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Svislé a kompletní konstrukce</t>
  </si>
  <si>
    <t>5</t>
  </si>
  <si>
    <t>Komunikace</t>
  </si>
  <si>
    <t>6</t>
  </si>
  <si>
    <t>Úpravy povrchu, podlahy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</si>
  <si>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</si>
  <si>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</si>
  <si>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</si>
  <si>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</si>
  <si>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</si>
  <si>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</si>
  <si>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</si>
  <si>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</si>
  <si>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</si>
  <si>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</si>
  <si>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</si>
  <si>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</si>
  <si>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</si>
  <si>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</si>
  <si>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</si>
  <si>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</si>
  <si>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</si>
  <si>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</si>
  <si>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</si>
  <si>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</si>
  <si>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</si>
  <si>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</si>
  <si>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</si>
  <si>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</si>
  <si>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</si>
  <si>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</si>
  <si>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726</t>
  </si>
  <si>
    <t>Instalační prefabrikáty</t>
  </si>
  <si>
    <t>762</t>
  </si>
  <si>
    <t>Konstrukce tesařské</t>
  </si>
  <si>
    <t>764</t>
  </si>
  <si>
    <t>Konstrukce klempířské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</si>
  <si>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</si>
  <si>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</si>
  <si>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</si>
  <si>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</si>
  <si>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</si>
  <si>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</si>
  <si>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</si>
  <si>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</si>
  <si>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</si>
  <si>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</si>
  <si>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791</t>
  </si>
  <si>
    <t>Montáž zařízení kuchyní</t>
  </si>
  <si>
    <t>792</t>
  </si>
  <si>
    <t>Vybavení baru</t>
  </si>
  <si>
    <t>793</t>
  </si>
  <si>
    <t>Montáž zařízení a doprava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</si>
  <si>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</si>
  <si>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</si>
  <si>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</si>
  <si>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</si>
  <si>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</si>
  <si>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</si>
  <si>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</si>
  <si>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</si>
  <si>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</si>
  <si>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</si>
  <si>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</si>
  <si>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</si>
  <si>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</si>
  <si>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</si>
  <si>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</si>
  <si>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</si>
  <si>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</si>
  <si>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</si>
  <si>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</si>
  <si>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</si>
  <si>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</si>
  <si>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</si>
  <si>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</si>
  <si>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</si>
  <si>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</si>
  <si>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</si>
  <si>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</si>
  <si>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</si>
  <si>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</si>
  <si>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</si>
  <si>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</si>
  <si>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113106221</t>
  </si>
  <si>
    <t>Rozebrání dlažeb z drobných kostek v kam. těženém</t>
  </si>
  <si>
    <t>m2</t>
  </si>
  <si>
    <t>RTS 21/ II</t>
  </si>
  <si>
    <t>Práce</t>
  </si>
  <si>
    <t>POL1_</t>
  </si>
  <si>
    <t>přípojka elektro : 12*1</t>
  </si>
  <si>
    <t>VV</t>
  </si>
  <si>
    <t>130901113</t>
  </si>
  <si>
    <t>Bourání konstrukcí kamenných ve vykopávkách</t>
  </si>
  <si>
    <t>m3</t>
  </si>
  <si>
    <t>prostup pro plyn a kanalizaci : 2*(1*1*0,55)</t>
  </si>
  <si>
    <t>prostup pro elektro : 0,5*0,5*0,7</t>
  </si>
  <si>
    <t>132201110</t>
  </si>
  <si>
    <t>Hloubení rýh š.do 60 cm v hor.3 do 50 m3, STROJNĚ</t>
  </si>
  <si>
    <t>přípojka plyn vně stavby : 10*0,6*1</t>
  </si>
  <si>
    <t>kanalizace, odpadní jímka : 7</t>
  </si>
  <si>
    <t>139601102</t>
  </si>
  <si>
    <t>Ruční výkop jam, rýh a šachet v hornině tř. 3</t>
  </si>
  <si>
    <t>POL1_1</t>
  </si>
  <si>
    <t>přípojka elektro : 12*0,6*0,8</t>
  </si>
  <si>
    <t>kanalizace, plyn uvnitř stavby : 7*1,2*0,6</t>
  </si>
  <si>
    <t xml:space="preserve">přípojka vodovodní  ?? : </t>
  </si>
  <si>
    <t>WC snížení podlahy : 2,7*4,65*0,07</t>
  </si>
  <si>
    <t>kuchyň snížení podlahy : (7,4*1*0,27)+(7,4*0,6*0,27)</t>
  </si>
  <si>
    <t>162601102</t>
  </si>
  <si>
    <t>Vodorovné přemístění výkopku z hor.1-4 do 5000 m odvoz na skládku</t>
  </si>
  <si>
    <t>přípojka elektro : 12*0,6*0,3</t>
  </si>
  <si>
    <t>kanalizace, plyn uvnitř stavby : 7*1,2*0,3</t>
  </si>
  <si>
    <t>přípojka plyn vně stavby : 10*0,6*0,7</t>
  </si>
  <si>
    <t>167101101</t>
  </si>
  <si>
    <t>Nakládání výkopku z hor.1-4 v množství do 100 m3</t>
  </si>
  <si>
    <t>174101102</t>
  </si>
  <si>
    <t>Zásyp jam, rýh a šachet  se zhutněním</t>
  </si>
  <si>
    <t>přípojka elektro : 12*0,6*0,5</t>
  </si>
  <si>
    <t>451572111</t>
  </si>
  <si>
    <t>Lože pod potrubí z kameniva těženého 0 - 4 mm</t>
  </si>
  <si>
    <t>přípojka plyn vně stavby : 10*0,6*0,3</t>
  </si>
  <si>
    <t>162201203</t>
  </si>
  <si>
    <t>Vodorovné přemíst.výkopku,  hor.1-4, vnitrostaveništní</t>
  </si>
  <si>
    <t>199000005</t>
  </si>
  <si>
    <t>Poplatek za skládku zeminy 1- 4</t>
  </si>
  <si>
    <t>t</t>
  </si>
  <si>
    <t>Indiv</t>
  </si>
  <si>
    <t>19,96*1,8</t>
  </si>
  <si>
    <t>271531111</t>
  </si>
  <si>
    <t xml:space="preserve">Polštář základu z kameniva  drceného </t>
  </si>
  <si>
    <t>jímka : 4*0,2</t>
  </si>
  <si>
    <t>273321311</t>
  </si>
  <si>
    <t>Železobeton základových desek C 16/20</t>
  </si>
  <si>
    <t>jímka : 4*0,15</t>
  </si>
  <si>
    <t>273361921</t>
  </si>
  <si>
    <t>Výztuž základových desek ze svařovaných sítí průměr drátu  5,0, oka 150/150 mm KD37</t>
  </si>
  <si>
    <t>jímka : 4*2,1*1,1/1000</t>
  </si>
  <si>
    <t>310238411</t>
  </si>
  <si>
    <t>Zazdívka otvorů plochy do1 m2 cihlami na MC</t>
  </si>
  <si>
    <t>317121251</t>
  </si>
  <si>
    <t>Montáž ŽB překladů do 180 cm dodatečně do rýh včetně dodávky RZP 2/10 149 x 14 x 14 cm</t>
  </si>
  <si>
    <t>kus</t>
  </si>
  <si>
    <t>kuchyň - zahrada : 4</t>
  </si>
  <si>
    <t>kuchyň - sál : 3</t>
  </si>
  <si>
    <t>317121047</t>
  </si>
  <si>
    <t>Překlad nenosný pórobeton, světlost otv. do 105 cm překlad nenosný NEP 10 P4,4 124 x 24,9 x 10 cm</t>
  </si>
  <si>
    <t>wc : 3</t>
  </si>
  <si>
    <t>kuchyń : 2</t>
  </si>
  <si>
    <t>317998115</t>
  </si>
  <si>
    <t>Izolace mezi překlady polystyren tl. 100 mm</t>
  </si>
  <si>
    <t>m</t>
  </si>
  <si>
    <t>kuchyň - zahrada : 1,5</t>
  </si>
  <si>
    <t>kuchyň - sál : 1,5</t>
  </si>
  <si>
    <t>342255024</t>
  </si>
  <si>
    <t>Příčky z desek Ytong tl. 10 cm</t>
  </si>
  <si>
    <t>wc : (1,35+3,5+0,9)*2,67</t>
  </si>
  <si>
    <t>-3*0,7*2</t>
  </si>
  <si>
    <t>kuchyň : (4,25*2,6)</t>
  </si>
  <si>
    <t>-(0,9*2)-(0,9*1)</t>
  </si>
  <si>
    <t>342941115</t>
  </si>
  <si>
    <t>Připojení příček kotvou vloženou při zdění</t>
  </si>
  <si>
    <t>wc příčky : 3*2,6</t>
  </si>
  <si>
    <t>kuchyň : 2*2,6</t>
  </si>
  <si>
    <t>346244313</t>
  </si>
  <si>
    <t>Obezdívky van a WC nádržek z desek Ytong tl.100 mm</t>
  </si>
  <si>
    <t>wc splachovací modul : 3*1,2*1,2</t>
  </si>
  <si>
    <t>349231811</t>
  </si>
  <si>
    <t>Přizdívka ostění  z cihel</t>
  </si>
  <si>
    <t>kuchyň - zahrada : 3,8*0,7</t>
  </si>
  <si>
    <t>kuchyň - sál : 4,8*0,55</t>
  </si>
  <si>
    <t>591211111</t>
  </si>
  <si>
    <t>Kladení dlažby drobné kostky,lože z kamen.tl. 5 cm</t>
  </si>
  <si>
    <t>311351101</t>
  </si>
  <si>
    <t>Bednění nadzákladových zdí jednostranné - zřízení bednicí materiál prkna</t>
  </si>
  <si>
    <t>parapetní betonky wc : 4*1*0,1</t>
  </si>
  <si>
    <t>kuchyň : 2*0,9*0,1</t>
  </si>
  <si>
    <t>311351102</t>
  </si>
  <si>
    <t>Bednění nadzákladových zdí jednostranné-odstranění</t>
  </si>
  <si>
    <t>602022122</t>
  </si>
  <si>
    <t>Omítka stěn vyrovnávací sanační</t>
  </si>
  <si>
    <t>kuchyň - stěny : 50</t>
  </si>
  <si>
    <t>odečet obkladů : -29,3</t>
  </si>
  <si>
    <t>612421221</t>
  </si>
  <si>
    <t>Oprava vápen.omítek stěn do 10 % pl. - hladkých</t>
  </si>
  <si>
    <t>wc oprava po instalacích : (2,7+4,65)*2*2,67</t>
  </si>
  <si>
    <t>-(1*1*2)-(2*1)</t>
  </si>
  <si>
    <t>612433214</t>
  </si>
  <si>
    <t>Omítka sanační vnitřní postřik, podklad, jádrová omítka, štuk</t>
  </si>
  <si>
    <t>kuchyň - klenby : 40</t>
  </si>
  <si>
    <t>kuchyň - špalety : 9</t>
  </si>
  <si>
    <t>odečet obkladů : -(6,2*2)</t>
  </si>
  <si>
    <t>612451111</t>
  </si>
  <si>
    <t>Omítka vnitřní zdiva, MC, hrubá zatřená</t>
  </si>
  <si>
    <t>kuchyň - pod keramické obklady : ((4,65+3,25)*2*2)-(0,9*1*2)-(0,9*2)+(2,9*0,45)</t>
  </si>
  <si>
    <t>612481211</t>
  </si>
  <si>
    <t>Montáž výztužné sítě(perlinky)do stěrky-vnit.stěny včetně výztužné sítě a stěrkového tmelu Baumit</t>
  </si>
  <si>
    <t>wc - příčky nad obklady : (1,35+3,5+0,9)*0,67*2</t>
  </si>
  <si>
    <t>kuchyň - příčka : (4,25*0,6)+(4,25*2,6)-(0,9*2)-(0,9*1)</t>
  </si>
  <si>
    <t>622300151</t>
  </si>
  <si>
    <t>Montáž soklové lišty</t>
  </si>
  <si>
    <t>kuchyň obvod : 4,65+1,7+0,7+0,7+1+0,2+1+0,2+3,25+0,55+0,4+0,4+3+3,25+0,2+1+0,2+1,2+0,4+0,4+1</t>
  </si>
  <si>
    <t>622471115</t>
  </si>
  <si>
    <t>Úprava stěn aktivovaným štukem</t>
  </si>
  <si>
    <t>wc strop : 12,6</t>
  </si>
  <si>
    <t>wc - stávající zdi nad obklady : (4,65+2,7)*2*0,67</t>
  </si>
  <si>
    <t>632451024</t>
  </si>
  <si>
    <t>Vyrovnávací potěr MC 15, v pásu, tl. 50 mm</t>
  </si>
  <si>
    <t>RTS 20/ II</t>
  </si>
  <si>
    <t>parapetní betonky wc : (1*0,45)+(1*0,25)</t>
  </si>
  <si>
    <t>parapetní betonky kuchyň : 0,9*0,6</t>
  </si>
  <si>
    <t>711212111</t>
  </si>
  <si>
    <t>Penetrace podkladu nátěrem</t>
  </si>
  <si>
    <t>pod štuk : 41,05</t>
  </si>
  <si>
    <t>pod obklady : 71,5</t>
  </si>
  <si>
    <t>771101111</t>
  </si>
  <si>
    <t xml:space="preserve">Vyrovnání podkladů maltou ze SMS </t>
  </si>
  <si>
    <t>wc stávající stěny : (4,65+2,7)*2*2,7</t>
  </si>
  <si>
    <t>283424101</t>
  </si>
  <si>
    <t>Lišta odvětrávací, PVC, dl. 2 m</t>
  </si>
  <si>
    <t>SPCM</t>
  </si>
  <si>
    <t>Specifikace</t>
  </si>
  <si>
    <t>POL3_</t>
  </si>
  <si>
    <t>kuchyň obvod : 25,4*1,1</t>
  </si>
  <si>
    <t>622324734</t>
  </si>
  <si>
    <t>Zatepl.syst.MultiTherm,fasáda, min.vlna KV, tl.140 zakončený stěrkou s výztužnou tkaninou</t>
  </si>
  <si>
    <t>wc : (4,95+2,85)*2,67</t>
  </si>
  <si>
    <t>-(1*0,8)-(1*2)</t>
  </si>
  <si>
    <t>622471318</t>
  </si>
  <si>
    <t>Nátěr nebo nástřik stěn vnějších, Keim Soldalit</t>
  </si>
  <si>
    <t>wc  KZS : 18,03</t>
  </si>
  <si>
    <t>wc oprava špalety okna do zahrady : 3*0,15</t>
  </si>
  <si>
    <t>kuchyň - oprava špalety okna do zahrady : 3*0,3</t>
  </si>
  <si>
    <t>kuchyň - oprava špalety dveří do dvora : 4,8*0,15</t>
  </si>
  <si>
    <t>wc pod KZS : 18,03</t>
  </si>
  <si>
    <t>631361921</t>
  </si>
  <si>
    <t>Výztuž mazanin svařovanou sítí průměr drátu  5,0, oka 150/150 mm KD37</t>
  </si>
  <si>
    <t>WC podlaha : 12,6*2,1*1,1/1000</t>
  </si>
  <si>
    <t>kuchyň podlaha : 34*2,1*1,1/1000</t>
  </si>
  <si>
    <t>sál - drážka pro kanalizaci a plyn : 4,2*2,1*1,1/1000</t>
  </si>
  <si>
    <t>631571003</t>
  </si>
  <si>
    <t>Násyp ze štěrkopísku pod podlahy,  zpevňující</t>
  </si>
  <si>
    <t>kuchyň podlaha : (4,65*3,15*0,2)+(4,25*1*0,2)+(4,65*3,25*0,2)</t>
  </si>
  <si>
    <t>631591115</t>
  </si>
  <si>
    <t>Násyp pod podlahy z keramzitu</t>
  </si>
  <si>
    <t>WC podlaha : 2,7*4,65*0,15</t>
  </si>
  <si>
    <t>kuchyň podlaha : (4,65*3,15*0,15)+(4,25*1*0,15)+(4,65*3,25*0,15)</t>
  </si>
  <si>
    <t>kuchyň klenba - předpoklad pr. vrstvy 50cm : 35*0,5</t>
  </si>
  <si>
    <t>632421170</t>
  </si>
  <si>
    <t>Potěr betonový, tl. 7cm</t>
  </si>
  <si>
    <t>WC podlaha : 12,6</t>
  </si>
  <si>
    <t>kuchyň podlaha : 34</t>
  </si>
  <si>
    <t>sál - drážka pro kanalizaci a plyn : 4,2*1</t>
  </si>
  <si>
    <t>642942111</t>
  </si>
  <si>
    <t>Osazení zárubní dveřních ocelových, pl. do 2,5 m2 včetně dodávky zárubně  70 x 197 x 11 cm</t>
  </si>
  <si>
    <t>Osazení zárubní dveřních ocelových, pl. do 2,5 m2 včetně dodávky zárubně  90 x 197 x 11 cm</t>
  </si>
  <si>
    <t>kuchyń : 1</t>
  </si>
  <si>
    <t>941955001</t>
  </si>
  <si>
    <t>Lešení lehké pomocné, výška podlahy do 1,2 m</t>
  </si>
  <si>
    <t>wc : 12</t>
  </si>
  <si>
    <t>kuchyň : 35</t>
  </si>
  <si>
    <t>950950101</t>
  </si>
  <si>
    <t>Zhotovení prostupu pro odvod od digestoře - klenba, záklop, střecha orientační cena</t>
  </si>
  <si>
    <t>kpl</t>
  </si>
  <si>
    <t>Vlastní</t>
  </si>
  <si>
    <t>odvětrání digestoře : 1</t>
  </si>
  <si>
    <t>919735122</t>
  </si>
  <si>
    <t>Řezání stávajícího betonového krytu tl. 5 - 10 cm</t>
  </si>
  <si>
    <t>drážka pro kanalizaci a plyn : 4,2*2</t>
  </si>
  <si>
    <t>962022391</t>
  </si>
  <si>
    <t>Bourání zdiva nadzákladového kamenného na MVC</t>
  </si>
  <si>
    <t>žlab - podezdívka : 7,2*0,6*0,6</t>
  </si>
  <si>
    <t>okno kuchyň - zahrada : (0,9*1*0,7)+(1,5*0,2*0,7)-(1*0,8*0,7)</t>
  </si>
  <si>
    <t>dveře kuchyň - sál : (2*1*0,55)+(1,5*0,2*0,55)</t>
  </si>
  <si>
    <t>965042141</t>
  </si>
  <si>
    <t>Bourání mazanin betonových tl. 10 cm, nad 4 m2</t>
  </si>
  <si>
    <t>RTS 21/ I</t>
  </si>
  <si>
    <t>sál - drážka pro kanalizaci a plyn : 4,2*1*0,1</t>
  </si>
  <si>
    <t>podlaha WC : 2,7*4,65*0,15</t>
  </si>
  <si>
    <t>podlaha kuchyň : (7,4*1*0,15)+(7,4*0,6*0,15)</t>
  </si>
  <si>
    <t>965082933</t>
  </si>
  <si>
    <t>Odstranění násypu</t>
  </si>
  <si>
    <t>976026111</t>
  </si>
  <si>
    <t>Vybourání kamených  krmných žlabů</t>
  </si>
  <si>
    <t>978011191</t>
  </si>
  <si>
    <t xml:space="preserve">Otlučení omítek vnitřních vápenných stropů </t>
  </si>
  <si>
    <t>978013191</t>
  </si>
  <si>
    <t>Otlučení omítek vnitřních stěn v rozsahu do 100 %</t>
  </si>
  <si>
    <t>kuchyň : 50</t>
  </si>
  <si>
    <t>979082113</t>
  </si>
  <si>
    <t>Doprava suti - odvoz na skládku</t>
  </si>
  <si>
    <t>Přesun suti</t>
  </si>
  <si>
    <t>POL8_</t>
  </si>
  <si>
    <t>979082111</t>
  </si>
  <si>
    <t>Vnitrostaveništní doprava suti</t>
  </si>
  <si>
    <t>979990001</t>
  </si>
  <si>
    <t>Poplatek za skládku stavební suti</t>
  </si>
  <si>
    <t>RTS 20/ I</t>
  </si>
  <si>
    <t>999281105</t>
  </si>
  <si>
    <t>Přesun hmot pro opravy a údržbu do výšky 6 m</t>
  </si>
  <si>
    <t>Přesun hmot</t>
  </si>
  <si>
    <t>POL7_</t>
  </si>
  <si>
    <t>713111111</t>
  </si>
  <si>
    <t>Izolace tepelné stropů vrchem kladené volně 2 vrstvy - materiál ve specifikaci</t>
  </si>
  <si>
    <t>wc : 4,65*2,7</t>
  </si>
  <si>
    <t>6315083955</t>
  </si>
  <si>
    <t>Pás ISOVER DOMO PLUS  6400 x 1200 x 140 mm</t>
  </si>
  <si>
    <t>wc : 2*12,56*1,05</t>
  </si>
  <si>
    <t>998713201</t>
  </si>
  <si>
    <t>Přesun hmot pro izolace tepelné, výšky do 6 m</t>
  </si>
  <si>
    <t>72010101</t>
  </si>
  <si>
    <t>Samonosná plastová nádrž ABH 4,2, d+m</t>
  </si>
  <si>
    <t>762132135</t>
  </si>
  <si>
    <t>Montáž bednění stěn, prkna hoblovaná 32 mm na sraz</t>
  </si>
  <si>
    <t>wc - vstup pro TI půdy, původní prkna : 2,7*1,5/2</t>
  </si>
  <si>
    <t>762132811</t>
  </si>
  <si>
    <t>Demontáž bednění stěn z hoblovaných prken</t>
  </si>
  <si>
    <t>wc - vstup pro TI půdy : 2,7*1,5/2</t>
  </si>
  <si>
    <t>762523104</t>
  </si>
  <si>
    <t>Položení podlah hoblovaných na sraz z prken</t>
  </si>
  <si>
    <t>nad kuchyní pro montáž TI - původní prkna : 10*6</t>
  </si>
  <si>
    <t>nad WC pro montáž TI - původní prkna : 4,65*2,7</t>
  </si>
  <si>
    <t>762521811</t>
  </si>
  <si>
    <t>Demontáž podlah bez polštářů z prken tl. do 32 mm</t>
  </si>
  <si>
    <t>nad kuchyní pro montáž TI : 10*6</t>
  </si>
  <si>
    <t>nad WC pro montáž TI : 4,65*2,7</t>
  </si>
  <si>
    <t>998762202</t>
  </si>
  <si>
    <t>Přesun hmot pro tesařské konstrukce, výšky do 12 m</t>
  </si>
  <si>
    <t>764816125</t>
  </si>
  <si>
    <t>Oplechování parapetů, lakovaný Pz plech, rš 250 mm</t>
  </si>
  <si>
    <t>wc : 2*1</t>
  </si>
  <si>
    <t>kuchyň : 0,9</t>
  </si>
  <si>
    <t>968061112</t>
  </si>
  <si>
    <t>Vyvěšení dřevěných okenních křídel pl. do 1,5 m2</t>
  </si>
  <si>
    <t>kuchyň - zahrada : 1</t>
  </si>
  <si>
    <t>968061125</t>
  </si>
  <si>
    <t>Vyvěšení dřevěných dveřních křídel pl. do 2 m2</t>
  </si>
  <si>
    <t>dvorek - WC : 1</t>
  </si>
  <si>
    <t>dvorek - kuchyň : 1</t>
  </si>
  <si>
    <t>968062245</t>
  </si>
  <si>
    <t>Vybourání dřevěných rámů oken jednoduchých</t>
  </si>
  <si>
    <t>kuchyň - zahrada : 1*0,8</t>
  </si>
  <si>
    <t>968062455</t>
  </si>
  <si>
    <t>Vybourání dřevěných dveřních zárubní pl. do 2 m2</t>
  </si>
  <si>
    <t>dvorek - WC : 2*1</t>
  </si>
  <si>
    <t>dvorek - kuchyň : 2*1</t>
  </si>
  <si>
    <t>766711001</t>
  </si>
  <si>
    <t>Montáž oken a dveří s vypěněním</t>
  </si>
  <si>
    <t>wc okna : 3,6+4</t>
  </si>
  <si>
    <t>wc dveře : 5</t>
  </si>
  <si>
    <t>kuchyň okno, dveře : 3,8+(4,8*2)</t>
  </si>
  <si>
    <t>766661112</t>
  </si>
  <si>
    <t>Montáž dveří do zárubně,otevíravých 1kř.</t>
  </si>
  <si>
    <t>766670021</t>
  </si>
  <si>
    <t>Montáž kliky a štítku</t>
  </si>
  <si>
    <t>kuchyň : 1</t>
  </si>
  <si>
    <t>76610101</t>
  </si>
  <si>
    <t>Okno EURO</t>
  </si>
  <si>
    <t>wc : (1*0,8)+(1*1)</t>
  </si>
  <si>
    <t>kuchyň : 1*0,9</t>
  </si>
  <si>
    <t>76610102</t>
  </si>
  <si>
    <t>Dveře vchodové EURO</t>
  </si>
  <si>
    <t>wc vstup : 1*1,93</t>
  </si>
  <si>
    <t>kuchyň vstup : 1,03*1,95</t>
  </si>
  <si>
    <t>76610103</t>
  </si>
  <si>
    <t>Dveře vnitřní masiv, rámová zárubeň, 80/197cm</t>
  </si>
  <si>
    <t>76610104</t>
  </si>
  <si>
    <t>Výdejní okno, masiv,1000/900mm, obložka, sklo</t>
  </si>
  <si>
    <t>ks</t>
  </si>
  <si>
    <t>76610105</t>
  </si>
  <si>
    <t>Sanitární stěny FunderMax tl.12mm dle PD</t>
  </si>
  <si>
    <t>76610106</t>
  </si>
  <si>
    <t>Barový pult - obložení výčepního stolu orientační cena</t>
  </si>
  <si>
    <t>76610107</t>
  </si>
  <si>
    <t>Barový stůl se židlemi, 1 stolek, 2 židle  orientační cena</t>
  </si>
  <si>
    <t>set</t>
  </si>
  <si>
    <t>54914591</t>
  </si>
  <si>
    <t>Kliky se štítem dveřní</t>
  </si>
  <si>
    <t>611601202</t>
  </si>
  <si>
    <t>Dveře vnitřní CPL 0,2 KLASIK plné 1kř. 70x197 cm</t>
  </si>
  <si>
    <t>611601204</t>
  </si>
  <si>
    <t>Dveře vnitřní CPL 0,2 KLASIK plné 1kř. 90x197 cm</t>
  </si>
  <si>
    <t>998766201</t>
  </si>
  <si>
    <t>Přesun hmot pro truhlářské konstr., výšky do 6 m</t>
  </si>
  <si>
    <t>979990162</t>
  </si>
  <si>
    <t>Poplatek za skládku suti - dřevo+sklo</t>
  </si>
  <si>
    <t>771130111</t>
  </si>
  <si>
    <t>Obklad soklíků rovných do tmele výšky do 100 mm</t>
  </si>
  <si>
    <t>kuchyň : 0,6+2,6+1+0,2+1,8+0,5+0,5+0,4+4,6+0,7+0,5+0,5+0,9+0,2+1</t>
  </si>
  <si>
    <t>771479001</t>
  </si>
  <si>
    <t>Řezání dlaždic keramických pro soklíky</t>
  </si>
  <si>
    <t>771575109</t>
  </si>
  <si>
    <t>Montáž podlah keram.,hladké, tmel</t>
  </si>
  <si>
    <t>kuchyň : (4,65*3,15)+(4,25*1)+(4,65*3,25)</t>
  </si>
  <si>
    <t>597642030</t>
  </si>
  <si>
    <t>Dlažba keramická dle výběru investora orientační cena</t>
  </si>
  <si>
    <t>(46,56+(16*0,1))*1,1</t>
  </si>
  <si>
    <t>998771201</t>
  </si>
  <si>
    <t>Přesun hmot pro podlahy z dlaždic, výšky do 6 m</t>
  </si>
  <si>
    <t>781475114</t>
  </si>
  <si>
    <t>Obklad vnitřní stěn keramický, do tmele</t>
  </si>
  <si>
    <t>wc : ((1,75+1,1+1,75)*2)-(1*1)-(2*0,7)+(3*1*0,2)</t>
  </si>
  <si>
    <t>((1,6+1,1+1,6)*2)-(0,7*2)</t>
  </si>
  <si>
    <t>((0,7+1,3+1,1+2,7+1,7+1,35)*2)-(0,7*2)-(1*1)+(3*1*0,4)</t>
  </si>
  <si>
    <t>((1,35+2,7)*2*2)-(3*0,7*2)-(0,8*1,8)+(2*1,8*0,15)</t>
  </si>
  <si>
    <t>kuchyň : ((4,65+3,25)*2*2)-(0,9*1*2)-(0,9*2)+(2,9*0,45)</t>
  </si>
  <si>
    <t>781491001</t>
  </si>
  <si>
    <t>Montáž lišt k obkladům</t>
  </si>
  <si>
    <t>wc : 10</t>
  </si>
  <si>
    <t>kuchyň : 10</t>
  </si>
  <si>
    <t>2834241694</t>
  </si>
  <si>
    <t>Profil ukončovací obkladový  dle výběru investora</t>
  </si>
  <si>
    <t>20*1,1</t>
  </si>
  <si>
    <t>597813620</t>
  </si>
  <si>
    <t>Obkládačka keramická , dle výběru zákazníka orientační cena</t>
  </si>
  <si>
    <t>71,5*1,1</t>
  </si>
  <si>
    <t>998781201</t>
  </si>
  <si>
    <t>Přesun hmot pro obklady keramické, výšky do 6 m</t>
  </si>
  <si>
    <t>783122952</t>
  </si>
  <si>
    <t>Nátěr syntetický, dvojnásobný</t>
  </si>
  <si>
    <t>wc zárubně : 3*4,7*0,25</t>
  </si>
  <si>
    <t>kuchyń : 4,9*0,25</t>
  </si>
  <si>
    <t>783893233</t>
  </si>
  <si>
    <t>Nátěr betonových podlah</t>
  </si>
  <si>
    <t>784191201</t>
  </si>
  <si>
    <t xml:space="preserve">Penetrace podkladu </t>
  </si>
  <si>
    <t>sanační omítky : 86,6</t>
  </si>
  <si>
    <t>štuky : 41,05</t>
  </si>
  <si>
    <t>784195112</t>
  </si>
  <si>
    <t>Malba bílá, 2 x</t>
  </si>
  <si>
    <t>SUM</t>
  </si>
  <si>
    <t>Poznámky uchazeče k zadání</t>
  </si>
  <si>
    <t>POPUZIV</t>
  </si>
  <si>
    <t>END</t>
  </si>
  <si>
    <t>791791001</t>
  </si>
  <si>
    <t>Pracovní stůl  1900x700x900, nerez, zásuvky, police</t>
  </si>
  <si>
    <t>791791002</t>
  </si>
  <si>
    <t>Parapetní zákryt výdejního okénka, nerezový plech tvar U 900x100x100</t>
  </si>
  <si>
    <t>791791003</t>
  </si>
  <si>
    <t>Plastová předokenní roleta, hliníkové lamely, ovládání popruhem s kličkou 1010x1400</t>
  </si>
  <si>
    <t>791791004</t>
  </si>
  <si>
    <t>Závěsná nástěnná police, nerezové provedení 700x400</t>
  </si>
  <si>
    <t>791791005</t>
  </si>
  <si>
    <t>Mikrovlnná trouba, objem 23l, mikrovlnný výkon 900W 483x425x281</t>
  </si>
  <si>
    <t>791791006</t>
  </si>
  <si>
    <t>Pracovní stůl s policí, nerez 1050x900x900</t>
  </si>
  <si>
    <t>791791007</t>
  </si>
  <si>
    <t>Plynový sporák s elektrickou troubou, 4xhořák (1x3,5kw, 1x5kw, 2x8kw), elektrická trouba  GN 2/1 800x900x900</t>
  </si>
  <si>
    <t>791791008</t>
  </si>
  <si>
    <t>Pečící plech smalt GN 2/1 650x539x65</t>
  </si>
  <si>
    <t>791791009</t>
  </si>
  <si>
    <t>Nástěnný odsavač par, nerezové provedení, montáž na stěnu 1200x1100x450</t>
  </si>
  <si>
    <t>791791010</t>
  </si>
  <si>
    <t>Vzduchovod bude dopočítáno dle skutečnosti</t>
  </si>
  <si>
    <t>791791011</t>
  </si>
  <si>
    <t>Jednodřez s odkapovou plochou a policí, dřez 500x500x300 vlevo, nerez 1300x700x900</t>
  </si>
  <si>
    <t>791791012</t>
  </si>
  <si>
    <t>Závěsná nástěnná police, nerez 700x350</t>
  </si>
  <si>
    <t>791791013</t>
  </si>
  <si>
    <t>Stolní tlaková sprcha, směsovací baterie</t>
  </si>
  <si>
    <t>791791014</t>
  </si>
  <si>
    <t>Skříň uzavřená dělená, 2x prostor s posuvnými dveřmi, nerez 1000x600x1700</t>
  </si>
  <si>
    <t>791791015</t>
  </si>
  <si>
    <t>Chladící skříň, plné dveře, bílá, objem 340 l, rozsah teplot -1 až+8, zámek 585x600x1855</t>
  </si>
  <si>
    <t>791791016</t>
  </si>
  <si>
    <t>Regál 4 police, nosnost pol min 140kg, nerez 700x400x1850</t>
  </si>
  <si>
    <t>791791017</t>
  </si>
  <si>
    <t>Myčka nádobí a skla s čelním zakládáním 600x610x830</t>
  </si>
  <si>
    <t>791791018</t>
  </si>
  <si>
    <t>Automatický dávkovač mycího prostředku</t>
  </si>
  <si>
    <t>791791019</t>
  </si>
  <si>
    <t>Pracovní stůl s dřezem a policí, dřez 450x450x250, vpravo prostor pro myčku, nerez 1500x700x900</t>
  </si>
  <si>
    <t>791791020</t>
  </si>
  <si>
    <t>Změkčovač vody s manuální regulací, nerez, regenerace kuchyňskou solí</t>
  </si>
  <si>
    <t>792792001</t>
  </si>
  <si>
    <t>Chladící skřín s prosklenými dveřmi, objem 200l, rozsah teplot -2 až 8 585x600x1855</t>
  </si>
  <si>
    <t>792792002</t>
  </si>
  <si>
    <t>Výčepní stůl, 2x dřez 500x500x300, odkapní miska s ostřikem, otvor pro výčepní baterii, pro stojan bez obložení, 2300x700x900</t>
  </si>
  <si>
    <t>792792003</t>
  </si>
  <si>
    <t>Sanitační adaptér</t>
  </si>
  <si>
    <t>792792004</t>
  </si>
  <si>
    <t>Sanitační sud sada - sud 5l plochý nebo bajonet, roztok 1l, mycí kartáč, saniatční kuličky klíč na povolování kohoutů</t>
  </si>
  <si>
    <t>792792005</t>
  </si>
  <si>
    <t>Podstolové výčepní chlazení, 3x chlazená smyčka, chladící výkon 70 až 90 l/hod 2670x355x706</t>
  </si>
  <si>
    <t>792792006</t>
  </si>
  <si>
    <t>Vzduchový kompresor, plynulá regulace tlaku 1,5 až 4,2bar, molekulový filtr</t>
  </si>
  <si>
    <t>792792007</t>
  </si>
  <si>
    <t>Výčepní stojan chromový "kobra" , 2 kohout</t>
  </si>
  <si>
    <t>792792008</t>
  </si>
  <si>
    <t>Výčepní baterie pro dva dřezy, vývod na myčku skla</t>
  </si>
  <si>
    <t>792792009</t>
  </si>
  <si>
    <t>Myčka skla pro mytí půllitrů s uchem</t>
  </si>
  <si>
    <t>792792010</t>
  </si>
  <si>
    <t>2x narážeč, rychlospojky, hadice</t>
  </si>
  <si>
    <t>793793001</t>
  </si>
  <si>
    <t>Montáž zařízení bez  přípoj materiálu</t>
  </si>
  <si>
    <t>793793002</t>
  </si>
  <si>
    <t>Montážní materiál</t>
  </si>
  <si>
    <t>793793003</t>
  </si>
  <si>
    <t xml:space="preserve">Doprava </t>
  </si>
  <si>
    <t>793793004</t>
  </si>
  <si>
    <t>Recyklační poplatky budou vyčísleny v konečné faktuře</t>
  </si>
  <si>
    <t>Kalkul</t>
  </si>
  <si>
    <t>721176103R00</t>
  </si>
  <si>
    <t>Potrubí HT připojovací D 50 x 1,8 mm</t>
  </si>
  <si>
    <t>721176105R00</t>
  </si>
  <si>
    <t>Potrubí HT připojovací D 110 x 2,7 mm</t>
  </si>
  <si>
    <t>721176222R00</t>
  </si>
  <si>
    <t>Potrubí KG svodné (ležaté) v zemi D 110 x 3,2 mm</t>
  </si>
  <si>
    <t>721176223R00</t>
  </si>
  <si>
    <t>Potrubí KG svodné (ležaté) v zemi D 125 x 3,2 mm</t>
  </si>
  <si>
    <t>721194105R00</t>
  </si>
  <si>
    <t>Vyvedení odpadních výpustek D 50 x 1,8</t>
  </si>
  <si>
    <t>721194109R00</t>
  </si>
  <si>
    <t>Vyvedení odpadních výpustek D 110 x 2,3</t>
  </si>
  <si>
    <t>721273160R00</t>
  </si>
  <si>
    <t>Hlavice ventilační přivětrávací HL904</t>
  </si>
  <si>
    <t>721290123R00</t>
  </si>
  <si>
    <t>Zkouška těsnosti kanalizace kouřem DN 300</t>
  </si>
  <si>
    <t>722172411R00</t>
  </si>
  <si>
    <t>Potrubí z PPR Ekoplastik, D 20 x 2,8 mm, PN 16</t>
  </si>
  <si>
    <t>722172412R00</t>
  </si>
  <si>
    <t>Potrubí z PPR Ekoplastik, D 25 x 3,5 mm, PN 16</t>
  </si>
  <si>
    <t>722181211RT7</t>
  </si>
  <si>
    <t>Izolace návleková MIRELON PRO tl. stěny 6 mm vnitřní průměr 22 mm</t>
  </si>
  <si>
    <t>722181211RT8</t>
  </si>
  <si>
    <t>Izolace návleková MIRELON PRO tl. stěny 6 mm vnitřní průměr 25 mm</t>
  </si>
  <si>
    <t>722190401R00</t>
  </si>
  <si>
    <t>Vyvedení a upevnění výpustek DN 15</t>
  </si>
  <si>
    <t>722280106R00</t>
  </si>
  <si>
    <t>Tlaková zkouška vodovodního potrubí DN 32</t>
  </si>
  <si>
    <t>723163103R00</t>
  </si>
  <si>
    <t>Potrubí z měděných trubek D 18 x 1,0 mm</t>
  </si>
  <si>
    <t>723163104R00</t>
  </si>
  <si>
    <t>Potrubí z měděných trubek D 22 x 1,0 mm</t>
  </si>
  <si>
    <t>723190251R00</t>
  </si>
  <si>
    <t>Vyvedení a upevnění plynovodních výpustek DN 15</t>
  </si>
  <si>
    <t>723190909R00</t>
  </si>
  <si>
    <t>Zkouška tlaková  plynového potrubí</t>
  </si>
  <si>
    <t>723191119R00</t>
  </si>
  <si>
    <t>Kohout kulový.G2T DN 15</t>
  </si>
  <si>
    <t>soubor</t>
  </si>
  <si>
    <t>723191123R00</t>
  </si>
  <si>
    <t>Hadice flexib.bajonet. IVAR.R4TD DN 15,délka 1,0 m</t>
  </si>
  <si>
    <t>725014161R00</t>
  </si>
  <si>
    <t>Klozet závěsný LYRA Plus včetně sedátka, hl.530 mm</t>
  </si>
  <si>
    <t>725016125R00</t>
  </si>
  <si>
    <t>Urinál odsávací GOLEM 4306.0, ovládání autom, bílý</t>
  </si>
  <si>
    <t>725017162R00</t>
  </si>
  <si>
    <t>Umyvadlo na šrouby LYRA Plus , 55 x 45 cm, bílé</t>
  </si>
  <si>
    <t>725017168R00</t>
  </si>
  <si>
    <t>Kryt sifonu umyvadel LYRA Plus, bílý</t>
  </si>
  <si>
    <t>725814104R00</t>
  </si>
  <si>
    <t>Ventil rohový IVAR.LUXOR DN 15 x DN 10</t>
  </si>
  <si>
    <t>725814126R00</t>
  </si>
  <si>
    <t>Ventil pračkový IVAR.ART.240 DN 15 x DN 20</t>
  </si>
  <si>
    <t>725829301R00</t>
  </si>
  <si>
    <t>Baterie dřezové stojánkové se sprchou</t>
  </si>
  <si>
    <t>725829301RT2</t>
  </si>
  <si>
    <t>Baterie umyvadlová stojánková včetně baterie</t>
  </si>
  <si>
    <t>725829501R00</t>
  </si>
  <si>
    <t>Baterie stojánková výčepní souprav</t>
  </si>
  <si>
    <t>725860201R00</t>
  </si>
  <si>
    <t>Sifon dřezový HL100, 6/4 ", přípoj myčka, pračka</t>
  </si>
  <si>
    <t>726211121R00</t>
  </si>
  <si>
    <t>Modul-WC Kombifix, UP320, h 108 cm</t>
  </si>
  <si>
    <t>210210101</t>
  </si>
  <si>
    <t>Trubka instalační PVC 16mm</t>
  </si>
  <si>
    <t>210210102</t>
  </si>
  <si>
    <t>Trubka instalační PVC 23mm</t>
  </si>
  <si>
    <t>210210103</t>
  </si>
  <si>
    <t>Krabice KO 125</t>
  </si>
  <si>
    <t>210210104</t>
  </si>
  <si>
    <t>Krabice KU 68/1</t>
  </si>
  <si>
    <t>210210105</t>
  </si>
  <si>
    <t>Krabice  6434-14</t>
  </si>
  <si>
    <t>210210106</t>
  </si>
  <si>
    <t>Krabice pro lištový rozvod</t>
  </si>
  <si>
    <t>210210107</t>
  </si>
  <si>
    <t>Vačkový spínač S63</t>
  </si>
  <si>
    <t>210210108</t>
  </si>
  <si>
    <t>Zásuvka v krabici 10/16A 250V 2P+Z Tango</t>
  </si>
  <si>
    <t>210210109</t>
  </si>
  <si>
    <t>Spínač 3553-01280 Tango</t>
  </si>
  <si>
    <t>210210110</t>
  </si>
  <si>
    <t>Spínač 3553-06280 Tango</t>
  </si>
  <si>
    <t>210210111</t>
  </si>
  <si>
    <t>Spínač 3553-07280 Tango</t>
  </si>
  <si>
    <t>210210112</t>
  </si>
  <si>
    <t>Svorka WAGO</t>
  </si>
  <si>
    <t>210210113</t>
  </si>
  <si>
    <t>Rámeček B10 Tango</t>
  </si>
  <si>
    <t>210210114</t>
  </si>
  <si>
    <t>Rámeček B20 Tango</t>
  </si>
  <si>
    <t>210210115</t>
  </si>
  <si>
    <t>Rámeček B30 Tango</t>
  </si>
  <si>
    <t>210210116</t>
  </si>
  <si>
    <t>CGSG 5C x 1,5mm2</t>
  </si>
  <si>
    <t>210210117</t>
  </si>
  <si>
    <t>CGSG 5C x 6mm2</t>
  </si>
  <si>
    <t>210210118</t>
  </si>
  <si>
    <t>CYKY 3A x 1,5mm2</t>
  </si>
  <si>
    <t>210210119</t>
  </si>
  <si>
    <t>CYKY 4B x 6mm2</t>
  </si>
  <si>
    <t>210210120</t>
  </si>
  <si>
    <t>CYKY 4B x 10mm2</t>
  </si>
  <si>
    <t>210210121</t>
  </si>
  <si>
    <t>CYKY 5C x 1,5mm2</t>
  </si>
  <si>
    <t>210210122</t>
  </si>
  <si>
    <t>Sádra stavební</t>
  </si>
  <si>
    <t>kg</t>
  </si>
  <si>
    <t>210210123</t>
  </si>
  <si>
    <t>Řezný kotouč DIA 150mm</t>
  </si>
  <si>
    <t>210210124</t>
  </si>
  <si>
    <t>FeZn 300mm2</t>
  </si>
  <si>
    <t>210210125</t>
  </si>
  <si>
    <t>CY 6 mm2 zelenožlutý</t>
  </si>
  <si>
    <t>210210126</t>
  </si>
  <si>
    <t>CY 10 mm2 zelenožlutý</t>
  </si>
  <si>
    <t>210210127</t>
  </si>
  <si>
    <t>CYKY 3C x 1,5mm2</t>
  </si>
  <si>
    <t>210210128</t>
  </si>
  <si>
    <t>CYKY 3C x 2,5mm2</t>
  </si>
  <si>
    <t>210210129</t>
  </si>
  <si>
    <t>Fešeta 4mm x 200mm</t>
  </si>
  <si>
    <t>210210130</t>
  </si>
  <si>
    <t>Svítidlo žárovkové stropní 60W</t>
  </si>
  <si>
    <t>210210131</t>
  </si>
  <si>
    <t>Svítidlo žárovkové zavěšené 60W</t>
  </si>
  <si>
    <t>210210132</t>
  </si>
  <si>
    <t>Svítidlo žárovkové nástěnné 60W</t>
  </si>
  <si>
    <t>210210133</t>
  </si>
  <si>
    <t>Svítidlo zářivkové stropní  vaničkové LED</t>
  </si>
  <si>
    <t>210210134</t>
  </si>
  <si>
    <t xml:space="preserve">Prořez  </t>
  </si>
  <si>
    <t>210210135</t>
  </si>
  <si>
    <t>Rozvodnice domovní RB.1</t>
  </si>
  <si>
    <t>210210138</t>
  </si>
  <si>
    <t>Konvektor ATLANTIC F 129 - 15 750W</t>
  </si>
  <si>
    <t>210210139</t>
  </si>
  <si>
    <t>Konvektor ATLANTIC F 129 - D20 2000W</t>
  </si>
  <si>
    <t>210210140</t>
  </si>
  <si>
    <t>Montáž a zapojení topných konvektorů</t>
  </si>
  <si>
    <t>210210141</t>
  </si>
  <si>
    <t>Napojení na stávající zařízení (úprava rozvaděče)</t>
  </si>
  <si>
    <t>hod</t>
  </si>
  <si>
    <t>210210142</t>
  </si>
  <si>
    <t>Ostatní práce neobsažené v ceníku</t>
  </si>
  <si>
    <t>210210143</t>
  </si>
  <si>
    <t>Strojní frézovací a sekací práce</t>
  </si>
  <si>
    <t>210210144</t>
  </si>
  <si>
    <t>Zapojení rozvaděče</t>
  </si>
  <si>
    <t>210210145</t>
  </si>
  <si>
    <t>Provoz investora</t>
  </si>
  <si>
    <t>210210146</t>
  </si>
  <si>
    <t xml:space="preserve">Podružný materiál   </t>
  </si>
  <si>
    <t>210210147</t>
  </si>
  <si>
    <t>Doprava a přesun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</si>
</sst>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5"/>
  <sheetViews>
    <sheetView showGridLines="0" tabSelected="1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 t="s">
        <v>45</v>
      </c>
      <c r="E11" s="127"/>
      <c r="F11" s="127"/>
      <c r="G11" s="127"/>
      <c r="H11" s="18" t="s">
        <v>42</v>
      </c>
      <c r="I11" s="132" t="s">
        <v>47</v>
      </c>
      <c r="J11" s="8"/>
    </row>
    <row r="12" spans="1:15" ht="15.75" customHeight="1" x14ac:dyDescent="0.2">
      <c r="A12" s="2"/>
      <c r="B12" s="28"/>
      <c r="C12" s="55"/>
      <c r="D12" s="128" t="s">
        <v>46</v>
      </c>
      <c r="E12" s="128"/>
      <c r="F12" s="128"/>
      <c r="G12" s="128"/>
      <c r="H12" s="18" t="s">
        <v>36</v>
      </c>
      <c r="I12" s="132" t="s">
        <v>48</v>
      </c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SUMIF(F52:F81,A16,I52:I81)+SUMIF(F52:F81,"PSU",I52:I81)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SUMIF(F52:F81,A17,I52:I81)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SUMIF(F52:F81,A18,I52:I81)</f>
        <v>0</v>
      </c>
      <c r="J18" s="85"/>
    </row>
    <row r="19" spans="1:10" ht="23.25" customHeight="1" x14ac:dyDescent="0.2">
      <c r="A19" s="194" t="s">
        <v>118</v>
      </c>
      <c r="B19" s="38" t="s">
        <v>29</v>
      </c>
      <c r="C19" s="62"/>
      <c r="D19" s="63"/>
      <c r="E19" s="83"/>
      <c r="F19" s="84"/>
      <c r="G19" s="83"/>
      <c r="H19" s="84"/>
      <c r="I19" s="83">
        <f>SUMIF(F52:F81,A19,I52:I81)</f>
        <v>0</v>
      </c>
      <c r="J19" s="85"/>
    </row>
    <row r="20" spans="1:10" ht="23.25" customHeight="1" x14ac:dyDescent="0.2">
      <c r="A20" s="194" t="s">
        <v>119</v>
      </c>
      <c r="B20" s="38" t="s">
        <v>30</v>
      </c>
      <c r="C20" s="62"/>
      <c r="D20" s="63"/>
      <c r="E20" s="83"/>
      <c r="F20" s="84"/>
      <c r="G20" s="83"/>
      <c r="H20" s="84"/>
      <c r="I20" s="83">
        <f>SUMIF(F52:F81,A20,I52:I81)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49</v>
      </c>
      <c r="C39" s="146"/>
      <c r="D39" s="146"/>
      <c r="E39" s="146"/>
      <c r="F39" s="147">
        <f>'2021045 1 Pol'!AE286+'2021045 2 Pol'!AE46+'2021045 3 Pol'!AE45+'2021045 4 Pol'!AE55</f>
        <v>0</v>
      </c>
      <c r="G39" s="148">
        <f>'2021045 1 Pol'!AF286+'2021045 2 Pol'!AF46+'2021045 3 Pol'!AF45+'2021045 4 Pol'!AF55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43</v>
      </c>
      <c r="C40" s="152" t="s">
        <v>44</v>
      </c>
      <c r="D40" s="152"/>
      <c r="E40" s="152"/>
      <c r="F40" s="153">
        <f>'2021045 1 Pol'!AE286+'2021045 2 Pol'!AE46+'2021045 3 Pol'!AE45+'2021045 4 Pol'!AE55</f>
        <v>0</v>
      </c>
      <c r="G40" s="154">
        <f>'2021045 1 Pol'!AF286+'2021045 2 Pol'!AF46+'2021045 3 Pol'!AF45+'2021045 4 Pol'!AF55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50</v>
      </c>
      <c r="C41" s="146" t="s">
        <v>44</v>
      </c>
      <c r="D41" s="146"/>
      <c r="E41" s="146"/>
      <c r="F41" s="157">
        <f>'2021045 1 Pol'!AE286</f>
        <v>0</v>
      </c>
      <c r="G41" s="149">
        <f>'2021045 1 Pol'!AF286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51</v>
      </c>
      <c r="C42" s="146" t="s">
        <v>52</v>
      </c>
      <c r="D42" s="146"/>
      <c r="E42" s="146"/>
      <c r="F42" s="157">
        <f>'2021045 2 Pol'!AE46</f>
        <v>0</v>
      </c>
      <c r="G42" s="149">
        <f>'2021045 2 Pol'!AF46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53</v>
      </c>
      <c r="C43" s="146" t="s">
        <v>54</v>
      </c>
      <c r="D43" s="146"/>
      <c r="E43" s="146"/>
      <c r="F43" s="157">
        <f>'2021045 3 Pol'!AE45</f>
        <v>0</v>
      </c>
      <c r="G43" s="149">
        <f>'2021045 3 Pol'!AF45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55</v>
      </c>
      <c r="C44" s="146" t="s">
        <v>56</v>
      </c>
      <c r="D44" s="146"/>
      <c r="E44" s="146"/>
      <c r="F44" s="157">
        <f>'2021045 4 Pol'!AE55</f>
        <v>0</v>
      </c>
      <c r="G44" s="149">
        <f>'2021045 4 Pol'!AF55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/>
      <c r="B45" s="158" t="s">
        <v>57</v>
      </c>
      <c r="C45" s="159"/>
      <c r="D45" s="159"/>
      <c r="E45" s="160"/>
      <c r="F45" s="161">
        <f>SUMIF(A39:A44,"=1",F39:F44)</f>
        <v>0</v>
      </c>
      <c r="G45" s="162">
        <f>SUMIF(A39:A44,"=1",G39:G44)</f>
        <v>0</v>
      </c>
      <c r="H45" s="162">
        <f>SUMIF(A39:A44,"=1",H39:H44)</f>
        <v>0</v>
      </c>
      <c r="I45" s="162">
        <f>SUMIF(A39:A44,"=1",I39:I44)</f>
        <v>0</v>
      </c>
      <c r="J45" s="163">
        <f>SUMIF(A39:A44,"=1",J39:J44)</f>
        <v>0</v>
      </c>
    </row>
    <row r="49" spans="1:10" ht="15.75" x14ac:dyDescent="0.25">
      <c r="B49" s="174" t="s">
        <v>59</v>
      </c>
    </row>
    <row r="51" spans="1:10" ht="25.5" customHeight="1" x14ac:dyDescent="0.2">
      <c r="A51" s="176"/>
      <c r="B51" s="179" t="s">
        <v>18</v>
      </c>
      <c r="C51" s="179" t="s">
        <v>6</v>
      </c>
      <c r="D51" s="180"/>
      <c r="E51" s="180"/>
      <c r="F51" s="181" t="s">
        <v>60</v>
      </c>
      <c r="G51" s="181"/>
      <c r="H51" s="181"/>
      <c r="I51" s="181" t="s">
        <v>31</v>
      </c>
      <c r="J51" s="181" t="s">
        <v>0</v>
      </c>
    </row>
    <row r="52" spans="1:10" ht="36.75" customHeight="1" x14ac:dyDescent="0.2">
      <c r="A52" s="177"/>
      <c r="B52" s="182" t="s">
        <v>50</v>
      </c>
      <c r="C52" s="183" t="s">
        <v>61</v>
      </c>
      <c r="D52" s="184"/>
      <c r="E52" s="184"/>
      <c r="F52" s="190" t="s">
        <v>26</v>
      </c>
      <c r="G52" s="191"/>
      <c r="H52" s="191"/>
      <c r="I52" s="191">
        <f>'2021045 1 Pol'!G8</f>
        <v>0</v>
      </c>
      <c r="J52" s="188" t="str">
        <f>IF(I82=0,"",I52/I82*100)</f>
        <v/>
      </c>
    </row>
    <row r="53" spans="1:10" ht="36.75" customHeight="1" x14ac:dyDescent="0.2">
      <c r="A53" s="177"/>
      <c r="B53" s="182" t="s">
        <v>51</v>
      </c>
      <c r="C53" s="183" t="s">
        <v>62</v>
      </c>
      <c r="D53" s="184"/>
      <c r="E53" s="184"/>
      <c r="F53" s="190" t="s">
        <v>26</v>
      </c>
      <c r="G53" s="191"/>
      <c r="H53" s="191"/>
      <c r="I53" s="191">
        <f>'2021045 1 Pol'!G46</f>
        <v>0</v>
      </c>
      <c r="J53" s="188" t="str">
        <f>IF(I82=0,"",I53/I82*100)</f>
        <v/>
      </c>
    </row>
    <row r="54" spans="1:10" ht="36.75" customHeight="1" x14ac:dyDescent="0.2">
      <c r="A54" s="177"/>
      <c r="B54" s="182" t="s">
        <v>53</v>
      </c>
      <c r="C54" s="183" t="s">
        <v>63</v>
      </c>
      <c r="D54" s="184"/>
      <c r="E54" s="184"/>
      <c r="F54" s="190" t="s">
        <v>26</v>
      </c>
      <c r="G54" s="191"/>
      <c r="H54" s="191"/>
      <c r="I54" s="191">
        <f>'2021045 1 Pol'!G53</f>
        <v>0</v>
      </c>
      <c r="J54" s="188" t="str">
        <f>IF(I82=0,"",I54/I82*100)</f>
        <v/>
      </c>
    </row>
    <row r="55" spans="1:10" ht="36.75" customHeight="1" x14ac:dyDescent="0.2">
      <c r="A55" s="177"/>
      <c r="B55" s="182" t="s">
        <v>64</v>
      </c>
      <c r="C55" s="183" t="s">
        <v>65</v>
      </c>
      <c r="D55" s="184"/>
      <c r="E55" s="184"/>
      <c r="F55" s="190" t="s">
        <v>26</v>
      </c>
      <c r="G55" s="191"/>
      <c r="H55" s="191"/>
      <c r="I55" s="191">
        <f>'2021045 1 Pol'!G79</f>
        <v>0</v>
      </c>
      <c r="J55" s="188" t="str">
        <f>IF(I82=0,"",I55/I82*100)</f>
        <v/>
      </c>
    </row>
    <row r="56" spans="1:10" ht="36.75" customHeight="1" x14ac:dyDescent="0.2">
      <c r="A56" s="177"/>
      <c r="B56" s="182" t="s">
        <v>66</v>
      </c>
      <c r="C56" s="183" t="s">
        <v>67</v>
      </c>
      <c r="D56" s="184"/>
      <c r="E56" s="184"/>
      <c r="F56" s="190" t="s">
        <v>26</v>
      </c>
      <c r="G56" s="191"/>
      <c r="H56" s="191"/>
      <c r="I56" s="191">
        <f>'2021045 1 Pol'!G82</f>
        <v>0</v>
      </c>
      <c r="J56" s="188" t="str">
        <f>IF(I82=0,"",I56/I82*100)</f>
        <v/>
      </c>
    </row>
    <row r="57" spans="1:10" ht="36.75" customHeight="1" x14ac:dyDescent="0.2">
      <c r="A57" s="177"/>
      <c r="B57" s="182" t="s">
        <v>68</v>
      </c>
      <c r="C57" s="183" t="s">
        <v>69</v>
      </c>
      <c r="D57" s="184"/>
      <c r="E57" s="184"/>
      <c r="F57" s="190" t="s">
        <v>26</v>
      </c>
      <c r="G57" s="191"/>
      <c r="H57" s="191"/>
      <c r="I57" s="191">
        <f>'2021045 1 Pol'!G121</f>
        <v>0</v>
      </c>
      <c r="J57" s="188" t="str">
        <f>IF(I82=0,"",I57/I82*100)</f>
        <v/>
      </c>
    </row>
    <row r="58" spans="1:10" ht="36.75" customHeight="1" x14ac:dyDescent="0.2">
      <c r="A58" s="177"/>
      <c r="B58" s="182" t="s">
        <v>70</v>
      </c>
      <c r="C58" s="183" t="s">
        <v>71</v>
      </c>
      <c r="D58" s="184"/>
      <c r="E58" s="184"/>
      <c r="F58" s="190" t="s">
        <v>26</v>
      </c>
      <c r="G58" s="191"/>
      <c r="H58" s="191"/>
      <c r="I58" s="191">
        <f>'2021045 1 Pol'!G132</f>
        <v>0</v>
      </c>
      <c r="J58" s="188" t="str">
        <f>IF(I82=0,"",I58/I82*100)</f>
        <v/>
      </c>
    </row>
    <row r="59" spans="1:10" ht="36.75" customHeight="1" x14ac:dyDescent="0.2">
      <c r="A59" s="177"/>
      <c r="B59" s="182" t="s">
        <v>72</v>
      </c>
      <c r="C59" s="183" t="s">
        <v>73</v>
      </c>
      <c r="D59" s="184"/>
      <c r="E59" s="184"/>
      <c r="F59" s="190" t="s">
        <v>26</v>
      </c>
      <c r="G59" s="191"/>
      <c r="H59" s="191"/>
      <c r="I59" s="191">
        <f>'2021045 1 Pol'!G147</f>
        <v>0</v>
      </c>
      <c r="J59" s="188" t="str">
        <f>IF(I82=0,"",I59/I82*100)</f>
        <v/>
      </c>
    </row>
    <row r="60" spans="1:10" ht="36.75" customHeight="1" x14ac:dyDescent="0.2">
      <c r="A60" s="177"/>
      <c r="B60" s="182" t="s">
        <v>74</v>
      </c>
      <c r="C60" s="183" t="s">
        <v>75</v>
      </c>
      <c r="D60" s="184"/>
      <c r="E60" s="184"/>
      <c r="F60" s="190" t="s">
        <v>26</v>
      </c>
      <c r="G60" s="191"/>
      <c r="H60" s="191"/>
      <c r="I60" s="191">
        <f>'2021045 1 Pol'!G152</f>
        <v>0</v>
      </c>
      <c r="J60" s="188" t="str">
        <f>IF(I82=0,"",I60/I82*100)</f>
        <v/>
      </c>
    </row>
    <row r="61" spans="1:10" ht="36.75" customHeight="1" x14ac:dyDescent="0.2">
      <c r="A61" s="177"/>
      <c r="B61" s="182" t="s">
        <v>76</v>
      </c>
      <c r="C61" s="183" t="s">
        <v>77</v>
      </c>
      <c r="D61" s="184"/>
      <c r="E61" s="184"/>
      <c r="F61" s="190" t="s">
        <v>26</v>
      </c>
      <c r="G61" s="191"/>
      <c r="H61" s="191"/>
      <c r="I61" s="191">
        <f>'2021045 1 Pol'!G156</f>
        <v>0</v>
      </c>
      <c r="J61" s="188" t="str">
        <f>IF(I82=0,"",I61/I82*100)</f>
        <v/>
      </c>
    </row>
    <row r="62" spans="1:10" ht="36.75" customHeight="1" x14ac:dyDescent="0.2">
      <c r="A62" s="177"/>
      <c r="B62" s="182" t="s">
        <v>78</v>
      </c>
      <c r="C62" s="183" t="s">
        <v>79</v>
      </c>
      <c r="D62" s="184"/>
      <c r="E62" s="184"/>
      <c r="F62" s="190" t="s">
        <v>26</v>
      </c>
      <c r="G62" s="191"/>
      <c r="H62" s="191"/>
      <c r="I62" s="191">
        <f>'2021045 1 Pol'!G159</f>
        <v>0</v>
      </c>
      <c r="J62" s="188" t="str">
        <f>IF(I82=0,"",I62/I82*100)</f>
        <v/>
      </c>
    </row>
    <row r="63" spans="1:10" ht="36.75" customHeight="1" x14ac:dyDescent="0.2">
      <c r="A63" s="177"/>
      <c r="B63" s="182" t="s">
        <v>80</v>
      </c>
      <c r="C63" s="183" t="s">
        <v>81</v>
      </c>
      <c r="D63" s="184"/>
      <c r="E63" s="184"/>
      <c r="F63" s="190" t="s">
        <v>26</v>
      </c>
      <c r="G63" s="191"/>
      <c r="H63" s="191"/>
      <c r="I63" s="191">
        <f>'2021045 1 Pol'!G180</f>
        <v>0</v>
      </c>
      <c r="J63" s="188" t="str">
        <f>IF(I82=0,"",I63/I82*100)</f>
        <v/>
      </c>
    </row>
    <row r="64" spans="1:10" ht="36.75" customHeight="1" x14ac:dyDescent="0.2">
      <c r="A64" s="177"/>
      <c r="B64" s="182" t="s">
        <v>82</v>
      </c>
      <c r="C64" s="183" t="s">
        <v>83</v>
      </c>
      <c r="D64" s="184"/>
      <c r="E64" s="184"/>
      <c r="F64" s="190" t="s">
        <v>27</v>
      </c>
      <c r="G64" s="191"/>
      <c r="H64" s="191"/>
      <c r="I64" s="191">
        <f>'2021045 1 Pol'!G182</f>
        <v>0</v>
      </c>
      <c r="J64" s="188" t="str">
        <f>IF(I82=0,"",I64/I82*100)</f>
        <v/>
      </c>
    </row>
    <row r="65" spans="1:10" ht="36.75" customHeight="1" x14ac:dyDescent="0.2">
      <c r="A65" s="177"/>
      <c r="B65" s="182" t="s">
        <v>84</v>
      </c>
      <c r="C65" s="183" t="s">
        <v>85</v>
      </c>
      <c r="D65" s="184"/>
      <c r="E65" s="184"/>
      <c r="F65" s="190" t="s">
        <v>27</v>
      </c>
      <c r="G65" s="191"/>
      <c r="H65" s="191"/>
      <c r="I65" s="191">
        <f>'2021045 1 Pol'!G188</f>
        <v>0</v>
      </c>
      <c r="J65" s="188" t="str">
        <f>IF(I82=0,"",I65/I82*100)</f>
        <v/>
      </c>
    </row>
    <row r="66" spans="1:10" ht="36.75" customHeight="1" x14ac:dyDescent="0.2">
      <c r="A66" s="177"/>
      <c r="B66" s="182" t="s">
        <v>86</v>
      </c>
      <c r="C66" s="183" t="s">
        <v>87</v>
      </c>
      <c r="D66" s="184"/>
      <c r="E66" s="184"/>
      <c r="F66" s="190" t="s">
        <v>27</v>
      </c>
      <c r="G66" s="191"/>
      <c r="H66" s="191"/>
      <c r="I66" s="191">
        <f>'2021045 3 Pol'!G8</f>
        <v>0</v>
      </c>
      <c r="J66" s="188" t="str">
        <f>IF(I82=0,"",I66/I82*100)</f>
        <v/>
      </c>
    </row>
    <row r="67" spans="1:10" ht="36.75" customHeight="1" x14ac:dyDescent="0.2">
      <c r="A67" s="177"/>
      <c r="B67" s="182" t="s">
        <v>88</v>
      </c>
      <c r="C67" s="183" t="s">
        <v>89</v>
      </c>
      <c r="D67" s="184"/>
      <c r="E67" s="184"/>
      <c r="F67" s="190" t="s">
        <v>27</v>
      </c>
      <c r="G67" s="191"/>
      <c r="H67" s="191"/>
      <c r="I67" s="191">
        <f>'2021045 3 Pol'!G17</f>
        <v>0</v>
      </c>
      <c r="J67" s="188" t="str">
        <f>IF(I82=0,"",I67/I82*100)</f>
        <v/>
      </c>
    </row>
    <row r="68" spans="1:10" ht="36.75" customHeight="1" x14ac:dyDescent="0.2">
      <c r="A68" s="177"/>
      <c r="B68" s="182" t="s">
        <v>90</v>
      </c>
      <c r="C68" s="183" t="s">
        <v>91</v>
      </c>
      <c r="D68" s="184"/>
      <c r="E68" s="184"/>
      <c r="F68" s="190" t="s">
        <v>27</v>
      </c>
      <c r="G68" s="191"/>
      <c r="H68" s="191"/>
      <c r="I68" s="191">
        <f>'2021045 3 Pol'!G24</f>
        <v>0</v>
      </c>
      <c r="J68" s="188" t="str">
        <f>IF(I82=0,"",I68/I82*100)</f>
        <v/>
      </c>
    </row>
    <row r="69" spans="1:10" ht="36.75" customHeight="1" x14ac:dyDescent="0.2">
      <c r="A69" s="177"/>
      <c r="B69" s="182" t="s">
        <v>92</v>
      </c>
      <c r="C69" s="183" t="s">
        <v>93</v>
      </c>
      <c r="D69" s="184"/>
      <c r="E69" s="184"/>
      <c r="F69" s="190" t="s">
        <v>27</v>
      </c>
      <c r="G69" s="191"/>
      <c r="H69" s="191"/>
      <c r="I69" s="191">
        <f>'2021045 3 Pol'!G31</f>
        <v>0</v>
      </c>
      <c r="J69" s="188" t="str">
        <f>IF(I82=0,"",I69/I82*100)</f>
        <v/>
      </c>
    </row>
    <row r="70" spans="1:10" ht="36.75" customHeight="1" x14ac:dyDescent="0.2">
      <c r="A70" s="177"/>
      <c r="B70" s="182" t="s">
        <v>94</v>
      </c>
      <c r="C70" s="183" t="s">
        <v>95</v>
      </c>
      <c r="D70" s="184"/>
      <c r="E70" s="184"/>
      <c r="F70" s="190" t="s">
        <v>27</v>
      </c>
      <c r="G70" s="191"/>
      <c r="H70" s="191"/>
      <c r="I70" s="191">
        <f>'2021045 3 Pol'!G42</f>
        <v>0</v>
      </c>
      <c r="J70" s="188" t="str">
        <f>IF(I82=0,"",I70/I82*100)</f>
        <v/>
      </c>
    </row>
    <row r="71" spans="1:10" ht="36.75" customHeight="1" x14ac:dyDescent="0.2">
      <c r="A71" s="177"/>
      <c r="B71" s="182" t="s">
        <v>96</v>
      </c>
      <c r="C71" s="183" t="s">
        <v>97</v>
      </c>
      <c r="D71" s="184"/>
      <c r="E71" s="184"/>
      <c r="F71" s="190" t="s">
        <v>27</v>
      </c>
      <c r="G71" s="191"/>
      <c r="H71" s="191"/>
      <c r="I71" s="191">
        <f>'2021045 1 Pol'!G190</f>
        <v>0</v>
      </c>
      <c r="J71" s="188" t="str">
        <f>IF(I82=0,"",I71/I82*100)</f>
        <v/>
      </c>
    </row>
    <row r="72" spans="1:10" ht="36.75" customHeight="1" x14ac:dyDescent="0.2">
      <c r="A72" s="177"/>
      <c r="B72" s="182" t="s">
        <v>98</v>
      </c>
      <c r="C72" s="183" t="s">
        <v>99</v>
      </c>
      <c r="D72" s="184"/>
      <c r="E72" s="184"/>
      <c r="F72" s="190" t="s">
        <v>27</v>
      </c>
      <c r="G72" s="191"/>
      <c r="H72" s="191"/>
      <c r="I72" s="191">
        <f>'2021045 1 Pol'!G202</f>
        <v>0</v>
      </c>
      <c r="J72" s="188" t="str">
        <f>IF(I82=0,"",I72/I82*100)</f>
        <v/>
      </c>
    </row>
    <row r="73" spans="1:10" ht="36.75" customHeight="1" x14ac:dyDescent="0.2">
      <c r="A73" s="177"/>
      <c r="B73" s="182" t="s">
        <v>100</v>
      </c>
      <c r="C73" s="183" t="s">
        <v>101</v>
      </c>
      <c r="D73" s="184"/>
      <c r="E73" s="184"/>
      <c r="F73" s="190" t="s">
        <v>27</v>
      </c>
      <c r="G73" s="191"/>
      <c r="H73" s="191"/>
      <c r="I73" s="191">
        <f>'2021045 1 Pol'!G206</f>
        <v>0</v>
      </c>
      <c r="J73" s="188" t="str">
        <f>IF(I82=0,"",I73/I82*100)</f>
        <v/>
      </c>
    </row>
    <row r="74" spans="1:10" ht="36.75" customHeight="1" x14ac:dyDescent="0.2">
      <c r="A74" s="177"/>
      <c r="B74" s="182" t="s">
        <v>102</v>
      </c>
      <c r="C74" s="183" t="s">
        <v>103</v>
      </c>
      <c r="D74" s="184"/>
      <c r="E74" s="184"/>
      <c r="F74" s="190" t="s">
        <v>27</v>
      </c>
      <c r="G74" s="191"/>
      <c r="H74" s="191"/>
      <c r="I74" s="191">
        <f>'2021045 1 Pol'!G249</f>
        <v>0</v>
      </c>
      <c r="J74" s="188" t="str">
        <f>IF(I82=0,"",I74/I82*100)</f>
        <v/>
      </c>
    </row>
    <row r="75" spans="1:10" ht="36.75" customHeight="1" x14ac:dyDescent="0.2">
      <c r="A75" s="177"/>
      <c r="B75" s="182" t="s">
        <v>104</v>
      </c>
      <c r="C75" s="183" t="s">
        <v>105</v>
      </c>
      <c r="D75" s="184"/>
      <c r="E75" s="184"/>
      <c r="F75" s="190" t="s">
        <v>27</v>
      </c>
      <c r="G75" s="191"/>
      <c r="H75" s="191"/>
      <c r="I75" s="191">
        <f>'2021045 1 Pol'!G259</f>
        <v>0</v>
      </c>
      <c r="J75" s="188" t="str">
        <f>IF(I82=0,"",I75/I82*100)</f>
        <v/>
      </c>
    </row>
    <row r="76" spans="1:10" ht="36.75" customHeight="1" x14ac:dyDescent="0.2">
      <c r="A76" s="177"/>
      <c r="B76" s="182" t="s">
        <v>106</v>
      </c>
      <c r="C76" s="183" t="s">
        <v>107</v>
      </c>
      <c r="D76" s="184"/>
      <c r="E76" s="184"/>
      <c r="F76" s="190" t="s">
        <v>27</v>
      </c>
      <c r="G76" s="191"/>
      <c r="H76" s="191"/>
      <c r="I76" s="191">
        <f>'2021045 1 Pol'!G274</f>
        <v>0</v>
      </c>
      <c r="J76" s="188" t="str">
        <f>IF(I82=0,"",I76/I82*100)</f>
        <v/>
      </c>
    </row>
    <row r="77" spans="1:10" ht="36.75" customHeight="1" x14ac:dyDescent="0.2">
      <c r="A77" s="177"/>
      <c r="B77" s="182" t="s">
        <v>108</v>
      </c>
      <c r="C77" s="183" t="s">
        <v>109</v>
      </c>
      <c r="D77" s="184"/>
      <c r="E77" s="184"/>
      <c r="F77" s="190" t="s">
        <v>27</v>
      </c>
      <c r="G77" s="191"/>
      <c r="H77" s="191"/>
      <c r="I77" s="191">
        <f>'2021045 1 Pol'!G280</f>
        <v>0</v>
      </c>
      <c r="J77" s="188" t="str">
        <f>IF(I82=0,"",I77/I82*100)</f>
        <v/>
      </c>
    </row>
    <row r="78" spans="1:10" ht="36.75" customHeight="1" x14ac:dyDescent="0.2">
      <c r="A78" s="177"/>
      <c r="B78" s="182" t="s">
        <v>110</v>
      </c>
      <c r="C78" s="183" t="s">
        <v>111</v>
      </c>
      <c r="D78" s="184"/>
      <c r="E78" s="184"/>
      <c r="F78" s="190" t="s">
        <v>27</v>
      </c>
      <c r="G78" s="191"/>
      <c r="H78" s="191"/>
      <c r="I78" s="191">
        <f>'2021045 2 Pol'!G8</f>
        <v>0</v>
      </c>
      <c r="J78" s="188" t="str">
        <f>IF(I82=0,"",I78/I82*100)</f>
        <v/>
      </c>
    </row>
    <row r="79" spans="1:10" ht="36.75" customHeight="1" x14ac:dyDescent="0.2">
      <c r="A79" s="177"/>
      <c r="B79" s="182" t="s">
        <v>112</v>
      </c>
      <c r="C79" s="183" t="s">
        <v>113</v>
      </c>
      <c r="D79" s="184"/>
      <c r="E79" s="184"/>
      <c r="F79" s="190" t="s">
        <v>27</v>
      </c>
      <c r="G79" s="191"/>
      <c r="H79" s="191"/>
      <c r="I79" s="191">
        <f>'2021045 2 Pol'!G29</f>
        <v>0</v>
      </c>
      <c r="J79" s="188" t="str">
        <f>IF(I82=0,"",I79/I82*100)</f>
        <v/>
      </c>
    </row>
    <row r="80" spans="1:10" ht="36.75" customHeight="1" x14ac:dyDescent="0.2">
      <c r="A80" s="177"/>
      <c r="B80" s="182" t="s">
        <v>114</v>
      </c>
      <c r="C80" s="183" t="s">
        <v>115</v>
      </c>
      <c r="D80" s="184"/>
      <c r="E80" s="184"/>
      <c r="F80" s="190" t="s">
        <v>27</v>
      </c>
      <c r="G80" s="191"/>
      <c r="H80" s="191"/>
      <c r="I80" s="191">
        <f>'2021045 2 Pol'!G40</f>
        <v>0</v>
      </c>
      <c r="J80" s="188" t="str">
        <f>IF(I82=0,"",I80/I82*100)</f>
        <v/>
      </c>
    </row>
    <row r="81" spans="1:10" ht="36.75" customHeight="1" x14ac:dyDescent="0.2">
      <c r="A81" s="177"/>
      <c r="B81" s="182" t="s">
        <v>116</v>
      </c>
      <c r="C81" s="183" t="s">
        <v>117</v>
      </c>
      <c r="D81" s="184"/>
      <c r="E81" s="184"/>
      <c r="F81" s="190" t="s">
        <v>28</v>
      </c>
      <c r="G81" s="191"/>
      <c r="H81" s="191"/>
      <c r="I81" s="191">
        <f>'2021045 4 Pol'!G8</f>
        <v>0</v>
      </c>
      <c r="J81" s="188" t="str">
        <f>IF(I82=0,"",I81/I82*100)</f>
        <v/>
      </c>
    </row>
    <row r="82" spans="1:10" ht="25.5" customHeight="1" x14ac:dyDescent="0.2">
      <c r="A82" s="178"/>
      <c r="B82" s="185" t="s">
        <v>1</v>
      </c>
      <c r="C82" s="186"/>
      <c r="D82" s="187"/>
      <c r="E82" s="187"/>
      <c r="F82" s="192"/>
      <c r="G82" s="193"/>
      <c r="H82" s="193"/>
      <c r="I82" s="193">
        <f>SUM(I52:I81)</f>
        <v>0</v>
      </c>
      <c r="J82" s="189">
        <f>SUM(J52:J81)</f>
        <v>0</v>
      </c>
    </row>
    <row r="83" spans="1:10" x14ac:dyDescent="0.2">
      <c r="F83" s="133"/>
      <c r="G83" s="133"/>
      <c r="H83" s="133"/>
      <c r="I83" s="133"/>
      <c r="J83" s="134"/>
    </row>
    <row r="84" spans="1:10" x14ac:dyDescent="0.2">
      <c r="F84" s="133"/>
      <c r="G84" s="133"/>
      <c r="H84" s="133"/>
      <c r="I84" s="133"/>
      <c r="J84" s="134"/>
    </row>
    <row r="85" spans="1:10" x14ac:dyDescent="0.2">
      <c r="F85" s="133"/>
      <c r="G85" s="133"/>
      <c r="H85" s="133"/>
      <c r="I85" s="133"/>
      <c r="J85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0:E80"/>
    <mergeCell ref="C81:E81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121</v>
      </c>
    </row>
    <row r="3" spans="1:60" ht="24.95" customHeight="1" x14ac:dyDescent="0.2">
      <c r="A3" s="196" t="s">
        <v>9</v>
      </c>
      <c r="B3" s="49" t="s">
        <v>43</v>
      </c>
      <c r="C3" s="199" t="s">
        <v>44</v>
      </c>
      <c r="D3" s="197"/>
      <c r="E3" s="197"/>
      <c r="F3" s="197"/>
      <c r="G3" s="198"/>
      <c r="AC3" s="175" t="s">
        <v>121</v>
      </c>
      <c r="AG3" t="s">
        <v>122</v>
      </c>
    </row>
    <row r="4" spans="1:60" ht="24.95" customHeight="1" x14ac:dyDescent="0.2">
      <c r="A4" s="200" t="s">
        <v>10</v>
      </c>
      <c r="B4" s="201" t="s">
        <v>50</v>
      </c>
      <c r="C4" s="202" t="s">
        <v>44</v>
      </c>
      <c r="D4" s="203"/>
      <c r="E4" s="203"/>
      <c r="F4" s="203"/>
      <c r="G4" s="204"/>
      <c r="AG4" t="s">
        <v>123</v>
      </c>
    </row>
    <row r="5" spans="1:60" x14ac:dyDescent="0.2">
      <c r="D5" s="10"/>
    </row>
    <row r="6" spans="1:60" ht="38.25" x14ac:dyDescent="0.2">
      <c r="A6" s="206" t="s">
        <v>124</v>
      </c>
      <c r="B6" s="208" t="s">
        <v>125</v>
      </c>
      <c r="C6" s="208" t="s">
        <v>126</v>
      </c>
      <c r="D6" s="207" t="s">
        <v>127</v>
      </c>
      <c r="E6" s="206" t="s">
        <v>128</v>
      </c>
      <c r="F6" s="205" t="s">
        <v>129</v>
      </c>
      <c r="G6" s="206" t="s">
        <v>31</v>
      </c>
      <c r="H6" s="209" t="s">
        <v>32</v>
      </c>
      <c r="I6" s="209" t="s">
        <v>130</v>
      </c>
      <c r="J6" s="209" t="s">
        <v>33</v>
      </c>
      <c r="K6" s="209" t="s">
        <v>131</v>
      </c>
      <c r="L6" s="209" t="s">
        <v>132</v>
      </c>
      <c r="M6" s="209" t="s">
        <v>133</v>
      </c>
      <c r="N6" s="209" t="s">
        <v>134</v>
      </c>
      <c r="O6" s="209" t="s">
        <v>135</v>
      </c>
      <c r="P6" s="209" t="s">
        <v>136</v>
      </c>
      <c r="Q6" s="209" t="s">
        <v>137</v>
      </c>
      <c r="R6" s="209" t="s">
        <v>138</v>
      </c>
      <c r="S6" s="209" t="s">
        <v>139</v>
      </c>
      <c r="T6" s="209" t="s">
        <v>140</v>
      </c>
      <c r="U6" s="209" t="s">
        <v>141</v>
      </c>
      <c r="V6" s="209" t="s">
        <v>142</v>
      </c>
      <c r="W6" s="209" t="s">
        <v>143</v>
      </c>
      <c r="X6" s="209" t="s">
        <v>144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5" t="s">
        <v>145</v>
      </c>
      <c r="B8" s="236" t="s">
        <v>50</v>
      </c>
      <c r="C8" s="255" t="s">
        <v>61</v>
      </c>
      <c r="D8" s="237"/>
      <c r="E8" s="238"/>
      <c r="F8" s="239"/>
      <c r="G8" s="240">
        <f>SUMIF(AG9:AG45,"&lt;&gt;NOR",G9:G45)</f>
        <v>0</v>
      </c>
      <c r="H8" s="234"/>
      <c r="I8" s="234">
        <f>SUM(I9:I45)</f>
        <v>0</v>
      </c>
      <c r="J8" s="234"/>
      <c r="K8" s="234">
        <f>SUM(K9:K45)</f>
        <v>0</v>
      </c>
      <c r="L8" s="234"/>
      <c r="M8" s="234">
        <f>SUM(M9:M45)</f>
        <v>0</v>
      </c>
      <c r="N8" s="234"/>
      <c r="O8" s="234">
        <f>SUM(O9:O45)</f>
        <v>12.25</v>
      </c>
      <c r="P8" s="234"/>
      <c r="Q8" s="234">
        <f>SUM(Q9:Q45)</f>
        <v>2.4</v>
      </c>
      <c r="R8" s="234"/>
      <c r="S8" s="234"/>
      <c r="T8" s="234"/>
      <c r="U8" s="234"/>
      <c r="V8" s="234">
        <f>SUM(V9:V45)</f>
        <v>108.31000000000002</v>
      </c>
      <c r="W8" s="234"/>
      <c r="X8" s="234"/>
      <c r="AG8" t="s">
        <v>146</v>
      </c>
    </row>
    <row r="9" spans="1:60" outlineLevel="1" x14ac:dyDescent="0.2">
      <c r="A9" s="241">
        <v>1</v>
      </c>
      <c r="B9" s="242" t="s">
        <v>147</v>
      </c>
      <c r="C9" s="256" t="s">
        <v>148</v>
      </c>
      <c r="D9" s="243" t="s">
        <v>149</v>
      </c>
      <c r="E9" s="244">
        <v>12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0.2</v>
      </c>
      <c r="Q9" s="230">
        <f>ROUND(E9*P9,2)</f>
        <v>2.4</v>
      </c>
      <c r="R9" s="230"/>
      <c r="S9" s="230" t="s">
        <v>150</v>
      </c>
      <c r="T9" s="230" t="s">
        <v>150</v>
      </c>
      <c r="U9" s="230">
        <v>0.1</v>
      </c>
      <c r="V9" s="230">
        <f>ROUND(E9*U9,2)</f>
        <v>1.2</v>
      </c>
      <c r="W9" s="230"/>
      <c r="X9" s="230" t="s">
        <v>151</v>
      </c>
      <c r="Y9" s="210"/>
      <c r="Z9" s="210"/>
      <c r="AA9" s="210"/>
      <c r="AB9" s="210"/>
      <c r="AC9" s="210"/>
      <c r="AD9" s="210"/>
      <c r="AE9" s="210"/>
      <c r="AF9" s="210"/>
      <c r="AG9" s="210" t="s">
        <v>152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57" t="s">
        <v>153</v>
      </c>
      <c r="D10" s="232"/>
      <c r="E10" s="233">
        <v>12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154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1">
        <v>2</v>
      </c>
      <c r="B11" s="242" t="s">
        <v>155</v>
      </c>
      <c r="C11" s="256" t="s">
        <v>156</v>
      </c>
      <c r="D11" s="243" t="s">
        <v>157</v>
      </c>
      <c r="E11" s="244">
        <v>1.2749999999999999</v>
      </c>
      <c r="F11" s="245"/>
      <c r="G11" s="246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150</v>
      </c>
      <c r="T11" s="230" t="s">
        <v>150</v>
      </c>
      <c r="U11" s="230">
        <v>5.4370000000000003</v>
      </c>
      <c r="V11" s="230">
        <f>ROUND(E11*U11,2)</f>
        <v>6.93</v>
      </c>
      <c r="W11" s="230"/>
      <c r="X11" s="230" t="s">
        <v>151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152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57" t="s">
        <v>158</v>
      </c>
      <c r="D12" s="232"/>
      <c r="E12" s="233">
        <v>1.1000000000000001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154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57" t="s">
        <v>159</v>
      </c>
      <c r="D13" s="232"/>
      <c r="E13" s="233">
        <v>0.17499999999999999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154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1">
        <v>3</v>
      </c>
      <c r="B14" s="242" t="s">
        <v>160</v>
      </c>
      <c r="C14" s="256" t="s">
        <v>161</v>
      </c>
      <c r="D14" s="243" t="s">
        <v>157</v>
      </c>
      <c r="E14" s="244">
        <v>13</v>
      </c>
      <c r="F14" s="245"/>
      <c r="G14" s="246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150</v>
      </c>
      <c r="T14" s="230" t="s">
        <v>150</v>
      </c>
      <c r="U14" s="230">
        <v>0.36499999999999999</v>
      </c>
      <c r="V14" s="230">
        <f>ROUND(E14*U14,2)</f>
        <v>4.75</v>
      </c>
      <c r="W14" s="230"/>
      <c r="X14" s="230" t="s">
        <v>151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57" t="s">
        <v>162</v>
      </c>
      <c r="D15" s="232"/>
      <c r="E15" s="233">
        <v>6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154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57" t="s">
        <v>163</v>
      </c>
      <c r="D16" s="232"/>
      <c r="E16" s="233">
        <v>7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154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1">
        <v>4</v>
      </c>
      <c r="B17" s="242" t="s">
        <v>164</v>
      </c>
      <c r="C17" s="256" t="s">
        <v>165</v>
      </c>
      <c r="D17" s="243" t="s">
        <v>157</v>
      </c>
      <c r="E17" s="244">
        <v>14.87565</v>
      </c>
      <c r="F17" s="245"/>
      <c r="G17" s="246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150</v>
      </c>
      <c r="T17" s="230" t="s">
        <v>150</v>
      </c>
      <c r="U17" s="230">
        <v>3.5329999999999999</v>
      </c>
      <c r="V17" s="230">
        <f>ROUND(E17*U17,2)</f>
        <v>52.56</v>
      </c>
      <c r="W17" s="230"/>
      <c r="X17" s="230" t="s">
        <v>151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166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57" t="s">
        <v>167</v>
      </c>
      <c r="D18" s="232"/>
      <c r="E18" s="233">
        <v>5.76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154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57" t="s">
        <v>168</v>
      </c>
      <c r="D19" s="232"/>
      <c r="E19" s="233">
        <v>5.04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154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57" t="s">
        <v>169</v>
      </c>
      <c r="D20" s="232"/>
      <c r="E20" s="233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154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57" t="s">
        <v>170</v>
      </c>
      <c r="D21" s="232"/>
      <c r="E21" s="233">
        <v>0.87885000000000002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154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57" t="s">
        <v>171</v>
      </c>
      <c r="D22" s="232"/>
      <c r="E22" s="233">
        <v>3.1968000000000001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154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1">
        <v>5</v>
      </c>
      <c r="B23" s="242" t="s">
        <v>172</v>
      </c>
      <c r="C23" s="256" t="s">
        <v>173</v>
      </c>
      <c r="D23" s="243" t="s">
        <v>157</v>
      </c>
      <c r="E23" s="244">
        <v>19.955649999999999</v>
      </c>
      <c r="F23" s="245"/>
      <c r="G23" s="246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150</v>
      </c>
      <c r="T23" s="230" t="s">
        <v>150</v>
      </c>
      <c r="U23" s="230">
        <v>1.0999999999999999E-2</v>
      </c>
      <c r="V23" s="230">
        <f>ROUND(E23*U23,2)</f>
        <v>0.22</v>
      </c>
      <c r="W23" s="230"/>
      <c r="X23" s="230" t="s">
        <v>151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57" t="s">
        <v>174</v>
      </c>
      <c r="D24" s="232"/>
      <c r="E24" s="233">
        <v>2.16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154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57" t="s">
        <v>175</v>
      </c>
      <c r="D25" s="232"/>
      <c r="E25" s="233">
        <v>2.52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154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57" t="s">
        <v>170</v>
      </c>
      <c r="D26" s="232"/>
      <c r="E26" s="233">
        <v>0.87885000000000002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154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57" t="s">
        <v>171</v>
      </c>
      <c r="D27" s="232"/>
      <c r="E27" s="233">
        <v>3.1968000000000001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154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57" t="s">
        <v>176</v>
      </c>
      <c r="D28" s="232"/>
      <c r="E28" s="233">
        <v>4.2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154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57" t="s">
        <v>163</v>
      </c>
      <c r="D29" s="232"/>
      <c r="E29" s="233">
        <v>7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154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7">
        <v>6</v>
      </c>
      <c r="B30" s="248" t="s">
        <v>177</v>
      </c>
      <c r="C30" s="258" t="s">
        <v>178</v>
      </c>
      <c r="D30" s="249" t="s">
        <v>157</v>
      </c>
      <c r="E30" s="250">
        <v>19.96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150</v>
      </c>
      <c r="T30" s="230" t="s">
        <v>150</v>
      </c>
      <c r="U30" s="230">
        <v>0.65200000000000002</v>
      </c>
      <c r="V30" s="230">
        <f>ROUND(E30*U30,2)</f>
        <v>13.01</v>
      </c>
      <c r="W30" s="230"/>
      <c r="X30" s="230" t="s">
        <v>151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7</v>
      </c>
      <c r="B31" s="242" t="s">
        <v>179</v>
      </c>
      <c r="C31" s="256" t="s">
        <v>180</v>
      </c>
      <c r="D31" s="243" t="s">
        <v>157</v>
      </c>
      <c r="E31" s="244">
        <v>10.32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150</v>
      </c>
      <c r="T31" s="230" t="s">
        <v>150</v>
      </c>
      <c r="U31" s="230">
        <v>1.2390000000000001</v>
      </c>
      <c r="V31" s="230">
        <f>ROUND(E31*U31,2)</f>
        <v>12.79</v>
      </c>
      <c r="W31" s="230"/>
      <c r="X31" s="230" t="s">
        <v>151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152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57" t="s">
        <v>181</v>
      </c>
      <c r="D32" s="232"/>
      <c r="E32" s="233">
        <v>3.6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154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57" t="s">
        <v>175</v>
      </c>
      <c r="D33" s="232"/>
      <c r="E33" s="233">
        <v>2.52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154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57" t="s">
        <v>176</v>
      </c>
      <c r="D34" s="232"/>
      <c r="E34" s="233">
        <v>4.2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154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1">
        <v>8</v>
      </c>
      <c r="B35" s="242" t="s">
        <v>182</v>
      </c>
      <c r="C35" s="256" t="s">
        <v>183</v>
      </c>
      <c r="D35" s="243" t="s">
        <v>157</v>
      </c>
      <c r="E35" s="244">
        <v>6.48</v>
      </c>
      <c r="F35" s="245"/>
      <c r="G35" s="246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1.8907700000000001</v>
      </c>
      <c r="O35" s="230">
        <f>ROUND(E35*N35,2)</f>
        <v>12.25</v>
      </c>
      <c r="P35" s="230">
        <v>0</v>
      </c>
      <c r="Q35" s="230">
        <f>ROUND(E35*P35,2)</f>
        <v>0</v>
      </c>
      <c r="R35" s="230"/>
      <c r="S35" s="230" t="s">
        <v>150</v>
      </c>
      <c r="T35" s="230" t="s">
        <v>150</v>
      </c>
      <c r="U35" s="230">
        <v>1.6950000000000001</v>
      </c>
      <c r="V35" s="230">
        <f>ROUND(E35*U35,2)</f>
        <v>10.98</v>
      </c>
      <c r="W35" s="230"/>
      <c r="X35" s="230" t="s">
        <v>151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152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57" t="s">
        <v>174</v>
      </c>
      <c r="D36" s="232"/>
      <c r="E36" s="233">
        <v>2.16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154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57" t="s">
        <v>175</v>
      </c>
      <c r="D37" s="232"/>
      <c r="E37" s="233">
        <v>2.52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154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57" t="s">
        <v>184</v>
      </c>
      <c r="D38" s="232"/>
      <c r="E38" s="233">
        <v>1.8</v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154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1">
        <v>9</v>
      </c>
      <c r="B39" s="242" t="s">
        <v>185</v>
      </c>
      <c r="C39" s="256" t="s">
        <v>186</v>
      </c>
      <c r="D39" s="243" t="s">
        <v>157</v>
      </c>
      <c r="E39" s="244">
        <v>8.7556499999999993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150</v>
      </c>
      <c r="T39" s="230" t="s">
        <v>150</v>
      </c>
      <c r="U39" s="230">
        <v>0.67</v>
      </c>
      <c r="V39" s="230">
        <f>ROUND(E39*U39,2)</f>
        <v>5.87</v>
      </c>
      <c r="W39" s="230"/>
      <c r="X39" s="230" t="s">
        <v>151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166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57" t="s">
        <v>174</v>
      </c>
      <c r="D40" s="232"/>
      <c r="E40" s="233">
        <v>2.16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154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57" t="s">
        <v>175</v>
      </c>
      <c r="D41" s="232"/>
      <c r="E41" s="233">
        <v>2.52</v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154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57" t="s">
        <v>170</v>
      </c>
      <c r="D42" s="232"/>
      <c r="E42" s="233">
        <v>0.87885000000000002</v>
      </c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154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57" t="s">
        <v>171</v>
      </c>
      <c r="D43" s="232"/>
      <c r="E43" s="233">
        <v>3.1968000000000001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154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1">
        <v>10</v>
      </c>
      <c r="B44" s="242" t="s">
        <v>187</v>
      </c>
      <c r="C44" s="256" t="s">
        <v>188</v>
      </c>
      <c r="D44" s="243" t="s">
        <v>189</v>
      </c>
      <c r="E44" s="244">
        <v>35.927999999999997</v>
      </c>
      <c r="F44" s="245"/>
      <c r="G44" s="246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150</v>
      </c>
      <c r="T44" s="230" t="s">
        <v>190</v>
      </c>
      <c r="U44" s="230">
        <v>0</v>
      </c>
      <c r="V44" s="230">
        <f>ROUND(E44*U44,2)</f>
        <v>0</v>
      </c>
      <c r="W44" s="230"/>
      <c r="X44" s="230" t="s">
        <v>151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166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57" t="s">
        <v>191</v>
      </c>
      <c r="D45" s="232"/>
      <c r="E45" s="233">
        <v>35.927999999999997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154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5" t="s">
        <v>145</v>
      </c>
      <c r="B46" s="236" t="s">
        <v>51</v>
      </c>
      <c r="C46" s="255" t="s">
        <v>62</v>
      </c>
      <c r="D46" s="237"/>
      <c r="E46" s="238"/>
      <c r="F46" s="239"/>
      <c r="G46" s="240">
        <f>SUMIF(AG47:AG52,"&lt;&gt;NOR",G47:G52)</f>
        <v>0</v>
      </c>
      <c r="H46" s="234"/>
      <c r="I46" s="234">
        <f>SUM(I47:I52)</f>
        <v>0</v>
      </c>
      <c r="J46" s="234"/>
      <c r="K46" s="234">
        <f>SUM(K47:K52)</f>
        <v>0</v>
      </c>
      <c r="L46" s="234"/>
      <c r="M46" s="234">
        <f>SUM(M47:M52)</f>
        <v>0</v>
      </c>
      <c r="N46" s="234"/>
      <c r="O46" s="234">
        <f>SUM(O47:O52)</f>
        <v>3.26</v>
      </c>
      <c r="P46" s="234"/>
      <c r="Q46" s="234">
        <f>SUM(Q47:Q52)</f>
        <v>0</v>
      </c>
      <c r="R46" s="234"/>
      <c r="S46" s="234"/>
      <c r="T46" s="234"/>
      <c r="U46" s="234"/>
      <c r="V46" s="234">
        <f>SUM(V47:V52)</f>
        <v>1.2999999999999998</v>
      </c>
      <c r="W46" s="234"/>
      <c r="X46" s="234"/>
      <c r="AG46" t="s">
        <v>146</v>
      </c>
    </row>
    <row r="47" spans="1:60" outlineLevel="1" x14ac:dyDescent="0.2">
      <c r="A47" s="241">
        <v>11</v>
      </c>
      <c r="B47" s="242" t="s">
        <v>192</v>
      </c>
      <c r="C47" s="256" t="s">
        <v>193</v>
      </c>
      <c r="D47" s="243" t="s">
        <v>157</v>
      </c>
      <c r="E47" s="244">
        <v>0.8</v>
      </c>
      <c r="F47" s="245"/>
      <c r="G47" s="246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2.16</v>
      </c>
      <c r="O47" s="230">
        <f>ROUND(E47*N47,2)</f>
        <v>1.73</v>
      </c>
      <c r="P47" s="230">
        <v>0</v>
      </c>
      <c r="Q47" s="230">
        <f>ROUND(E47*P47,2)</f>
        <v>0</v>
      </c>
      <c r="R47" s="230"/>
      <c r="S47" s="230" t="s">
        <v>150</v>
      </c>
      <c r="T47" s="230" t="s">
        <v>190</v>
      </c>
      <c r="U47" s="230">
        <v>1.085</v>
      </c>
      <c r="V47" s="230">
        <f>ROUND(E47*U47,2)</f>
        <v>0.87</v>
      </c>
      <c r="W47" s="230"/>
      <c r="X47" s="230" t="s">
        <v>151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152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57" t="s">
        <v>194</v>
      </c>
      <c r="D48" s="232"/>
      <c r="E48" s="233">
        <v>0.8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154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1">
        <v>12</v>
      </c>
      <c r="B49" s="242" t="s">
        <v>195</v>
      </c>
      <c r="C49" s="256" t="s">
        <v>196</v>
      </c>
      <c r="D49" s="243" t="s">
        <v>157</v>
      </c>
      <c r="E49" s="244">
        <v>0.6</v>
      </c>
      <c r="F49" s="245"/>
      <c r="G49" s="246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2.5249999999999999</v>
      </c>
      <c r="O49" s="230">
        <f>ROUND(E49*N49,2)</f>
        <v>1.52</v>
      </c>
      <c r="P49" s="230">
        <v>0</v>
      </c>
      <c r="Q49" s="230">
        <f>ROUND(E49*P49,2)</f>
        <v>0</v>
      </c>
      <c r="R49" s="230"/>
      <c r="S49" s="230" t="s">
        <v>150</v>
      </c>
      <c r="T49" s="230" t="s">
        <v>150</v>
      </c>
      <c r="U49" s="230">
        <v>0.48</v>
      </c>
      <c r="V49" s="230">
        <f>ROUND(E49*U49,2)</f>
        <v>0.28999999999999998</v>
      </c>
      <c r="W49" s="230"/>
      <c r="X49" s="230" t="s">
        <v>151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152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57" t="s">
        <v>197</v>
      </c>
      <c r="D50" s="232"/>
      <c r="E50" s="233">
        <v>0.6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154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1">
        <v>13</v>
      </c>
      <c r="B51" s="242" t="s">
        <v>198</v>
      </c>
      <c r="C51" s="256" t="s">
        <v>199</v>
      </c>
      <c r="D51" s="243" t="s">
        <v>189</v>
      </c>
      <c r="E51" s="244">
        <v>9.2399999999999999E-3</v>
      </c>
      <c r="F51" s="245"/>
      <c r="G51" s="246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1.0512600000000001</v>
      </c>
      <c r="O51" s="230">
        <f>ROUND(E51*N51,2)</f>
        <v>0.01</v>
      </c>
      <c r="P51" s="230">
        <v>0</v>
      </c>
      <c r="Q51" s="230">
        <f>ROUND(E51*P51,2)</f>
        <v>0</v>
      </c>
      <c r="R51" s="230"/>
      <c r="S51" s="230" t="s">
        <v>150</v>
      </c>
      <c r="T51" s="230" t="s">
        <v>150</v>
      </c>
      <c r="U51" s="230">
        <v>15.231</v>
      </c>
      <c r="V51" s="230">
        <f>ROUND(E51*U51,2)</f>
        <v>0.14000000000000001</v>
      </c>
      <c r="W51" s="230"/>
      <c r="X51" s="230" t="s">
        <v>151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152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57" t="s">
        <v>200</v>
      </c>
      <c r="D52" s="232"/>
      <c r="E52" s="233">
        <v>9.2399999999999999E-3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154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35" t="s">
        <v>145</v>
      </c>
      <c r="B53" s="236" t="s">
        <v>53</v>
      </c>
      <c r="C53" s="255" t="s">
        <v>63</v>
      </c>
      <c r="D53" s="237"/>
      <c r="E53" s="238"/>
      <c r="F53" s="239"/>
      <c r="G53" s="240">
        <f>SUMIF(AG54:AG78,"&lt;&gt;NOR",G54:G78)</f>
        <v>0</v>
      </c>
      <c r="H53" s="234"/>
      <c r="I53" s="234">
        <f>SUM(I54:I78)</f>
        <v>0</v>
      </c>
      <c r="J53" s="234"/>
      <c r="K53" s="234">
        <f>SUM(K54:K78)</f>
        <v>0</v>
      </c>
      <c r="L53" s="234"/>
      <c r="M53" s="234">
        <f>SUM(M54:M78)</f>
        <v>0</v>
      </c>
      <c r="N53" s="234"/>
      <c r="O53" s="234">
        <f>SUM(O54:O78)</f>
        <v>6.41</v>
      </c>
      <c r="P53" s="234"/>
      <c r="Q53" s="234">
        <f>SUM(Q54:Q78)</f>
        <v>0</v>
      </c>
      <c r="R53" s="234"/>
      <c r="S53" s="234"/>
      <c r="T53" s="234"/>
      <c r="U53" s="234"/>
      <c r="V53" s="234">
        <f>SUM(V54:V78)</f>
        <v>36.090000000000003</v>
      </c>
      <c r="W53" s="234"/>
      <c r="X53" s="234"/>
      <c r="AG53" t="s">
        <v>146</v>
      </c>
    </row>
    <row r="54" spans="1:60" outlineLevel="1" x14ac:dyDescent="0.2">
      <c r="A54" s="241">
        <v>14</v>
      </c>
      <c r="B54" s="242" t="s">
        <v>201</v>
      </c>
      <c r="C54" s="256" t="s">
        <v>202</v>
      </c>
      <c r="D54" s="243" t="s">
        <v>157</v>
      </c>
      <c r="E54" s="244">
        <v>1.2749999999999999</v>
      </c>
      <c r="F54" s="245"/>
      <c r="G54" s="246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1.79356</v>
      </c>
      <c r="O54" s="230">
        <f>ROUND(E54*N54,2)</f>
        <v>2.29</v>
      </c>
      <c r="P54" s="230">
        <v>0</v>
      </c>
      <c r="Q54" s="230">
        <f>ROUND(E54*P54,2)</f>
        <v>0</v>
      </c>
      <c r="R54" s="230"/>
      <c r="S54" s="230" t="s">
        <v>150</v>
      </c>
      <c r="T54" s="230" t="s">
        <v>150</v>
      </c>
      <c r="U54" s="230">
        <v>4.7939999999999996</v>
      </c>
      <c r="V54" s="230">
        <f>ROUND(E54*U54,2)</f>
        <v>6.11</v>
      </c>
      <c r="W54" s="230"/>
      <c r="X54" s="230" t="s">
        <v>151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152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57" t="s">
        <v>158</v>
      </c>
      <c r="D55" s="232"/>
      <c r="E55" s="233">
        <v>1.1000000000000001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154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57" t="s">
        <v>159</v>
      </c>
      <c r="D56" s="232"/>
      <c r="E56" s="233">
        <v>0.17499999999999999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154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1">
        <v>15</v>
      </c>
      <c r="B57" s="242" t="s">
        <v>203</v>
      </c>
      <c r="C57" s="256" t="s">
        <v>204</v>
      </c>
      <c r="D57" s="243" t="s">
        <v>205</v>
      </c>
      <c r="E57" s="244">
        <v>7</v>
      </c>
      <c r="F57" s="245"/>
      <c r="G57" s="246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0.1017</v>
      </c>
      <c r="O57" s="230">
        <f>ROUND(E57*N57,2)</f>
        <v>0.71</v>
      </c>
      <c r="P57" s="230">
        <v>0</v>
      </c>
      <c r="Q57" s="230">
        <f>ROUND(E57*P57,2)</f>
        <v>0</v>
      </c>
      <c r="R57" s="230"/>
      <c r="S57" s="230" t="s">
        <v>150</v>
      </c>
      <c r="T57" s="230" t="s">
        <v>150</v>
      </c>
      <c r="U57" s="230">
        <v>0.71499999999999997</v>
      </c>
      <c r="V57" s="230">
        <f>ROUND(E57*U57,2)</f>
        <v>5.01</v>
      </c>
      <c r="W57" s="230"/>
      <c r="X57" s="230" t="s">
        <v>151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152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57" t="s">
        <v>206</v>
      </c>
      <c r="D58" s="232"/>
      <c r="E58" s="233">
        <v>4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154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57" t="s">
        <v>207</v>
      </c>
      <c r="D59" s="232"/>
      <c r="E59" s="233">
        <v>3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154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1">
        <v>16</v>
      </c>
      <c r="B60" s="242" t="s">
        <v>208</v>
      </c>
      <c r="C60" s="256" t="s">
        <v>209</v>
      </c>
      <c r="D60" s="243" t="s">
        <v>205</v>
      </c>
      <c r="E60" s="244">
        <v>5</v>
      </c>
      <c r="F60" s="245"/>
      <c r="G60" s="246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2.6509999999999999E-2</v>
      </c>
      <c r="O60" s="230">
        <f>ROUND(E60*N60,2)</f>
        <v>0.13</v>
      </c>
      <c r="P60" s="230">
        <v>0</v>
      </c>
      <c r="Q60" s="230">
        <f>ROUND(E60*P60,2)</f>
        <v>0</v>
      </c>
      <c r="R60" s="230"/>
      <c r="S60" s="230" t="s">
        <v>150</v>
      </c>
      <c r="T60" s="230" t="s">
        <v>150</v>
      </c>
      <c r="U60" s="230">
        <v>0.24199999999999999</v>
      </c>
      <c r="V60" s="230">
        <f>ROUND(E60*U60,2)</f>
        <v>1.21</v>
      </c>
      <c r="W60" s="230"/>
      <c r="X60" s="230" t="s">
        <v>151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152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57" t="s">
        <v>210</v>
      </c>
      <c r="D61" s="232"/>
      <c r="E61" s="233">
        <v>3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154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57" t="s">
        <v>211</v>
      </c>
      <c r="D62" s="232"/>
      <c r="E62" s="233">
        <v>2</v>
      </c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154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1">
        <v>17</v>
      </c>
      <c r="B63" s="242" t="s">
        <v>212</v>
      </c>
      <c r="C63" s="256" t="s">
        <v>213</v>
      </c>
      <c r="D63" s="243" t="s">
        <v>214</v>
      </c>
      <c r="E63" s="244">
        <v>3</v>
      </c>
      <c r="F63" s="245"/>
      <c r="G63" s="246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5.5000000000000003E-4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150</v>
      </c>
      <c r="T63" s="230" t="s">
        <v>150</v>
      </c>
      <c r="U63" s="230">
        <v>0.15</v>
      </c>
      <c r="V63" s="230">
        <f>ROUND(E63*U63,2)</f>
        <v>0.45</v>
      </c>
      <c r="W63" s="230"/>
      <c r="X63" s="230" t="s">
        <v>151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152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57" t="s">
        <v>215</v>
      </c>
      <c r="D64" s="232"/>
      <c r="E64" s="233">
        <v>1.5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154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57" t="s">
        <v>216</v>
      </c>
      <c r="D65" s="232"/>
      <c r="E65" s="233">
        <v>1.5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154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1">
        <v>18</v>
      </c>
      <c r="B66" s="242" t="s">
        <v>217</v>
      </c>
      <c r="C66" s="256" t="s">
        <v>218</v>
      </c>
      <c r="D66" s="243" t="s">
        <v>149</v>
      </c>
      <c r="E66" s="244">
        <v>19.502500000000001</v>
      </c>
      <c r="F66" s="245"/>
      <c r="G66" s="246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7.4709999999999999E-2</v>
      </c>
      <c r="O66" s="230">
        <f>ROUND(E66*N66,2)</f>
        <v>1.46</v>
      </c>
      <c r="P66" s="230">
        <v>0</v>
      </c>
      <c r="Q66" s="230">
        <f>ROUND(E66*P66,2)</f>
        <v>0</v>
      </c>
      <c r="R66" s="230"/>
      <c r="S66" s="230" t="s">
        <v>150</v>
      </c>
      <c r="T66" s="230" t="s">
        <v>150</v>
      </c>
      <c r="U66" s="230">
        <v>0.52915000000000001</v>
      </c>
      <c r="V66" s="230">
        <f>ROUND(E66*U66,2)</f>
        <v>10.32</v>
      </c>
      <c r="W66" s="230"/>
      <c r="X66" s="230" t="s">
        <v>151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152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57" t="s">
        <v>219</v>
      </c>
      <c r="D67" s="232"/>
      <c r="E67" s="233">
        <v>15.352499999999999</v>
      </c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154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57" t="s">
        <v>220</v>
      </c>
      <c r="D68" s="232"/>
      <c r="E68" s="233">
        <v>-4.2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154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7"/>
      <c r="B69" s="228"/>
      <c r="C69" s="257" t="s">
        <v>221</v>
      </c>
      <c r="D69" s="232"/>
      <c r="E69" s="233">
        <v>11.05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154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57" t="s">
        <v>222</v>
      </c>
      <c r="D70" s="232"/>
      <c r="E70" s="233">
        <v>-2.7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154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1">
        <v>19</v>
      </c>
      <c r="B71" s="242" t="s">
        <v>223</v>
      </c>
      <c r="C71" s="256" t="s">
        <v>224</v>
      </c>
      <c r="D71" s="243" t="s">
        <v>214</v>
      </c>
      <c r="E71" s="244">
        <v>13</v>
      </c>
      <c r="F71" s="245"/>
      <c r="G71" s="246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1E-3</v>
      </c>
      <c r="O71" s="230">
        <f>ROUND(E71*N71,2)</f>
        <v>0.01</v>
      </c>
      <c r="P71" s="230">
        <v>0</v>
      </c>
      <c r="Q71" s="230">
        <f>ROUND(E71*P71,2)</f>
        <v>0</v>
      </c>
      <c r="R71" s="230"/>
      <c r="S71" s="230" t="s">
        <v>150</v>
      </c>
      <c r="T71" s="230" t="s">
        <v>150</v>
      </c>
      <c r="U71" s="230">
        <v>8.5999999999999993E-2</v>
      </c>
      <c r="V71" s="230">
        <f>ROUND(E71*U71,2)</f>
        <v>1.1200000000000001</v>
      </c>
      <c r="W71" s="230"/>
      <c r="X71" s="230" t="s">
        <v>151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152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57" t="s">
        <v>225</v>
      </c>
      <c r="D72" s="232"/>
      <c r="E72" s="233">
        <v>7.8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154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57" t="s">
        <v>226</v>
      </c>
      <c r="D73" s="232"/>
      <c r="E73" s="233">
        <v>5.2</v>
      </c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154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1">
        <v>20</v>
      </c>
      <c r="B74" s="242" t="s">
        <v>227</v>
      </c>
      <c r="C74" s="256" t="s">
        <v>228</v>
      </c>
      <c r="D74" s="243" t="s">
        <v>149</v>
      </c>
      <c r="E74" s="244">
        <v>4.32</v>
      </c>
      <c r="F74" s="245"/>
      <c r="G74" s="246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7.392E-2</v>
      </c>
      <c r="O74" s="230">
        <f>ROUND(E74*N74,2)</f>
        <v>0.32</v>
      </c>
      <c r="P74" s="230">
        <v>0</v>
      </c>
      <c r="Q74" s="230">
        <f>ROUND(E74*P74,2)</f>
        <v>0</v>
      </c>
      <c r="R74" s="230"/>
      <c r="S74" s="230" t="s">
        <v>150</v>
      </c>
      <c r="T74" s="230" t="s">
        <v>150</v>
      </c>
      <c r="U74" s="230">
        <v>0.77700000000000002</v>
      </c>
      <c r="V74" s="230">
        <f>ROUND(E74*U74,2)</f>
        <v>3.36</v>
      </c>
      <c r="W74" s="230"/>
      <c r="X74" s="230" t="s">
        <v>151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152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/>
      <c r="B75" s="228"/>
      <c r="C75" s="257" t="s">
        <v>229</v>
      </c>
      <c r="D75" s="232"/>
      <c r="E75" s="233">
        <v>4.32</v>
      </c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154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1">
        <v>21</v>
      </c>
      <c r="B76" s="242" t="s">
        <v>230</v>
      </c>
      <c r="C76" s="256" t="s">
        <v>231</v>
      </c>
      <c r="D76" s="243" t="s">
        <v>149</v>
      </c>
      <c r="E76" s="244">
        <v>5.3</v>
      </c>
      <c r="F76" s="245"/>
      <c r="G76" s="246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0.28155999999999998</v>
      </c>
      <c r="O76" s="230">
        <f>ROUND(E76*N76,2)</f>
        <v>1.49</v>
      </c>
      <c r="P76" s="230">
        <v>0</v>
      </c>
      <c r="Q76" s="230">
        <f>ROUND(E76*P76,2)</f>
        <v>0</v>
      </c>
      <c r="R76" s="230"/>
      <c r="S76" s="230" t="s">
        <v>150</v>
      </c>
      <c r="T76" s="230" t="s">
        <v>150</v>
      </c>
      <c r="U76" s="230">
        <v>1.6060000000000001</v>
      </c>
      <c r="V76" s="230">
        <f>ROUND(E76*U76,2)</f>
        <v>8.51</v>
      </c>
      <c r="W76" s="230"/>
      <c r="X76" s="230" t="s">
        <v>151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152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/>
      <c r="B77" s="228"/>
      <c r="C77" s="257" t="s">
        <v>232</v>
      </c>
      <c r="D77" s="232"/>
      <c r="E77" s="233">
        <v>2.66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154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57" t="s">
        <v>233</v>
      </c>
      <c r="D78" s="232"/>
      <c r="E78" s="233">
        <v>2.64</v>
      </c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154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35" t="s">
        <v>145</v>
      </c>
      <c r="B79" s="236" t="s">
        <v>64</v>
      </c>
      <c r="C79" s="255" t="s">
        <v>65</v>
      </c>
      <c r="D79" s="237"/>
      <c r="E79" s="238"/>
      <c r="F79" s="239"/>
      <c r="G79" s="240">
        <f>SUMIF(AG80:AG81,"&lt;&gt;NOR",G80:G81)</f>
        <v>0</v>
      </c>
      <c r="H79" s="234"/>
      <c r="I79" s="234">
        <f>SUM(I80:I81)</f>
        <v>0</v>
      </c>
      <c r="J79" s="234"/>
      <c r="K79" s="234">
        <f>SUM(K80:K81)</f>
        <v>0</v>
      </c>
      <c r="L79" s="234"/>
      <c r="M79" s="234">
        <f>SUM(M80:M81)</f>
        <v>0</v>
      </c>
      <c r="N79" s="234"/>
      <c r="O79" s="234">
        <f>SUM(O80:O81)</f>
        <v>1.32</v>
      </c>
      <c r="P79" s="234"/>
      <c r="Q79" s="234">
        <f>SUM(Q80:Q81)</f>
        <v>0</v>
      </c>
      <c r="R79" s="234"/>
      <c r="S79" s="234"/>
      <c r="T79" s="234"/>
      <c r="U79" s="234"/>
      <c r="V79" s="234">
        <f>SUM(V80:V81)</f>
        <v>14.32</v>
      </c>
      <c r="W79" s="234"/>
      <c r="X79" s="234"/>
      <c r="AG79" t="s">
        <v>146</v>
      </c>
    </row>
    <row r="80" spans="1:60" outlineLevel="1" x14ac:dyDescent="0.2">
      <c r="A80" s="241">
        <v>22</v>
      </c>
      <c r="B80" s="242" t="s">
        <v>234</v>
      </c>
      <c r="C80" s="256" t="s">
        <v>235</v>
      </c>
      <c r="D80" s="243" t="s">
        <v>149</v>
      </c>
      <c r="E80" s="244">
        <v>12</v>
      </c>
      <c r="F80" s="245"/>
      <c r="G80" s="246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30">
        <v>0.11</v>
      </c>
      <c r="O80" s="230">
        <f>ROUND(E80*N80,2)</f>
        <v>1.32</v>
      </c>
      <c r="P80" s="230">
        <v>0</v>
      </c>
      <c r="Q80" s="230">
        <f>ROUND(E80*P80,2)</f>
        <v>0</v>
      </c>
      <c r="R80" s="230"/>
      <c r="S80" s="230" t="s">
        <v>150</v>
      </c>
      <c r="T80" s="230" t="s">
        <v>150</v>
      </c>
      <c r="U80" s="230">
        <v>1.1930000000000001</v>
      </c>
      <c r="V80" s="230">
        <f>ROUND(E80*U80,2)</f>
        <v>14.32</v>
      </c>
      <c r="W80" s="230"/>
      <c r="X80" s="230" t="s">
        <v>151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152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57" t="s">
        <v>153</v>
      </c>
      <c r="D81" s="232"/>
      <c r="E81" s="233">
        <v>12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154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35" t="s">
        <v>145</v>
      </c>
      <c r="B82" s="236" t="s">
        <v>66</v>
      </c>
      <c r="C82" s="255" t="s">
        <v>67</v>
      </c>
      <c r="D82" s="237"/>
      <c r="E82" s="238"/>
      <c r="F82" s="239"/>
      <c r="G82" s="240">
        <f>SUMIF(AG83:AG120,"&lt;&gt;NOR",G83:G120)</f>
        <v>0</v>
      </c>
      <c r="H82" s="234"/>
      <c r="I82" s="234">
        <f>SUM(I83:I120)</f>
        <v>0</v>
      </c>
      <c r="J82" s="234"/>
      <c r="K82" s="234">
        <f>SUM(K83:K120)</f>
        <v>0</v>
      </c>
      <c r="L82" s="234"/>
      <c r="M82" s="234">
        <f>SUM(M83:M120)</f>
        <v>0</v>
      </c>
      <c r="N82" s="234"/>
      <c r="O82" s="234">
        <f>SUM(O83:O120)</f>
        <v>6.7000000000000011</v>
      </c>
      <c r="P82" s="234"/>
      <c r="Q82" s="234">
        <f>SUM(Q83:Q120)</f>
        <v>0</v>
      </c>
      <c r="R82" s="234"/>
      <c r="S82" s="234"/>
      <c r="T82" s="234"/>
      <c r="U82" s="234"/>
      <c r="V82" s="234">
        <f>SUM(V83:V120)</f>
        <v>188.9</v>
      </c>
      <c r="W82" s="234"/>
      <c r="X82" s="234"/>
      <c r="AG82" t="s">
        <v>146</v>
      </c>
    </row>
    <row r="83" spans="1:60" ht="22.5" outlineLevel="1" x14ac:dyDescent="0.2">
      <c r="A83" s="241">
        <v>23</v>
      </c>
      <c r="B83" s="242" t="s">
        <v>236</v>
      </c>
      <c r="C83" s="256" t="s">
        <v>237</v>
      </c>
      <c r="D83" s="243" t="s">
        <v>149</v>
      </c>
      <c r="E83" s="244">
        <v>0.57999999999999996</v>
      </c>
      <c r="F83" s="245"/>
      <c r="G83" s="246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30">
        <v>3.7420000000000002E-2</v>
      </c>
      <c r="O83" s="230">
        <f>ROUND(E83*N83,2)</f>
        <v>0.02</v>
      </c>
      <c r="P83" s="230">
        <v>0</v>
      </c>
      <c r="Q83" s="230">
        <f>ROUND(E83*P83,2)</f>
        <v>0</v>
      </c>
      <c r="R83" s="230"/>
      <c r="S83" s="230" t="s">
        <v>150</v>
      </c>
      <c r="T83" s="230" t="s">
        <v>150</v>
      </c>
      <c r="U83" s="230">
        <v>0.84499999999999997</v>
      </c>
      <c r="V83" s="230">
        <f>ROUND(E83*U83,2)</f>
        <v>0.49</v>
      </c>
      <c r="W83" s="230"/>
      <c r="X83" s="230" t="s">
        <v>151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152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27"/>
      <c r="B84" s="228"/>
      <c r="C84" s="257" t="s">
        <v>238</v>
      </c>
      <c r="D84" s="232"/>
      <c r="E84" s="233">
        <v>0.4</v>
      </c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154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57" t="s">
        <v>239</v>
      </c>
      <c r="D85" s="232"/>
      <c r="E85" s="233">
        <v>0.18</v>
      </c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154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7">
        <v>24</v>
      </c>
      <c r="B86" s="248" t="s">
        <v>240</v>
      </c>
      <c r="C86" s="258" t="s">
        <v>241</v>
      </c>
      <c r="D86" s="249" t="s">
        <v>149</v>
      </c>
      <c r="E86" s="250">
        <v>0.57999999999999996</v>
      </c>
      <c r="F86" s="251"/>
      <c r="G86" s="252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0"/>
      <c r="S86" s="230" t="s">
        <v>150</v>
      </c>
      <c r="T86" s="230" t="s">
        <v>150</v>
      </c>
      <c r="U86" s="230">
        <v>0.35</v>
      </c>
      <c r="V86" s="230">
        <f>ROUND(E86*U86,2)</f>
        <v>0.2</v>
      </c>
      <c r="W86" s="230"/>
      <c r="X86" s="230" t="s">
        <v>151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152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1">
        <v>25</v>
      </c>
      <c r="B87" s="242" t="s">
        <v>242</v>
      </c>
      <c r="C87" s="256" t="s">
        <v>243</v>
      </c>
      <c r="D87" s="243" t="s">
        <v>149</v>
      </c>
      <c r="E87" s="244">
        <v>20.7</v>
      </c>
      <c r="F87" s="245"/>
      <c r="G87" s="246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30">
        <v>2.6249999999999999E-2</v>
      </c>
      <c r="O87" s="230">
        <f>ROUND(E87*N87,2)</f>
        <v>0.54</v>
      </c>
      <c r="P87" s="230">
        <v>0</v>
      </c>
      <c r="Q87" s="230">
        <f>ROUND(E87*P87,2)</f>
        <v>0</v>
      </c>
      <c r="R87" s="230"/>
      <c r="S87" s="230" t="s">
        <v>150</v>
      </c>
      <c r="T87" s="230" t="s">
        <v>190</v>
      </c>
      <c r="U87" s="230">
        <v>0.48</v>
      </c>
      <c r="V87" s="230">
        <f>ROUND(E87*U87,2)</f>
        <v>9.94</v>
      </c>
      <c r="W87" s="230"/>
      <c r="X87" s="230" t="s">
        <v>151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152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/>
      <c r="B88" s="228"/>
      <c r="C88" s="257" t="s">
        <v>244</v>
      </c>
      <c r="D88" s="232"/>
      <c r="E88" s="233">
        <v>50</v>
      </c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154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27"/>
      <c r="B89" s="228"/>
      <c r="C89" s="257" t="s">
        <v>245</v>
      </c>
      <c r="D89" s="232"/>
      <c r="E89" s="233">
        <v>-29.3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154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1">
        <v>26</v>
      </c>
      <c r="B90" s="242" t="s">
        <v>246</v>
      </c>
      <c r="C90" s="256" t="s">
        <v>247</v>
      </c>
      <c r="D90" s="243" t="s">
        <v>149</v>
      </c>
      <c r="E90" s="244">
        <v>35.249000000000002</v>
      </c>
      <c r="F90" s="245"/>
      <c r="G90" s="246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30">
        <v>5.3400000000000001E-3</v>
      </c>
      <c r="O90" s="230">
        <f>ROUND(E90*N90,2)</f>
        <v>0.19</v>
      </c>
      <c r="P90" s="230">
        <v>0</v>
      </c>
      <c r="Q90" s="230">
        <f>ROUND(E90*P90,2)</f>
        <v>0</v>
      </c>
      <c r="R90" s="230"/>
      <c r="S90" s="230" t="s">
        <v>150</v>
      </c>
      <c r="T90" s="230" t="s">
        <v>150</v>
      </c>
      <c r="U90" s="230">
        <v>0.10854999999999999</v>
      </c>
      <c r="V90" s="230">
        <f>ROUND(E90*U90,2)</f>
        <v>3.83</v>
      </c>
      <c r="W90" s="230"/>
      <c r="X90" s="230" t="s">
        <v>151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152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57" t="s">
        <v>248</v>
      </c>
      <c r="D91" s="232"/>
      <c r="E91" s="233">
        <v>39.249000000000002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154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7"/>
      <c r="B92" s="228"/>
      <c r="C92" s="257" t="s">
        <v>249</v>
      </c>
      <c r="D92" s="232"/>
      <c r="E92" s="233">
        <v>-4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154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41">
        <v>27</v>
      </c>
      <c r="B93" s="242" t="s">
        <v>250</v>
      </c>
      <c r="C93" s="256" t="s">
        <v>251</v>
      </c>
      <c r="D93" s="243" t="s">
        <v>149</v>
      </c>
      <c r="E93" s="244">
        <v>86.6</v>
      </c>
      <c r="F93" s="245"/>
      <c r="G93" s="246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30">
        <v>4.8939999999999997E-2</v>
      </c>
      <c r="O93" s="230">
        <f>ROUND(E93*N93,2)</f>
        <v>4.24</v>
      </c>
      <c r="P93" s="230">
        <v>0</v>
      </c>
      <c r="Q93" s="230">
        <f>ROUND(E93*P93,2)</f>
        <v>0</v>
      </c>
      <c r="R93" s="230"/>
      <c r="S93" s="230" t="s">
        <v>150</v>
      </c>
      <c r="T93" s="230" t="s">
        <v>190</v>
      </c>
      <c r="U93" s="230">
        <v>1.2295499999999999</v>
      </c>
      <c r="V93" s="230">
        <f>ROUND(E93*U93,2)</f>
        <v>106.48</v>
      </c>
      <c r="W93" s="230"/>
      <c r="X93" s="230" t="s">
        <v>151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152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27"/>
      <c r="B94" s="228"/>
      <c r="C94" s="257" t="s">
        <v>244</v>
      </c>
      <c r="D94" s="232"/>
      <c r="E94" s="233">
        <v>50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154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27"/>
      <c r="B95" s="228"/>
      <c r="C95" s="257" t="s">
        <v>252</v>
      </c>
      <c r="D95" s="232"/>
      <c r="E95" s="233">
        <v>40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154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57" t="s">
        <v>253</v>
      </c>
      <c r="D96" s="232"/>
      <c r="E96" s="233">
        <v>9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154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7"/>
      <c r="B97" s="228"/>
      <c r="C97" s="257" t="s">
        <v>254</v>
      </c>
      <c r="D97" s="232"/>
      <c r="E97" s="233">
        <v>-12.4</v>
      </c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154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1">
        <v>28</v>
      </c>
      <c r="B98" s="242" t="s">
        <v>255</v>
      </c>
      <c r="C98" s="256" t="s">
        <v>256</v>
      </c>
      <c r="D98" s="243" t="s">
        <v>149</v>
      </c>
      <c r="E98" s="244">
        <v>29.305</v>
      </c>
      <c r="F98" s="245"/>
      <c r="G98" s="246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30">
        <v>4.0869999999999997E-2</v>
      </c>
      <c r="O98" s="230">
        <f>ROUND(E98*N98,2)</f>
        <v>1.2</v>
      </c>
      <c r="P98" s="230">
        <v>0</v>
      </c>
      <c r="Q98" s="230">
        <f>ROUND(E98*P98,2)</f>
        <v>0</v>
      </c>
      <c r="R98" s="230"/>
      <c r="S98" s="230" t="s">
        <v>150</v>
      </c>
      <c r="T98" s="230" t="s">
        <v>150</v>
      </c>
      <c r="U98" s="230">
        <v>0.47499999999999998</v>
      </c>
      <c r="V98" s="230">
        <f>ROUND(E98*U98,2)</f>
        <v>13.92</v>
      </c>
      <c r="W98" s="230"/>
      <c r="X98" s="230" t="s">
        <v>151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152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27"/>
      <c r="B99" s="228"/>
      <c r="C99" s="257" t="s">
        <v>257</v>
      </c>
      <c r="D99" s="232"/>
      <c r="E99" s="233">
        <v>29.305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154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1">
        <v>29</v>
      </c>
      <c r="B100" s="242" t="s">
        <v>258</v>
      </c>
      <c r="C100" s="256" t="s">
        <v>259</v>
      </c>
      <c r="D100" s="243" t="s">
        <v>149</v>
      </c>
      <c r="E100" s="244">
        <v>18.605</v>
      </c>
      <c r="F100" s="245"/>
      <c r="G100" s="246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30">
        <v>3.6700000000000001E-3</v>
      </c>
      <c r="O100" s="230">
        <f>ROUND(E100*N100,2)</f>
        <v>7.0000000000000007E-2</v>
      </c>
      <c r="P100" s="230">
        <v>0</v>
      </c>
      <c r="Q100" s="230">
        <f>ROUND(E100*P100,2)</f>
        <v>0</v>
      </c>
      <c r="R100" s="230"/>
      <c r="S100" s="230" t="s">
        <v>150</v>
      </c>
      <c r="T100" s="230" t="s">
        <v>150</v>
      </c>
      <c r="U100" s="230">
        <v>0.36199999999999999</v>
      </c>
      <c r="V100" s="230">
        <f>ROUND(E100*U100,2)</f>
        <v>6.74</v>
      </c>
      <c r="W100" s="230"/>
      <c r="X100" s="230" t="s">
        <v>151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152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7"/>
      <c r="B101" s="228"/>
      <c r="C101" s="257" t="s">
        <v>260</v>
      </c>
      <c r="D101" s="232"/>
      <c r="E101" s="233">
        <v>7.7050000000000001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154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27"/>
      <c r="B102" s="228"/>
      <c r="C102" s="257" t="s">
        <v>261</v>
      </c>
      <c r="D102" s="232"/>
      <c r="E102" s="233">
        <v>10.9</v>
      </c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154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1">
        <v>30</v>
      </c>
      <c r="B103" s="242" t="s">
        <v>262</v>
      </c>
      <c r="C103" s="256" t="s">
        <v>263</v>
      </c>
      <c r="D103" s="243" t="s">
        <v>214</v>
      </c>
      <c r="E103" s="244">
        <v>25.4</v>
      </c>
      <c r="F103" s="245"/>
      <c r="G103" s="246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30">
        <v>3.0000000000000001E-5</v>
      </c>
      <c r="O103" s="230">
        <f>ROUND(E103*N103,2)</f>
        <v>0</v>
      </c>
      <c r="P103" s="230">
        <v>0</v>
      </c>
      <c r="Q103" s="230">
        <f>ROUND(E103*P103,2)</f>
        <v>0</v>
      </c>
      <c r="R103" s="230"/>
      <c r="S103" s="230" t="s">
        <v>150</v>
      </c>
      <c r="T103" s="230" t="s">
        <v>150</v>
      </c>
      <c r="U103" s="230">
        <v>0.21360000000000001</v>
      </c>
      <c r="V103" s="230">
        <f>ROUND(E103*U103,2)</f>
        <v>5.43</v>
      </c>
      <c r="W103" s="230"/>
      <c r="X103" s="230" t="s">
        <v>151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152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33.75" outlineLevel="1" x14ac:dyDescent="0.2">
      <c r="A104" s="227"/>
      <c r="B104" s="228"/>
      <c r="C104" s="257" t="s">
        <v>264</v>
      </c>
      <c r="D104" s="232"/>
      <c r="E104" s="233">
        <v>25.4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154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1">
        <v>31</v>
      </c>
      <c r="B105" s="242" t="s">
        <v>265</v>
      </c>
      <c r="C105" s="256" t="s">
        <v>266</v>
      </c>
      <c r="D105" s="243" t="s">
        <v>149</v>
      </c>
      <c r="E105" s="244">
        <v>41.054000000000002</v>
      </c>
      <c r="F105" s="245"/>
      <c r="G105" s="246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30">
        <v>5.77E-3</v>
      </c>
      <c r="O105" s="230">
        <f>ROUND(E105*N105,2)</f>
        <v>0.24</v>
      </c>
      <c r="P105" s="230">
        <v>0</v>
      </c>
      <c r="Q105" s="230">
        <f>ROUND(E105*P105,2)</f>
        <v>0</v>
      </c>
      <c r="R105" s="230"/>
      <c r="S105" s="230" t="s">
        <v>150</v>
      </c>
      <c r="T105" s="230" t="s">
        <v>150</v>
      </c>
      <c r="U105" s="230">
        <v>0.31900000000000001</v>
      </c>
      <c r="V105" s="230">
        <f>ROUND(E105*U105,2)</f>
        <v>13.1</v>
      </c>
      <c r="W105" s="230"/>
      <c r="X105" s="230" t="s">
        <v>151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152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7"/>
      <c r="B106" s="228"/>
      <c r="C106" s="257" t="s">
        <v>267</v>
      </c>
      <c r="D106" s="232"/>
      <c r="E106" s="233">
        <v>12.6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154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/>
      <c r="B107" s="228"/>
      <c r="C107" s="257" t="s">
        <v>260</v>
      </c>
      <c r="D107" s="232"/>
      <c r="E107" s="233">
        <v>7.7050000000000001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154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7"/>
      <c r="B108" s="228"/>
      <c r="C108" s="257" t="s">
        <v>268</v>
      </c>
      <c r="D108" s="232"/>
      <c r="E108" s="233">
        <v>9.8490000000000002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154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27"/>
      <c r="B109" s="228"/>
      <c r="C109" s="257" t="s">
        <v>261</v>
      </c>
      <c r="D109" s="232"/>
      <c r="E109" s="233">
        <v>10.9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154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1">
        <v>32</v>
      </c>
      <c r="B110" s="242" t="s">
        <v>269</v>
      </c>
      <c r="C110" s="256" t="s">
        <v>270</v>
      </c>
      <c r="D110" s="243" t="s">
        <v>149</v>
      </c>
      <c r="E110" s="244">
        <v>1.24</v>
      </c>
      <c r="F110" s="245"/>
      <c r="G110" s="246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30">
        <v>0.1231</v>
      </c>
      <c r="O110" s="230">
        <f>ROUND(E110*N110,2)</f>
        <v>0.15</v>
      </c>
      <c r="P110" s="230">
        <v>0</v>
      </c>
      <c r="Q110" s="230">
        <f>ROUND(E110*P110,2)</f>
        <v>0</v>
      </c>
      <c r="R110" s="230"/>
      <c r="S110" s="230" t="s">
        <v>150</v>
      </c>
      <c r="T110" s="230" t="s">
        <v>271</v>
      </c>
      <c r="U110" s="230">
        <v>0.45</v>
      </c>
      <c r="V110" s="230">
        <f>ROUND(E110*U110,2)</f>
        <v>0.56000000000000005</v>
      </c>
      <c r="W110" s="230"/>
      <c r="X110" s="230" t="s">
        <v>151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152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/>
      <c r="B111" s="228"/>
      <c r="C111" s="257" t="s">
        <v>272</v>
      </c>
      <c r="D111" s="232"/>
      <c r="E111" s="233">
        <v>0.7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154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57" t="s">
        <v>273</v>
      </c>
      <c r="D112" s="232"/>
      <c r="E112" s="233">
        <v>0.54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154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1">
        <v>33</v>
      </c>
      <c r="B113" s="242" t="s">
        <v>274</v>
      </c>
      <c r="C113" s="256" t="s">
        <v>275</v>
      </c>
      <c r="D113" s="243" t="s">
        <v>149</v>
      </c>
      <c r="E113" s="244">
        <v>112.55</v>
      </c>
      <c r="F113" s="245"/>
      <c r="G113" s="246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21</v>
      </c>
      <c r="M113" s="230">
        <f>G113*(1+L113/100)</f>
        <v>0</v>
      </c>
      <c r="N113" s="230">
        <v>2.2000000000000001E-4</v>
      </c>
      <c r="O113" s="230">
        <f>ROUND(E113*N113,2)</f>
        <v>0.02</v>
      </c>
      <c r="P113" s="230">
        <v>0</v>
      </c>
      <c r="Q113" s="230">
        <f>ROUND(E113*P113,2)</f>
        <v>0</v>
      </c>
      <c r="R113" s="230"/>
      <c r="S113" s="230" t="s">
        <v>150</v>
      </c>
      <c r="T113" s="230" t="s">
        <v>190</v>
      </c>
      <c r="U113" s="230">
        <v>9.5000000000000001E-2</v>
      </c>
      <c r="V113" s="230">
        <f>ROUND(E113*U113,2)</f>
        <v>10.69</v>
      </c>
      <c r="W113" s="230"/>
      <c r="X113" s="230" t="s">
        <v>151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152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7"/>
      <c r="B114" s="228"/>
      <c r="C114" s="257" t="s">
        <v>276</v>
      </c>
      <c r="D114" s="232"/>
      <c r="E114" s="233">
        <v>41.05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154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57" t="s">
        <v>277</v>
      </c>
      <c r="D115" s="232"/>
      <c r="E115" s="233">
        <v>71.5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154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1">
        <v>34</v>
      </c>
      <c r="B116" s="242" t="s">
        <v>278</v>
      </c>
      <c r="C116" s="256" t="s">
        <v>279</v>
      </c>
      <c r="D116" s="243" t="s">
        <v>149</v>
      </c>
      <c r="E116" s="244">
        <v>52.29</v>
      </c>
      <c r="F116" s="245"/>
      <c r="G116" s="246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0"/>
      <c r="S116" s="230" t="s">
        <v>150</v>
      </c>
      <c r="T116" s="230" t="s">
        <v>150</v>
      </c>
      <c r="U116" s="230">
        <v>0.33500000000000002</v>
      </c>
      <c r="V116" s="230">
        <f>ROUND(E116*U116,2)</f>
        <v>17.52</v>
      </c>
      <c r="W116" s="230"/>
      <c r="X116" s="230" t="s">
        <v>151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152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57" t="s">
        <v>267</v>
      </c>
      <c r="D117" s="232"/>
      <c r="E117" s="233">
        <v>12.6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154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57" t="s">
        <v>280</v>
      </c>
      <c r="D118" s="232"/>
      <c r="E118" s="233">
        <v>39.69</v>
      </c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154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1">
        <v>35</v>
      </c>
      <c r="B119" s="242" t="s">
        <v>281</v>
      </c>
      <c r="C119" s="256" t="s">
        <v>282</v>
      </c>
      <c r="D119" s="243" t="s">
        <v>214</v>
      </c>
      <c r="E119" s="244">
        <v>27.94</v>
      </c>
      <c r="F119" s="245"/>
      <c r="G119" s="246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30">
        <v>1E-3</v>
      </c>
      <c r="O119" s="230">
        <f>ROUND(E119*N119,2)</f>
        <v>0.03</v>
      </c>
      <c r="P119" s="230">
        <v>0</v>
      </c>
      <c r="Q119" s="230">
        <f>ROUND(E119*P119,2)</f>
        <v>0</v>
      </c>
      <c r="R119" s="230" t="s">
        <v>283</v>
      </c>
      <c r="S119" s="230" t="s">
        <v>150</v>
      </c>
      <c r="T119" s="230" t="s">
        <v>190</v>
      </c>
      <c r="U119" s="230">
        <v>0</v>
      </c>
      <c r="V119" s="230">
        <f>ROUND(E119*U119,2)</f>
        <v>0</v>
      </c>
      <c r="W119" s="230"/>
      <c r="X119" s="230" t="s">
        <v>284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285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7"/>
      <c r="B120" s="228"/>
      <c r="C120" s="257" t="s">
        <v>286</v>
      </c>
      <c r="D120" s="232"/>
      <c r="E120" s="233">
        <v>27.94</v>
      </c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154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235" t="s">
        <v>145</v>
      </c>
      <c r="B121" s="236" t="s">
        <v>68</v>
      </c>
      <c r="C121" s="255" t="s">
        <v>69</v>
      </c>
      <c r="D121" s="237"/>
      <c r="E121" s="238"/>
      <c r="F121" s="239"/>
      <c r="G121" s="240">
        <f>SUMIF(AG122:AG131,"&lt;&gt;NOR",G122:G131)</f>
        <v>0</v>
      </c>
      <c r="H121" s="234"/>
      <c r="I121" s="234">
        <f>SUM(I122:I131)</f>
        <v>0</v>
      </c>
      <c r="J121" s="234"/>
      <c r="K121" s="234">
        <f>SUM(K122:K131)</f>
        <v>0</v>
      </c>
      <c r="L121" s="234"/>
      <c r="M121" s="234">
        <f>SUM(M122:M131)</f>
        <v>0</v>
      </c>
      <c r="N121" s="234"/>
      <c r="O121" s="234">
        <f>SUM(O122:O131)</f>
        <v>0.66</v>
      </c>
      <c r="P121" s="234"/>
      <c r="Q121" s="234">
        <f>SUM(Q122:Q131)</f>
        <v>0</v>
      </c>
      <c r="R121" s="234"/>
      <c r="S121" s="234"/>
      <c r="T121" s="234"/>
      <c r="U121" s="234"/>
      <c r="V121" s="234">
        <f>SUM(V122:V131)</f>
        <v>22.85</v>
      </c>
      <c r="W121" s="234"/>
      <c r="X121" s="234"/>
      <c r="AG121" t="s">
        <v>146</v>
      </c>
    </row>
    <row r="122" spans="1:60" ht="22.5" outlineLevel="1" x14ac:dyDescent="0.2">
      <c r="A122" s="241">
        <v>36</v>
      </c>
      <c r="B122" s="242" t="s">
        <v>287</v>
      </c>
      <c r="C122" s="256" t="s">
        <v>288</v>
      </c>
      <c r="D122" s="243" t="s">
        <v>149</v>
      </c>
      <c r="E122" s="244">
        <v>18.026</v>
      </c>
      <c r="F122" s="245"/>
      <c r="G122" s="246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30">
        <v>3.524E-2</v>
      </c>
      <c r="O122" s="230">
        <f>ROUND(E122*N122,2)</f>
        <v>0.64</v>
      </c>
      <c r="P122" s="230">
        <v>0</v>
      </c>
      <c r="Q122" s="230">
        <f>ROUND(E122*P122,2)</f>
        <v>0</v>
      </c>
      <c r="R122" s="230"/>
      <c r="S122" s="230" t="s">
        <v>150</v>
      </c>
      <c r="T122" s="230" t="s">
        <v>150</v>
      </c>
      <c r="U122" s="230">
        <v>0.877</v>
      </c>
      <c r="V122" s="230">
        <f>ROUND(E122*U122,2)</f>
        <v>15.81</v>
      </c>
      <c r="W122" s="230"/>
      <c r="X122" s="230" t="s">
        <v>151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152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/>
      <c r="B123" s="228"/>
      <c r="C123" s="257" t="s">
        <v>289</v>
      </c>
      <c r="D123" s="232"/>
      <c r="E123" s="233">
        <v>20.826000000000001</v>
      </c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154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7"/>
      <c r="B124" s="228"/>
      <c r="C124" s="257" t="s">
        <v>290</v>
      </c>
      <c r="D124" s="232"/>
      <c r="E124" s="233">
        <v>-2.8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154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1">
        <v>37</v>
      </c>
      <c r="B125" s="242" t="s">
        <v>291</v>
      </c>
      <c r="C125" s="256" t="s">
        <v>292</v>
      </c>
      <c r="D125" s="243" t="s">
        <v>149</v>
      </c>
      <c r="E125" s="244">
        <v>20.100000000000001</v>
      </c>
      <c r="F125" s="245"/>
      <c r="G125" s="246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30">
        <v>8.7000000000000001E-4</v>
      </c>
      <c r="O125" s="230">
        <f>ROUND(E125*N125,2)</f>
        <v>0.02</v>
      </c>
      <c r="P125" s="230">
        <v>0</v>
      </c>
      <c r="Q125" s="230">
        <f>ROUND(E125*P125,2)</f>
        <v>0</v>
      </c>
      <c r="R125" s="230"/>
      <c r="S125" s="230" t="s">
        <v>150</v>
      </c>
      <c r="T125" s="230" t="s">
        <v>150</v>
      </c>
      <c r="U125" s="230">
        <v>0.26500000000000001</v>
      </c>
      <c r="V125" s="230">
        <f>ROUND(E125*U125,2)</f>
        <v>5.33</v>
      </c>
      <c r="W125" s="230"/>
      <c r="X125" s="230" t="s">
        <v>151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152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57" t="s">
        <v>293</v>
      </c>
      <c r="D126" s="232"/>
      <c r="E126" s="233">
        <v>18.03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154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/>
      <c r="B127" s="228"/>
      <c r="C127" s="257" t="s">
        <v>294</v>
      </c>
      <c r="D127" s="232"/>
      <c r="E127" s="233">
        <v>0.45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154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/>
      <c r="B128" s="228"/>
      <c r="C128" s="257" t="s">
        <v>295</v>
      </c>
      <c r="D128" s="232"/>
      <c r="E128" s="233">
        <v>0.9</v>
      </c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154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57" t="s">
        <v>296</v>
      </c>
      <c r="D129" s="232"/>
      <c r="E129" s="233">
        <v>0.72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154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1">
        <v>38</v>
      </c>
      <c r="B130" s="242" t="s">
        <v>274</v>
      </c>
      <c r="C130" s="256" t="s">
        <v>275</v>
      </c>
      <c r="D130" s="243" t="s">
        <v>149</v>
      </c>
      <c r="E130" s="244">
        <v>18.03</v>
      </c>
      <c r="F130" s="245"/>
      <c r="G130" s="246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30">
        <v>2.2000000000000001E-4</v>
      </c>
      <c r="O130" s="230">
        <f>ROUND(E130*N130,2)</f>
        <v>0</v>
      </c>
      <c r="P130" s="230">
        <v>0</v>
      </c>
      <c r="Q130" s="230">
        <f>ROUND(E130*P130,2)</f>
        <v>0</v>
      </c>
      <c r="R130" s="230"/>
      <c r="S130" s="230" t="s">
        <v>150</v>
      </c>
      <c r="T130" s="230" t="s">
        <v>190</v>
      </c>
      <c r="U130" s="230">
        <v>9.5000000000000001E-2</v>
      </c>
      <c r="V130" s="230">
        <f>ROUND(E130*U130,2)</f>
        <v>1.71</v>
      </c>
      <c r="W130" s="230"/>
      <c r="X130" s="230" t="s">
        <v>151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152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/>
      <c r="B131" s="228"/>
      <c r="C131" s="257" t="s">
        <v>297</v>
      </c>
      <c r="D131" s="232"/>
      <c r="E131" s="233">
        <v>18.03</v>
      </c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154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x14ac:dyDescent="0.2">
      <c r="A132" s="235" t="s">
        <v>145</v>
      </c>
      <c r="B132" s="236" t="s">
        <v>70</v>
      </c>
      <c r="C132" s="255" t="s">
        <v>71</v>
      </c>
      <c r="D132" s="237"/>
      <c r="E132" s="238"/>
      <c r="F132" s="239"/>
      <c r="G132" s="240">
        <f>SUMIF(AG133:AG146,"&lt;&gt;NOR",G133:G146)</f>
        <v>0</v>
      </c>
      <c r="H132" s="234"/>
      <c r="I132" s="234">
        <f>SUM(I133:I146)</f>
        <v>0</v>
      </c>
      <c r="J132" s="234"/>
      <c r="K132" s="234">
        <f>SUM(K133:K146)</f>
        <v>0</v>
      </c>
      <c r="L132" s="234"/>
      <c r="M132" s="234">
        <f>SUM(M133:M146)</f>
        <v>0</v>
      </c>
      <c r="N132" s="234"/>
      <c r="O132" s="234">
        <f>SUM(O133:O146)</f>
        <v>29.15</v>
      </c>
      <c r="P132" s="234"/>
      <c r="Q132" s="234">
        <f>SUM(Q133:Q146)</f>
        <v>0</v>
      </c>
      <c r="R132" s="234"/>
      <c r="S132" s="234"/>
      <c r="T132" s="234"/>
      <c r="U132" s="234"/>
      <c r="V132" s="234">
        <f>SUM(V133:V146)</f>
        <v>86</v>
      </c>
      <c r="W132" s="234"/>
      <c r="X132" s="234"/>
      <c r="AG132" t="s">
        <v>146</v>
      </c>
    </row>
    <row r="133" spans="1:60" ht="22.5" outlineLevel="1" x14ac:dyDescent="0.2">
      <c r="A133" s="241">
        <v>39</v>
      </c>
      <c r="B133" s="242" t="s">
        <v>298</v>
      </c>
      <c r="C133" s="256" t="s">
        <v>299</v>
      </c>
      <c r="D133" s="243" t="s">
        <v>189</v>
      </c>
      <c r="E133" s="244">
        <v>0.11735</v>
      </c>
      <c r="F133" s="245"/>
      <c r="G133" s="246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30">
        <v>1.0662499999999999</v>
      </c>
      <c r="O133" s="230">
        <f>ROUND(E133*N133,2)</f>
        <v>0.13</v>
      </c>
      <c r="P133" s="230">
        <v>0</v>
      </c>
      <c r="Q133" s="230">
        <f>ROUND(E133*P133,2)</f>
        <v>0</v>
      </c>
      <c r="R133" s="230"/>
      <c r="S133" s="230" t="s">
        <v>150</v>
      </c>
      <c r="T133" s="230" t="s">
        <v>150</v>
      </c>
      <c r="U133" s="230">
        <v>15.231</v>
      </c>
      <c r="V133" s="230">
        <f>ROUND(E133*U133,2)</f>
        <v>1.79</v>
      </c>
      <c r="W133" s="230"/>
      <c r="X133" s="230" t="s">
        <v>151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152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/>
      <c r="B134" s="228"/>
      <c r="C134" s="257" t="s">
        <v>300</v>
      </c>
      <c r="D134" s="232"/>
      <c r="E134" s="233">
        <v>2.911E-2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154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27"/>
      <c r="B135" s="228"/>
      <c r="C135" s="257" t="s">
        <v>301</v>
      </c>
      <c r="D135" s="232"/>
      <c r="E135" s="233">
        <v>7.8539999999999999E-2</v>
      </c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154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57" t="s">
        <v>302</v>
      </c>
      <c r="D136" s="232"/>
      <c r="E136" s="233">
        <v>9.7000000000000003E-3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154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1">
        <v>40</v>
      </c>
      <c r="B137" s="242" t="s">
        <v>303</v>
      </c>
      <c r="C137" s="256" t="s">
        <v>304</v>
      </c>
      <c r="D137" s="243" t="s">
        <v>157</v>
      </c>
      <c r="E137" s="244">
        <v>6.8019999999999996</v>
      </c>
      <c r="F137" s="245"/>
      <c r="G137" s="246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30">
        <v>1.837</v>
      </c>
      <c r="O137" s="230">
        <f>ROUND(E137*N137,2)</f>
        <v>12.5</v>
      </c>
      <c r="P137" s="230">
        <v>0</v>
      </c>
      <c r="Q137" s="230">
        <f>ROUND(E137*P137,2)</f>
        <v>0</v>
      </c>
      <c r="R137" s="230"/>
      <c r="S137" s="230" t="s">
        <v>150</v>
      </c>
      <c r="T137" s="230" t="s">
        <v>150</v>
      </c>
      <c r="U137" s="230">
        <v>1.8360000000000001</v>
      </c>
      <c r="V137" s="230">
        <f>ROUND(E137*U137,2)</f>
        <v>12.49</v>
      </c>
      <c r="W137" s="230"/>
      <c r="X137" s="230" t="s">
        <v>151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152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27"/>
      <c r="B138" s="228"/>
      <c r="C138" s="257" t="s">
        <v>305</v>
      </c>
      <c r="D138" s="232"/>
      <c r="E138" s="233">
        <v>6.8019999999999996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154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1">
        <v>41</v>
      </c>
      <c r="B139" s="242" t="s">
        <v>306</v>
      </c>
      <c r="C139" s="256" t="s">
        <v>307</v>
      </c>
      <c r="D139" s="243" t="s">
        <v>157</v>
      </c>
      <c r="E139" s="244">
        <v>24.484749999999998</v>
      </c>
      <c r="F139" s="245"/>
      <c r="G139" s="246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30">
        <v>0.42</v>
      </c>
      <c r="O139" s="230">
        <f>ROUND(E139*N139,2)</f>
        <v>10.28</v>
      </c>
      <c r="P139" s="230">
        <v>0</v>
      </c>
      <c r="Q139" s="230">
        <f>ROUND(E139*P139,2)</f>
        <v>0</v>
      </c>
      <c r="R139" s="230"/>
      <c r="S139" s="230" t="s">
        <v>150</v>
      </c>
      <c r="T139" s="230" t="s">
        <v>150</v>
      </c>
      <c r="U139" s="230">
        <v>1.8360000000000001</v>
      </c>
      <c r="V139" s="230">
        <f>ROUND(E139*U139,2)</f>
        <v>44.95</v>
      </c>
      <c r="W139" s="230"/>
      <c r="X139" s="230" t="s">
        <v>151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152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7"/>
      <c r="B140" s="228"/>
      <c r="C140" s="257" t="s">
        <v>308</v>
      </c>
      <c r="D140" s="232"/>
      <c r="E140" s="233">
        <v>1.8832500000000001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154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27"/>
      <c r="B141" s="228"/>
      <c r="C141" s="257" t="s">
        <v>309</v>
      </c>
      <c r="D141" s="232"/>
      <c r="E141" s="233">
        <v>5.1014999999999997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154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57" t="s">
        <v>310</v>
      </c>
      <c r="D142" s="232"/>
      <c r="E142" s="233">
        <v>17.5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154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1">
        <v>42</v>
      </c>
      <c r="B143" s="242" t="s">
        <v>311</v>
      </c>
      <c r="C143" s="256" t="s">
        <v>312</v>
      </c>
      <c r="D143" s="243" t="s">
        <v>149</v>
      </c>
      <c r="E143" s="244">
        <v>50.8</v>
      </c>
      <c r="F143" s="245"/>
      <c r="G143" s="246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30">
        <v>0.12288</v>
      </c>
      <c r="O143" s="230">
        <f>ROUND(E143*N143,2)</f>
        <v>6.24</v>
      </c>
      <c r="P143" s="230">
        <v>0</v>
      </c>
      <c r="Q143" s="230">
        <f>ROUND(E143*P143,2)</f>
        <v>0</v>
      </c>
      <c r="R143" s="230"/>
      <c r="S143" s="230" t="s">
        <v>150</v>
      </c>
      <c r="T143" s="230" t="s">
        <v>190</v>
      </c>
      <c r="U143" s="230">
        <v>0.52700000000000002</v>
      </c>
      <c r="V143" s="230">
        <f>ROUND(E143*U143,2)</f>
        <v>26.77</v>
      </c>
      <c r="W143" s="230"/>
      <c r="X143" s="230" t="s">
        <v>151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152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57" t="s">
        <v>313</v>
      </c>
      <c r="D144" s="232"/>
      <c r="E144" s="233">
        <v>12.6</v>
      </c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154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27"/>
      <c r="B145" s="228"/>
      <c r="C145" s="257" t="s">
        <v>314</v>
      </c>
      <c r="D145" s="232"/>
      <c r="E145" s="233">
        <v>34</v>
      </c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154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7"/>
      <c r="B146" s="228"/>
      <c r="C146" s="257" t="s">
        <v>315</v>
      </c>
      <c r="D146" s="232"/>
      <c r="E146" s="233">
        <v>4.2</v>
      </c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154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35" t="s">
        <v>145</v>
      </c>
      <c r="B147" s="236" t="s">
        <v>72</v>
      </c>
      <c r="C147" s="255" t="s">
        <v>73</v>
      </c>
      <c r="D147" s="237"/>
      <c r="E147" s="238"/>
      <c r="F147" s="239"/>
      <c r="G147" s="240">
        <f>SUMIF(AG148:AG151,"&lt;&gt;NOR",G148:G151)</f>
        <v>0</v>
      </c>
      <c r="H147" s="234"/>
      <c r="I147" s="234">
        <f>SUM(I148:I151)</f>
        <v>0</v>
      </c>
      <c r="J147" s="234"/>
      <c r="K147" s="234">
        <f>SUM(K148:K151)</f>
        <v>0</v>
      </c>
      <c r="L147" s="234"/>
      <c r="M147" s="234">
        <f>SUM(M148:M151)</f>
        <v>0</v>
      </c>
      <c r="N147" s="234"/>
      <c r="O147" s="234">
        <f>SUM(O148:O151)</f>
        <v>0.12</v>
      </c>
      <c r="P147" s="234"/>
      <c r="Q147" s="234">
        <f>SUM(Q148:Q151)</f>
        <v>0</v>
      </c>
      <c r="R147" s="234"/>
      <c r="S147" s="234"/>
      <c r="T147" s="234"/>
      <c r="U147" s="234"/>
      <c r="V147" s="234">
        <f>SUM(V148:V151)</f>
        <v>7.44</v>
      </c>
      <c r="W147" s="234"/>
      <c r="X147" s="234"/>
      <c r="AG147" t="s">
        <v>146</v>
      </c>
    </row>
    <row r="148" spans="1:60" ht="22.5" outlineLevel="1" x14ac:dyDescent="0.2">
      <c r="A148" s="241">
        <v>43</v>
      </c>
      <c r="B148" s="242" t="s">
        <v>316</v>
      </c>
      <c r="C148" s="256" t="s">
        <v>317</v>
      </c>
      <c r="D148" s="243" t="s">
        <v>205</v>
      </c>
      <c r="E148" s="244">
        <v>3</v>
      </c>
      <c r="F148" s="245"/>
      <c r="G148" s="246">
        <f>ROUND(E148*F148,2)</f>
        <v>0</v>
      </c>
      <c r="H148" s="231"/>
      <c r="I148" s="230">
        <f>ROUND(E148*H148,2)</f>
        <v>0</v>
      </c>
      <c r="J148" s="231"/>
      <c r="K148" s="230">
        <f>ROUND(E148*J148,2)</f>
        <v>0</v>
      </c>
      <c r="L148" s="230">
        <v>21</v>
      </c>
      <c r="M148" s="230">
        <f>G148*(1+L148/100)</f>
        <v>0</v>
      </c>
      <c r="N148" s="230">
        <v>2.937E-2</v>
      </c>
      <c r="O148" s="230">
        <f>ROUND(E148*N148,2)</f>
        <v>0.09</v>
      </c>
      <c r="P148" s="230">
        <v>0</v>
      </c>
      <c r="Q148" s="230">
        <f>ROUND(E148*P148,2)</f>
        <v>0</v>
      </c>
      <c r="R148" s="230"/>
      <c r="S148" s="230" t="s">
        <v>150</v>
      </c>
      <c r="T148" s="230" t="s">
        <v>150</v>
      </c>
      <c r="U148" s="230">
        <v>1.86</v>
      </c>
      <c r="V148" s="230">
        <f>ROUND(E148*U148,2)</f>
        <v>5.58</v>
      </c>
      <c r="W148" s="230"/>
      <c r="X148" s="230" t="s">
        <v>151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152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7"/>
      <c r="B149" s="228"/>
      <c r="C149" s="257" t="s">
        <v>210</v>
      </c>
      <c r="D149" s="232"/>
      <c r="E149" s="233">
        <v>3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154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1">
        <v>44</v>
      </c>
      <c r="B150" s="242" t="s">
        <v>316</v>
      </c>
      <c r="C150" s="256" t="s">
        <v>318</v>
      </c>
      <c r="D150" s="243" t="s">
        <v>205</v>
      </c>
      <c r="E150" s="244">
        <v>1</v>
      </c>
      <c r="F150" s="245"/>
      <c r="G150" s="246">
        <f>ROUND(E150*F150,2)</f>
        <v>0</v>
      </c>
      <c r="H150" s="231"/>
      <c r="I150" s="230">
        <f>ROUND(E150*H150,2)</f>
        <v>0</v>
      </c>
      <c r="J150" s="231"/>
      <c r="K150" s="230">
        <f>ROUND(E150*J150,2)</f>
        <v>0</v>
      </c>
      <c r="L150" s="230">
        <v>21</v>
      </c>
      <c r="M150" s="230">
        <f>G150*(1+L150/100)</f>
        <v>0</v>
      </c>
      <c r="N150" s="230">
        <v>2.9770000000000001E-2</v>
      </c>
      <c r="O150" s="230">
        <f>ROUND(E150*N150,2)</f>
        <v>0.03</v>
      </c>
      <c r="P150" s="230">
        <v>0</v>
      </c>
      <c r="Q150" s="230">
        <f>ROUND(E150*P150,2)</f>
        <v>0</v>
      </c>
      <c r="R150" s="230"/>
      <c r="S150" s="230" t="s">
        <v>150</v>
      </c>
      <c r="T150" s="230" t="s">
        <v>150</v>
      </c>
      <c r="U150" s="230">
        <v>1.86</v>
      </c>
      <c r="V150" s="230">
        <f>ROUND(E150*U150,2)</f>
        <v>1.86</v>
      </c>
      <c r="W150" s="230"/>
      <c r="X150" s="230" t="s">
        <v>151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152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/>
      <c r="B151" s="228"/>
      <c r="C151" s="257" t="s">
        <v>319</v>
      </c>
      <c r="D151" s="232"/>
      <c r="E151" s="233">
        <v>1</v>
      </c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154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35" t="s">
        <v>145</v>
      </c>
      <c r="B152" s="236" t="s">
        <v>74</v>
      </c>
      <c r="C152" s="255" t="s">
        <v>75</v>
      </c>
      <c r="D152" s="237"/>
      <c r="E152" s="238"/>
      <c r="F152" s="239"/>
      <c r="G152" s="240">
        <f>SUMIF(AG153:AG155,"&lt;&gt;NOR",G153:G155)</f>
        <v>0</v>
      </c>
      <c r="H152" s="234"/>
      <c r="I152" s="234">
        <f>SUM(I153:I155)</f>
        <v>0</v>
      </c>
      <c r="J152" s="234"/>
      <c r="K152" s="234">
        <f>SUM(K153:K155)</f>
        <v>0</v>
      </c>
      <c r="L152" s="234"/>
      <c r="M152" s="234">
        <f>SUM(M153:M155)</f>
        <v>0</v>
      </c>
      <c r="N152" s="234"/>
      <c r="O152" s="234">
        <f>SUM(O153:O155)</f>
        <v>0.06</v>
      </c>
      <c r="P152" s="234"/>
      <c r="Q152" s="234">
        <f>SUM(Q153:Q155)</f>
        <v>0</v>
      </c>
      <c r="R152" s="234"/>
      <c r="S152" s="234"/>
      <c r="T152" s="234"/>
      <c r="U152" s="234"/>
      <c r="V152" s="234">
        <f>SUM(V153:V155)</f>
        <v>8.32</v>
      </c>
      <c r="W152" s="234"/>
      <c r="X152" s="234"/>
      <c r="AG152" t="s">
        <v>146</v>
      </c>
    </row>
    <row r="153" spans="1:60" outlineLevel="1" x14ac:dyDescent="0.2">
      <c r="A153" s="241">
        <v>45</v>
      </c>
      <c r="B153" s="242" t="s">
        <v>320</v>
      </c>
      <c r="C153" s="256" t="s">
        <v>321</v>
      </c>
      <c r="D153" s="243" t="s">
        <v>149</v>
      </c>
      <c r="E153" s="244">
        <v>47</v>
      </c>
      <c r="F153" s="245"/>
      <c r="G153" s="246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30">
        <v>1.2099999999999999E-3</v>
      </c>
      <c r="O153" s="230">
        <f>ROUND(E153*N153,2)</f>
        <v>0.06</v>
      </c>
      <c r="P153" s="230">
        <v>0</v>
      </c>
      <c r="Q153" s="230">
        <f>ROUND(E153*P153,2)</f>
        <v>0</v>
      </c>
      <c r="R153" s="230"/>
      <c r="S153" s="230" t="s">
        <v>150</v>
      </c>
      <c r="T153" s="230" t="s">
        <v>190</v>
      </c>
      <c r="U153" s="230">
        <v>0.17699999999999999</v>
      </c>
      <c r="V153" s="230">
        <f>ROUND(E153*U153,2)</f>
        <v>8.32</v>
      </c>
      <c r="W153" s="230"/>
      <c r="X153" s="230" t="s">
        <v>151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152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7"/>
      <c r="B154" s="228"/>
      <c r="C154" s="257" t="s">
        <v>322</v>
      </c>
      <c r="D154" s="232"/>
      <c r="E154" s="233">
        <v>12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154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7"/>
      <c r="B155" s="228"/>
      <c r="C155" s="257" t="s">
        <v>323</v>
      </c>
      <c r="D155" s="232"/>
      <c r="E155" s="233">
        <v>35</v>
      </c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154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5.5" x14ac:dyDescent="0.2">
      <c r="A156" s="235" t="s">
        <v>145</v>
      </c>
      <c r="B156" s="236" t="s">
        <v>76</v>
      </c>
      <c r="C156" s="255" t="s">
        <v>77</v>
      </c>
      <c r="D156" s="237"/>
      <c r="E156" s="238"/>
      <c r="F156" s="239"/>
      <c r="G156" s="240">
        <f>SUMIF(AG157:AG158,"&lt;&gt;NOR",G157:G158)</f>
        <v>0</v>
      </c>
      <c r="H156" s="234"/>
      <c r="I156" s="234">
        <f>SUM(I157:I158)</f>
        <v>0</v>
      </c>
      <c r="J156" s="234"/>
      <c r="K156" s="234">
        <f>SUM(K157:K158)</f>
        <v>0</v>
      </c>
      <c r="L156" s="234"/>
      <c r="M156" s="234">
        <f>SUM(M157:M158)</f>
        <v>0</v>
      </c>
      <c r="N156" s="234"/>
      <c r="O156" s="234">
        <f>SUM(O157:O158)</f>
        <v>0</v>
      </c>
      <c r="P156" s="234"/>
      <c r="Q156" s="234">
        <f>SUM(Q157:Q158)</f>
        <v>0.01</v>
      </c>
      <c r="R156" s="234"/>
      <c r="S156" s="234"/>
      <c r="T156" s="234"/>
      <c r="U156" s="234"/>
      <c r="V156" s="234">
        <f>SUM(V157:V158)</f>
        <v>2.95</v>
      </c>
      <c r="W156" s="234"/>
      <c r="X156" s="234"/>
      <c r="AG156" t="s">
        <v>146</v>
      </c>
    </row>
    <row r="157" spans="1:60" ht="22.5" outlineLevel="1" x14ac:dyDescent="0.2">
      <c r="A157" s="241">
        <v>46</v>
      </c>
      <c r="B157" s="242" t="s">
        <v>324</v>
      </c>
      <c r="C157" s="256" t="s">
        <v>325</v>
      </c>
      <c r="D157" s="243" t="s">
        <v>326</v>
      </c>
      <c r="E157" s="244">
        <v>1</v>
      </c>
      <c r="F157" s="245"/>
      <c r="G157" s="246">
        <f>ROUND(E157*F157,2)</f>
        <v>0</v>
      </c>
      <c r="H157" s="231"/>
      <c r="I157" s="230">
        <f>ROUND(E157*H157,2)</f>
        <v>0</v>
      </c>
      <c r="J157" s="231"/>
      <c r="K157" s="230">
        <f>ROUND(E157*J157,2)</f>
        <v>0</v>
      </c>
      <c r="L157" s="230">
        <v>21</v>
      </c>
      <c r="M157" s="230">
        <f>G157*(1+L157/100)</f>
        <v>0</v>
      </c>
      <c r="N157" s="230">
        <v>0</v>
      </c>
      <c r="O157" s="230">
        <f>ROUND(E157*N157,2)</f>
        <v>0</v>
      </c>
      <c r="P157" s="230">
        <v>1.413E-2</v>
      </c>
      <c r="Q157" s="230">
        <f>ROUND(E157*P157,2)</f>
        <v>0.01</v>
      </c>
      <c r="R157" s="230"/>
      <c r="S157" s="230" t="s">
        <v>327</v>
      </c>
      <c r="T157" s="230" t="s">
        <v>190</v>
      </c>
      <c r="U157" s="230">
        <v>2.95</v>
      </c>
      <c r="V157" s="230">
        <f>ROUND(E157*U157,2)</f>
        <v>2.95</v>
      </c>
      <c r="W157" s="230"/>
      <c r="X157" s="230" t="s">
        <v>151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152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7"/>
      <c r="B158" s="228"/>
      <c r="C158" s="257" t="s">
        <v>328</v>
      </c>
      <c r="D158" s="232"/>
      <c r="E158" s="233">
        <v>1</v>
      </c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154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35" t="s">
        <v>145</v>
      </c>
      <c r="B159" s="236" t="s">
        <v>78</v>
      </c>
      <c r="C159" s="255" t="s">
        <v>79</v>
      </c>
      <c r="D159" s="237"/>
      <c r="E159" s="238"/>
      <c r="F159" s="239"/>
      <c r="G159" s="240">
        <f>SUMIF(AG160:AG179,"&lt;&gt;NOR",G160:G179)</f>
        <v>0</v>
      </c>
      <c r="H159" s="234"/>
      <c r="I159" s="234">
        <f>SUM(I160:I179)</f>
        <v>0</v>
      </c>
      <c r="J159" s="234"/>
      <c r="K159" s="234">
        <f>SUM(K160:K179)</f>
        <v>0</v>
      </c>
      <c r="L159" s="234"/>
      <c r="M159" s="234">
        <f>SUM(M160:M179)</f>
        <v>0</v>
      </c>
      <c r="N159" s="234"/>
      <c r="O159" s="234">
        <f>SUM(O160:O179)</f>
        <v>0</v>
      </c>
      <c r="P159" s="234"/>
      <c r="Q159" s="234">
        <f>SUM(Q160:Q179)</f>
        <v>50.81</v>
      </c>
      <c r="R159" s="234"/>
      <c r="S159" s="234"/>
      <c r="T159" s="234"/>
      <c r="U159" s="234"/>
      <c r="V159" s="234">
        <f>SUM(V160:V179)</f>
        <v>127.70999999999998</v>
      </c>
      <c r="W159" s="234"/>
      <c r="X159" s="234"/>
      <c r="AG159" t="s">
        <v>146</v>
      </c>
    </row>
    <row r="160" spans="1:60" outlineLevel="1" x14ac:dyDescent="0.2">
      <c r="A160" s="241">
        <v>47</v>
      </c>
      <c r="B160" s="242" t="s">
        <v>329</v>
      </c>
      <c r="C160" s="256" t="s">
        <v>330</v>
      </c>
      <c r="D160" s="243" t="s">
        <v>214</v>
      </c>
      <c r="E160" s="244">
        <v>8.4</v>
      </c>
      <c r="F160" s="245"/>
      <c r="G160" s="246">
        <f>ROUND(E160*F160,2)</f>
        <v>0</v>
      </c>
      <c r="H160" s="231"/>
      <c r="I160" s="230">
        <f>ROUND(E160*H160,2)</f>
        <v>0</v>
      </c>
      <c r="J160" s="231"/>
      <c r="K160" s="230">
        <f>ROUND(E160*J160,2)</f>
        <v>0</v>
      </c>
      <c r="L160" s="230">
        <v>21</v>
      </c>
      <c r="M160" s="230">
        <f>G160*(1+L160/100)</f>
        <v>0</v>
      </c>
      <c r="N160" s="230">
        <v>0</v>
      </c>
      <c r="O160" s="230">
        <f>ROUND(E160*N160,2)</f>
        <v>0</v>
      </c>
      <c r="P160" s="230">
        <v>0</v>
      </c>
      <c r="Q160" s="230">
        <f>ROUND(E160*P160,2)</f>
        <v>0</v>
      </c>
      <c r="R160" s="230"/>
      <c r="S160" s="230" t="s">
        <v>150</v>
      </c>
      <c r="T160" s="230" t="s">
        <v>150</v>
      </c>
      <c r="U160" s="230">
        <v>7.3999999999999996E-2</v>
      </c>
      <c r="V160" s="230">
        <f>ROUND(E160*U160,2)</f>
        <v>0.62</v>
      </c>
      <c r="W160" s="230"/>
      <c r="X160" s="230" t="s">
        <v>151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152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57" t="s">
        <v>331</v>
      </c>
      <c r="D161" s="232"/>
      <c r="E161" s="233">
        <v>8.4</v>
      </c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154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1">
        <v>48</v>
      </c>
      <c r="B162" s="242" t="s">
        <v>332</v>
      </c>
      <c r="C162" s="256" t="s">
        <v>333</v>
      </c>
      <c r="D162" s="243" t="s">
        <v>157</v>
      </c>
      <c r="E162" s="244">
        <v>4.1369999999999996</v>
      </c>
      <c r="F162" s="245"/>
      <c r="G162" s="246">
        <f>ROUND(E162*F162,2)</f>
        <v>0</v>
      </c>
      <c r="H162" s="231"/>
      <c r="I162" s="230">
        <f>ROUND(E162*H162,2)</f>
        <v>0</v>
      </c>
      <c r="J162" s="231"/>
      <c r="K162" s="230">
        <f>ROUND(E162*J162,2)</f>
        <v>0</v>
      </c>
      <c r="L162" s="230">
        <v>21</v>
      </c>
      <c r="M162" s="230">
        <f>G162*(1+L162/100)</f>
        <v>0</v>
      </c>
      <c r="N162" s="230">
        <v>1.1199999999999999E-3</v>
      </c>
      <c r="O162" s="230">
        <f>ROUND(E162*N162,2)</f>
        <v>0</v>
      </c>
      <c r="P162" s="230">
        <v>2.5</v>
      </c>
      <c r="Q162" s="230">
        <f>ROUND(E162*P162,2)</f>
        <v>10.34</v>
      </c>
      <c r="R162" s="230"/>
      <c r="S162" s="230" t="s">
        <v>150</v>
      </c>
      <c r="T162" s="230" t="s">
        <v>150</v>
      </c>
      <c r="U162" s="230">
        <v>1.756</v>
      </c>
      <c r="V162" s="230">
        <f>ROUND(E162*U162,2)</f>
        <v>7.26</v>
      </c>
      <c r="W162" s="230"/>
      <c r="X162" s="230" t="s">
        <v>151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152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57" t="s">
        <v>334</v>
      </c>
      <c r="D163" s="232"/>
      <c r="E163" s="233">
        <v>2.5920000000000001</v>
      </c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154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27"/>
      <c r="B164" s="228"/>
      <c r="C164" s="257" t="s">
        <v>335</v>
      </c>
      <c r="D164" s="232"/>
      <c r="E164" s="233">
        <v>0.28000000000000003</v>
      </c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154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/>
      <c r="B165" s="228"/>
      <c r="C165" s="257" t="s">
        <v>336</v>
      </c>
      <c r="D165" s="232"/>
      <c r="E165" s="233">
        <v>1.2649999999999999</v>
      </c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154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1">
        <v>49</v>
      </c>
      <c r="B166" s="242" t="s">
        <v>337</v>
      </c>
      <c r="C166" s="256" t="s">
        <v>338</v>
      </c>
      <c r="D166" s="243" t="s">
        <v>157</v>
      </c>
      <c r="E166" s="244">
        <v>4.07925</v>
      </c>
      <c r="F166" s="245"/>
      <c r="G166" s="246">
        <f>ROUND(E166*F166,2)</f>
        <v>0</v>
      </c>
      <c r="H166" s="231"/>
      <c r="I166" s="230">
        <f>ROUND(E166*H166,2)</f>
        <v>0</v>
      </c>
      <c r="J166" s="231"/>
      <c r="K166" s="230">
        <f>ROUND(E166*J166,2)</f>
        <v>0</v>
      </c>
      <c r="L166" s="230">
        <v>21</v>
      </c>
      <c r="M166" s="230">
        <f>G166*(1+L166/100)</f>
        <v>0</v>
      </c>
      <c r="N166" s="230">
        <v>0</v>
      </c>
      <c r="O166" s="230">
        <f>ROUND(E166*N166,2)</f>
        <v>0</v>
      </c>
      <c r="P166" s="230">
        <v>2.2000000000000002</v>
      </c>
      <c r="Q166" s="230">
        <f>ROUND(E166*P166,2)</f>
        <v>8.9700000000000006</v>
      </c>
      <c r="R166" s="230"/>
      <c r="S166" s="230" t="s">
        <v>150</v>
      </c>
      <c r="T166" s="230" t="s">
        <v>339</v>
      </c>
      <c r="U166" s="230">
        <v>4.6550000000000002</v>
      </c>
      <c r="V166" s="230">
        <f>ROUND(E166*U166,2)</f>
        <v>18.989999999999998</v>
      </c>
      <c r="W166" s="230"/>
      <c r="X166" s="230" t="s">
        <v>151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152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27"/>
      <c r="B167" s="228"/>
      <c r="C167" s="257" t="s">
        <v>340</v>
      </c>
      <c r="D167" s="232"/>
      <c r="E167" s="233">
        <v>0.42</v>
      </c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154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57" t="s">
        <v>341</v>
      </c>
      <c r="D168" s="232"/>
      <c r="E168" s="233">
        <v>1.8832500000000001</v>
      </c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154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27"/>
      <c r="B169" s="228"/>
      <c r="C169" s="257" t="s">
        <v>342</v>
      </c>
      <c r="D169" s="232"/>
      <c r="E169" s="233">
        <v>1.776</v>
      </c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154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1">
        <v>50</v>
      </c>
      <c r="B170" s="242" t="s">
        <v>343</v>
      </c>
      <c r="C170" s="256" t="s">
        <v>344</v>
      </c>
      <c r="D170" s="243" t="s">
        <v>157</v>
      </c>
      <c r="E170" s="244">
        <v>17.5</v>
      </c>
      <c r="F170" s="245"/>
      <c r="G170" s="246">
        <f>ROUND(E170*F170,2)</f>
        <v>0</v>
      </c>
      <c r="H170" s="231"/>
      <c r="I170" s="230">
        <f>ROUND(E170*H170,2)</f>
        <v>0</v>
      </c>
      <c r="J170" s="231"/>
      <c r="K170" s="230">
        <f>ROUND(E170*J170,2)</f>
        <v>0</v>
      </c>
      <c r="L170" s="230">
        <v>21</v>
      </c>
      <c r="M170" s="230">
        <f>G170*(1+L170/100)</f>
        <v>0</v>
      </c>
      <c r="N170" s="230">
        <v>0</v>
      </c>
      <c r="O170" s="230">
        <f>ROUND(E170*N170,2)</f>
        <v>0</v>
      </c>
      <c r="P170" s="230">
        <v>1.4</v>
      </c>
      <c r="Q170" s="230">
        <f>ROUND(E170*P170,2)</f>
        <v>24.5</v>
      </c>
      <c r="R170" s="230"/>
      <c r="S170" s="230" t="s">
        <v>150</v>
      </c>
      <c r="T170" s="230" t="s">
        <v>150</v>
      </c>
      <c r="U170" s="230">
        <v>1.0509999999999999</v>
      </c>
      <c r="V170" s="230">
        <f>ROUND(E170*U170,2)</f>
        <v>18.39</v>
      </c>
      <c r="W170" s="230"/>
      <c r="X170" s="230" t="s">
        <v>151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152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57" t="s">
        <v>310</v>
      </c>
      <c r="D171" s="232"/>
      <c r="E171" s="233">
        <v>17.5</v>
      </c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154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7">
        <v>51</v>
      </c>
      <c r="B172" s="248" t="s">
        <v>345</v>
      </c>
      <c r="C172" s="258" t="s">
        <v>346</v>
      </c>
      <c r="D172" s="249" t="s">
        <v>214</v>
      </c>
      <c r="E172" s="250">
        <v>7.2</v>
      </c>
      <c r="F172" s="251"/>
      <c r="G172" s="252">
        <f>ROUND(E172*F172,2)</f>
        <v>0</v>
      </c>
      <c r="H172" s="231"/>
      <c r="I172" s="230">
        <f>ROUND(E172*H172,2)</f>
        <v>0</v>
      </c>
      <c r="J172" s="231"/>
      <c r="K172" s="230">
        <f>ROUND(E172*J172,2)</f>
        <v>0</v>
      </c>
      <c r="L172" s="230">
        <v>21</v>
      </c>
      <c r="M172" s="230">
        <f>G172*(1+L172/100)</f>
        <v>0</v>
      </c>
      <c r="N172" s="230">
        <v>0</v>
      </c>
      <c r="O172" s="230">
        <f>ROUND(E172*N172,2)</f>
        <v>0</v>
      </c>
      <c r="P172" s="230">
        <v>0.375</v>
      </c>
      <c r="Q172" s="230">
        <f>ROUND(E172*P172,2)</f>
        <v>2.7</v>
      </c>
      <c r="R172" s="230"/>
      <c r="S172" s="230" t="s">
        <v>150</v>
      </c>
      <c r="T172" s="230" t="s">
        <v>150</v>
      </c>
      <c r="U172" s="230">
        <v>0.84</v>
      </c>
      <c r="V172" s="230">
        <f>ROUND(E172*U172,2)</f>
        <v>6.05</v>
      </c>
      <c r="W172" s="230"/>
      <c r="X172" s="230" t="s">
        <v>151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152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1">
        <v>52</v>
      </c>
      <c r="B173" s="242" t="s">
        <v>347</v>
      </c>
      <c r="C173" s="256" t="s">
        <v>348</v>
      </c>
      <c r="D173" s="243" t="s">
        <v>149</v>
      </c>
      <c r="E173" s="244">
        <v>40</v>
      </c>
      <c r="F173" s="245"/>
      <c r="G173" s="246">
        <f>ROUND(E173*F173,2)</f>
        <v>0</v>
      </c>
      <c r="H173" s="231"/>
      <c r="I173" s="230">
        <f>ROUND(E173*H173,2)</f>
        <v>0</v>
      </c>
      <c r="J173" s="231"/>
      <c r="K173" s="230">
        <f>ROUND(E173*J173,2)</f>
        <v>0</v>
      </c>
      <c r="L173" s="230">
        <v>21</v>
      </c>
      <c r="M173" s="230">
        <f>G173*(1+L173/100)</f>
        <v>0</v>
      </c>
      <c r="N173" s="230">
        <v>0</v>
      </c>
      <c r="O173" s="230">
        <f>ROUND(E173*N173,2)</f>
        <v>0</v>
      </c>
      <c r="P173" s="230">
        <v>0.05</v>
      </c>
      <c r="Q173" s="230">
        <f>ROUND(E173*P173,2)</f>
        <v>2</v>
      </c>
      <c r="R173" s="230"/>
      <c r="S173" s="230" t="s">
        <v>150</v>
      </c>
      <c r="T173" s="230" t="s">
        <v>150</v>
      </c>
      <c r="U173" s="230">
        <v>0.33</v>
      </c>
      <c r="V173" s="230">
        <f>ROUND(E173*U173,2)</f>
        <v>13.2</v>
      </c>
      <c r="W173" s="230"/>
      <c r="X173" s="230" t="s">
        <v>151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152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27"/>
      <c r="B174" s="228"/>
      <c r="C174" s="257" t="s">
        <v>252</v>
      </c>
      <c r="D174" s="232"/>
      <c r="E174" s="233">
        <v>40</v>
      </c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154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1">
        <v>53</v>
      </c>
      <c r="B175" s="242" t="s">
        <v>349</v>
      </c>
      <c r="C175" s="256" t="s">
        <v>350</v>
      </c>
      <c r="D175" s="243" t="s">
        <v>149</v>
      </c>
      <c r="E175" s="244">
        <v>50</v>
      </c>
      <c r="F175" s="245"/>
      <c r="G175" s="246">
        <f>ROUND(E175*F175,2)</f>
        <v>0</v>
      </c>
      <c r="H175" s="231"/>
      <c r="I175" s="230">
        <f>ROUND(E175*H175,2)</f>
        <v>0</v>
      </c>
      <c r="J175" s="231"/>
      <c r="K175" s="230">
        <f>ROUND(E175*J175,2)</f>
        <v>0</v>
      </c>
      <c r="L175" s="230">
        <v>21</v>
      </c>
      <c r="M175" s="230">
        <f>G175*(1+L175/100)</f>
        <v>0</v>
      </c>
      <c r="N175" s="230">
        <v>0</v>
      </c>
      <c r="O175" s="230">
        <f>ROUND(E175*N175,2)</f>
        <v>0</v>
      </c>
      <c r="P175" s="230">
        <v>4.5999999999999999E-2</v>
      </c>
      <c r="Q175" s="230">
        <f>ROUND(E175*P175,2)</f>
        <v>2.2999999999999998</v>
      </c>
      <c r="R175" s="230"/>
      <c r="S175" s="230" t="s">
        <v>150</v>
      </c>
      <c r="T175" s="230" t="s">
        <v>339</v>
      </c>
      <c r="U175" s="230">
        <v>0.26</v>
      </c>
      <c r="V175" s="230">
        <f>ROUND(E175*U175,2)</f>
        <v>13</v>
      </c>
      <c r="W175" s="230"/>
      <c r="X175" s="230" t="s">
        <v>151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152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57" t="s">
        <v>351</v>
      </c>
      <c r="D176" s="232"/>
      <c r="E176" s="233">
        <v>50</v>
      </c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154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7">
        <v>54</v>
      </c>
      <c r="B177" s="248" t="s">
        <v>352</v>
      </c>
      <c r="C177" s="258" t="s">
        <v>353</v>
      </c>
      <c r="D177" s="249" t="s">
        <v>189</v>
      </c>
      <c r="E177" s="250">
        <v>53.230980000000002</v>
      </c>
      <c r="F177" s="251"/>
      <c r="G177" s="252">
        <f>ROUND(E177*F177,2)</f>
        <v>0</v>
      </c>
      <c r="H177" s="231"/>
      <c r="I177" s="230">
        <f>ROUND(E177*H177,2)</f>
        <v>0</v>
      </c>
      <c r="J177" s="231"/>
      <c r="K177" s="230">
        <f>ROUND(E177*J177,2)</f>
        <v>0</v>
      </c>
      <c r="L177" s="230">
        <v>21</v>
      </c>
      <c r="M177" s="230">
        <f>G177*(1+L177/100)</f>
        <v>0</v>
      </c>
      <c r="N177" s="230">
        <v>0</v>
      </c>
      <c r="O177" s="230">
        <f>ROUND(E177*N177,2)</f>
        <v>0</v>
      </c>
      <c r="P177" s="230">
        <v>0</v>
      </c>
      <c r="Q177" s="230">
        <f>ROUND(E177*P177,2)</f>
        <v>0</v>
      </c>
      <c r="R177" s="230"/>
      <c r="S177" s="230" t="s">
        <v>150</v>
      </c>
      <c r="T177" s="230" t="s">
        <v>190</v>
      </c>
      <c r="U177" s="230">
        <v>3.0000000000000001E-3</v>
      </c>
      <c r="V177" s="230">
        <f>ROUND(E177*U177,2)</f>
        <v>0.16</v>
      </c>
      <c r="W177" s="230"/>
      <c r="X177" s="230" t="s">
        <v>354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355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7">
        <v>55</v>
      </c>
      <c r="B178" s="248" t="s">
        <v>356</v>
      </c>
      <c r="C178" s="258" t="s">
        <v>357</v>
      </c>
      <c r="D178" s="249" t="s">
        <v>189</v>
      </c>
      <c r="E178" s="250">
        <v>53.230980000000002</v>
      </c>
      <c r="F178" s="251"/>
      <c r="G178" s="252">
        <f>ROUND(E178*F178,2)</f>
        <v>0</v>
      </c>
      <c r="H178" s="231"/>
      <c r="I178" s="230">
        <f>ROUND(E178*H178,2)</f>
        <v>0</v>
      </c>
      <c r="J178" s="231"/>
      <c r="K178" s="230">
        <f>ROUND(E178*J178,2)</f>
        <v>0</v>
      </c>
      <c r="L178" s="230">
        <v>21</v>
      </c>
      <c r="M178" s="230">
        <f>G178*(1+L178/100)</f>
        <v>0</v>
      </c>
      <c r="N178" s="230">
        <v>0</v>
      </c>
      <c r="O178" s="230">
        <f>ROUND(E178*N178,2)</f>
        <v>0</v>
      </c>
      <c r="P178" s="230">
        <v>0</v>
      </c>
      <c r="Q178" s="230">
        <f>ROUND(E178*P178,2)</f>
        <v>0</v>
      </c>
      <c r="R178" s="230"/>
      <c r="S178" s="230" t="s">
        <v>150</v>
      </c>
      <c r="T178" s="230" t="s">
        <v>190</v>
      </c>
      <c r="U178" s="230">
        <v>0.94</v>
      </c>
      <c r="V178" s="230">
        <f>ROUND(E178*U178,2)</f>
        <v>50.04</v>
      </c>
      <c r="W178" s="230"/>
      <c r="X178" s="230" t="s">
        <v>354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355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7">
        <v>56</v>
      </c>
      <c r="B179" s="248" t="s">
        <v>358</v>
      </c>
      <c r="C179" s="258" t="s">
        <v>359</v>
      </c>
      <c r="D179" s="249" t="s">
        <v>189</v>
      </c>
      <c r="E179" s="250">
        <v>53.230980000000002</v>
      </c>
      <c r="F179" s="251"/>
      <c r="G179" s="252">
        <f>ROUND(E179*F179,2)</f>
        <v>0</v>
      </c>
      <c r="H179" s="231"/>
      <c r="I179" s="230">
        <f>ROUND(E179*H179,2)</f>
        <v>0</v>
      </c>
      <c r="J179" s="231"/>
      <c r="K179" s="230">
        <f>ROUND(E179*J179,2)</f>
        <v>0</v>
      </c>
      <c r="L179" s="230">
        <v>21</v>
      </c>
      <c r="M179" s="230">
        <f>G179*(1+L179/100)</f>
        <v>0</v>
      </c>
      <c r="N179" s="230">
        <v>0</v>
      </c>
      <c r="O179" s="230">
        <f>ROUND(E179*N179,2)</f>
        <v>0</v>
      </c>
      <c r="P179" s="230">
        <v>0</v>
      </c>
      <c r="Q179" s="230">
        <f>ROUND(E179*P179,2)</f>
        <v>0</v>
      </c>
      <c r="R179" s="230"/>
      <c r="S179" s="230" t="s">
        <v>360</v>
      </c>
      <c r="T179" s="230" t="s">
        <v>190</v>
      </c>
      <c r="U179" s="230">
        <v>0</v>
      </c>
      <c r="V179" s="230">
        <f>ROUND(E179*U179,2)</f>
        <v>0</v>
      </c>
      <c r="W179" s="230"/>
      <c r="X179" s="230" t="s">
        <v>354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355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35" t="s">
        <v>145</v>
      </c>
      <c r="B180" s="236" t="s">
        <v>80</v>
      </c>
      <c r="C180" s="255" t="s">
        <v>81</v>
      </c>
      <c r="D180" s="237"/>
      <c r="E180" s="238"/>
      <c r="F180" s="239"/>
      <c r="G180" s="240">
        <f>SUMIF(AG181:AG181,"&lt;&gt;NOR",G181:G181)</f>
        <v>0</v>
      </c>
      <c r="H180" s="234"/>
      <c r="I180" s="234">
        <f>SUM(I181:I181)</f>
        <v>0</v>
      </c>
      <c r="J180" s="234"/>
      <c r="K180" s="234">
        <f>SUM(K181:K181)</f>
        <v>0</v>
      </c>
      <c r="L180" s="234"/>
      <c r="M180" s="234">
        <f>SUM(M181:M181)</f>
        <v>0</v>
      </c>
      <c r="N180" s="234"/>
      <c r="O180" s="234">
        <f>SUM(O181:O181)</f>
        <v>0</v>
      </c>
      <c r="P180" s="234"/>
      <c r="Q180" s="234">
        <f>SUM(Q181:Q181)</f>
        <v>0</v>
      </c>
      <c r="R180" s="234"/>
      <c r="S180" s="234"/>
      <c r="T180" s="234"/>
      <c r="U180" s="234"/>
      <c r="V180" s="234">
        <f>SUM(V181:V181)</f>
        <v>56.24</v>
      </c>
      <c r="W180" s="234"/>
      <c r="X180" s="234"/>
      <c r="AG180" t="s">
        <v>146</v>
      </c>
    </row>
    <row r="181" spans="1:60" outlineLevel="1" x14ac:dyDescent="0.2">
      <c r="A181" s="247">
        <v>57</v>
      </c>
      <c r="B181" s="248" t="s">
        <v>361</v>
      </c>
      <c r="C181" s="258" t="s">
        <v>362</v>
      </c>
      <c r="D181" s="249" t="s">
        <v>189</v>
      </c>
      <c r="E181" s="250">
        <v>59.922269999999997</v>
      </c>
      <c r="F181" s="251"/>
      <c r="G181" s="252">
        <f>ROUND(E181*F181,2)</f>
        <v>0</v>
      </c>
      <c r="H181" s="231"/>
      <c r="I181" s="230">
        <f>ROUND(E181*H181,2)</f>
        <v>0</v>
      </c>
      <c r="J181" s="231"/>
      <c r="K181" s="230">
        <f>ROUND(E181*J181,2)</f>
        <v>0</v>
      </c>
      <c r="L181" s="230">
        <v>21</v>
      </c>
      <c r="M181" s="230">
        <f>G181*(1+L181/100)</f>
        <v>0</v>
      </c>
      <c r="N181" s="230">
        <v>0</v>
      </c>
      <c r="O181" s="230">
        <f>ROUND(E181*N181,2)</f>
        <v>0</v>
      </c>
      <c r="P181" s="230">
        <v>0</v>
      </c>
      <c r="Q181" s="230">
        <f>ROUND(E181*P181,2)</f>
        <v>0</v>
      </c>
      <c r="R181" s="230"/>
      <c r="S181" s="230" t="s">
        <v>150</v>
      </c>
      <c r="T181" s="230" t="s">
        <v>190</v>
      </c>
      <c r="U181" s="230">
        <v>0.9385</v>
      </c>
      <c r="V181" s="230">
        <f>ROUND(E181*U181,2)</f>
        <v>56.24</v>
      </c>
      <c r="W181" s="230"/>
      <c r="X181" s="230" t="s">
        <v>363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364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x14ac:dyDescent="0.2">
      <c r="A182" s="235" t="s">
        <v>145</v>
      </c>
      <c r="B182" s="236" t="s">
        <v>82</v>
      </c>
      <c r="C182" s="255" t="s">
        <v>83</v>
      </c>
      <c r="D182" s="237"/>
      <c r="E182" s="238"/>
      <c r="F182" s="239"/>
      <c r="G182" s="240">
        <f>SUMIF(AG183:AG187,"&lt;&gt;NOR",G183:G187)</f>
        <v>0</v>
      </c>
      <c r="H182" s="234"/>
      <c r="I182" s="234">
        <f>SUM(I183:I187)</f>
        <v>0</v>
      </c>
      <c r="J182" s="234"/>
      <c r="K182" s="234">
        <f>SUM(K183:K187)</f>
        <v>0</v>
      </c>
      <c r="L182" s="234"/>
      <c r="M182" s="234">
        <f>SUM(M183:M187)</f>
        <v>0</v>
      </c>
      <c r="N182" s="234"/>
      <c r="O182" s="234">
        <f>SUM(O183:O187)</f>
        <v>0.06</v>
      </c>
      <c r="P182" s="234"/>
      <c r="Q182" s="234">
        <f>SUM(Q183:Q187)</f>
        <v>0</v>
      </c>
      <c r="R182" s="234"/>
      <c r="S182" s="234"/>
      <c r="T182" s="234"/>
      <c r="U182" s="234"/>
      <c r="V182" s="234">
        <f>SUM(V183:V187)</f>
        <v>2.2599999999999998</v>
      </c>
      <c r="W182" s="234"/>
      <c r="X182" s="234"/>
      <c r="AG182" t="s">
        <v>146</v>
      </c>
    </row>
    <row r="183" spans="1:60" ht="22.5" outlineLevel="1" x14ac:dyDescent="0.2">
      <c r="A183" s="241">
        <v>58</v>
      </c>
      <c r="B183" s="242" t="s">
        <v>365</v>
      </c>
      <c r="C183" s="256" t="s">
        <v>366</v>
      </c>
      <c r="D183" s="243" t="s">
        <v>149</v>
      </c>
      <c r="E183" s="244">
        <v>12.555</v>
      </c>
      <c r="F183" s="245"/>
      <c r="G183" s="246">
        <f>ROUND(E183*F183,2)</f>
        <v>0</v>
      </c>
      <c r="H183" s="231"/>
      <c r="I183" s="230">
        <f>ROUND(E183*H183,2)</f>
        <v>0</v>
      </c>
      <c r="J183" s="231"/>
      <c r="K183" s="230">
        <f>ROUND(E183*J183,2)</f>
        <v>0</v>
      </c>
      <c r="L183" s="230">
        <v>21</v>
      </c>
      <c r="M183" s="230">
        <f>G183*(1+L183/100)</f>
        <v>0</v>
      </c>
      <c r="N183" s="230">
        <v>0</v>
      </c>
      <c r="O183" s="230">
        <f>ROUND(E183*N183,2)</f>
        <v>0</v>
      </c>
      <c r="P183" s="230">
        <v>0</v>
      </c>
      <c r="Q183" s="230">
        <f>ROUND(E183*P183,2)</f>
        <v>0</v>
      </c>
      <c r="R183" s="230"/>
      <c r="S183" s="230" t="s">
        <v>150</v>
      </c>
      <c r="T183" s="230" t="s">
        <v>150</v>
      </c>
      <c r="U183" s="230">
        <v>0.18</v>
      </c>
      <c r="V183" s="230">
        <f>ROUND(E183*U183,2)</f>
        <v>2.2599999999999998</v>
      </c>
      <c r="W183" s="230"/>
      <c r="X183" s="230" t="s">
        <v>151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152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7"/>
      <c r="B184" s="228"/>
      <c r="C184" s="257" t="s">
        <v>367</v>
      </c>
      <c r="D184" s="232"/>
      <c r="E184" s="233">
        <v>12.555</v>
      </c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154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1">
        <v>59</v>
      </c>
      <c r="B185" s="242" t="s">
        <v>368</v>
      </c>
      <c r="C185" s="256" t="s">
        <v>369</v>
      </c>
      <c r="D185" s="243" t="s">
        <v>149</v>
      </c>
      <c r="E185" s="244">
        <v>26.376000000000001</v>
      </c>
      <c r="F185" s="245"/>
      <c r="G185" s="246">
        <f>ROUND(E185*F185,2)</f>
        <v>0</v>
      </c>
      <c r="H185" s="231"/>
      <c r="I185" s="230">
        <f>ROUND(E185*H185,2)</f>
        <v>0</v>
      </c>
      <c r="J185" s="231"/>
      <c r="K185" s="230">
        <f>ROUND(E185*J185,2)</f>
        <v>0</v>
      </c>
      <c r="L185" s="230">
        <v>21</v>
      </c>
      <c r="M185" s="230">
        <f>G185*(1+L185/100)</f>
        <v>0</v>
      </c>
      <c r="N185" s="230">
        <v>2.0999999999999999E-3</v>
      </c>
      <c r="O185" s="230">
        <f>ROUND(E185*N185,2)</f>
        <v>0.06</v>
      </c>
      <c r="P185" s="230">
        <v>0</v>
      </c>
      <c r="Q185" s="230">
        <f>ROUND(E185*P185,2)</f>
        <v>0</v>
      </c>
      <c r="R185" s="230" t="s">
        <v>283</v>
      </c>
      <c r="S185" s="230" t="s">
        <v>150</v>
      </c>
      <c r="T185" s="230" t="s">
        <v>150</v>
      </c>
      <c r="U185" s="230">
        <v>0</v>
      </c>
      <c r="V185" s="230">
        <f>ROUND(E185*U185,2)</f>
        <v>0</v>
      </c>
      <c r="W185" s="230"/>
      <c r="X185" s="230" t="s">
        <v>284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285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7"/>
      <c r="B186" s="228"/>
      <c r="C186" s="257" t="s">
        <v>370</v>
      </c>
      <c r="D186" s="232"/>
      <c r="E186" s="233">
        <v>26.376000000000001</v>
      </c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154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27">
        <v>60</v>
      </c>
      <c r="B187" s="228" t="s">
        <v>371</v>
      </c>
      <c r="C187" s="259" t="s">
        <v>372</v>
      </c>
      <c r="D187" s="229" t="s">
        <v>0</v>
      </c>
      <c r="E187" s="253"/>
      <c r="F187" s="231"/>
      <c r="G187" s="230">
        <f>ROUND(E187*F187,2)</f>
        <v>0</v>
      </c>
      <c r="H187" s="231"/>
      <c r="I187" s="230">
        <f>ROUND(E187*H187,2)</f>
        <v>0</v>
      </c>
      <c r="J187" s="231"/>
      <c r="K187" s="230">
        <f>ROUND(E187*J187,2)</f>
        <v>0</v>
      </c>
      <c r="L187" s="230">
        <v>21</v>
      </c>
      <c r="M187" s="230">
        <f>G187*(1+L187/100)</f>
        <v>0</v>
      </c>
      <c r="N187" s="230">
        <v>0</v>
      </c>
      <c r="O187" s="230">
        <f>ROUND(E187*N187,2)</f>
        <v>0</v>
      </c>
      <c r="P187" s="230">
        <v>0</v>
      </c>
      <c r="Q187" s="230">
        <f>ROUND(E187*P187,2)</f>
        <v>0</v>
      </c>
      <c r="R187" s="230"/>
      <c r="S187" s="230" t="s">
        <v>150</v>
      </c>
      <c r="T187" s="230" t="s">
        <v>150</v>
      </c>
      <c r="U187" s="230">
        <v>0</v>
      </c>
      <c r="V187" s="230">
        <f>ROUND(E187*U187,2)</f>
        <v>0</v>
      </c>
      <c r="W187" s="230"/>
      <c r="X187" s="230" t="s">
        <v>363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364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35" t="s">
        <v>145</v>
      </c>
      <c r="B188" s="236" t="s">
        <v>84</v>
      </c>
      <c r="C188" s="255" t="s">
        <v>85</v>
      </c>
      <c r="D188" s="237"/>
      <c r="E188" s="238"/>
      <c r="F188" s="239"/>
      <c r="G188" s="240">
        <f>SUMIF(AG189:AG189,"&lt;&gt;NOR",G189:G189)</f>
        <v>0</v>
      </c>
      <c r="H188" s="234"/>
      <c r="I188" s="234">
        <f>SUM(I189:I189)</f>
        <v>0</v>
      </c>
      <c r="J188" s="234"/>
      <c r="K188" s="234">
        <f>SUM(K189:K189)</f>
        <v>0</v>
      </c>
      <c r="L188" s="234"/>
      <c r="M188" s="234">
        <f>SUM(M189:M189)</f>
        <v>0</v>
      </c>
      <c r="N188" s="234"/>
      <c r="O188" s="234">
        <f>SUM(O189:O189)</f>
        <v>0</v>
      </c>
      <c r="P188" s="234"/>
      <c r="Q188" s="234">
        <f>SUM(Q189:Q189)</f>
        <v>0</v>
      </c>
      <c r="R188" s="234"/>
      <c r="S188" s="234"/>
      <c r="T188" s="234"/>
      <c r="U188" s="234"/>
      <c r="V188" s="234">
        <f>SUM(V189:V189)</f>
        <v>0</v>
      </c>
      <c r="W188" s="234"/>
      <c r="X188" s="234"/>
      <c r="AG188" t="s">
        <v>146</v>
      </c>
    </row>
    <row r="189" spans="1:60" outlineLevel="1" x14ac:dyDescent="0.2">
      <c r="A189" s="247">
        <v>61</v>
      </c>
      <c r="B189" s="248" t="s">
        <v>373</v>
      </c>
      <c r="C189" s="258" t="s">
        <v>374</v>
      </c>
      <c r="D189" s="249" t="s">
        <v>326</v>
      </c>
      <c r="E189" s="250">
        <v>1</v>
      </c>
      <c r="F189" s="251"/>
      <c r="G189" s="252">
        <f>ROUND(E189*F189,2)</f>
        <v>0</v>
      </c>
      <c r="H189" s="231"/>
      <c r="I189" s="230">
        <f>ROUND(E189*H189,2)</f>
        <v>0</v>
      </c>
      <c r="J189" s="231"/>
      <c r="K189" s="230">
        <f>ROUND(E189*J189,2)</f>
        <v>0</v>
      </c>
      <c r="L189" s="230">
        <v>21</v>
      </c>
      <c r="M189" s="230">
        <f>G189*(1+L189/100)</f>
        <v>0</v>
      </c>
      <c r="N189" s="230">
        <v>0</v>
      </c>
      <c r="O189" s="230">
        <f>ROUND(E189*N189,2)</f>
        <v>0</v>
      </c>
      <c r="P189" s="230">
        <v>0</v>
      </c>
      <c r="Q189" s="230">
        <f>ROUND(E189*P189,2)</f>
        <v>0</v>
      </c>
      <c r="R189" s="230"/>
      <c r="S189" s="230" t="s">
        <v>327</v>
      </c>
      <c r="T189" s="230" t="s">
        <v>190</v>
      </c>
      <c r="U189" s="230">
        <v>0</v>
      </c>
      <c r="V189" s="230">
        <f>ROUND(E189*U189,2)</f>
        <v>0</v>
      </c>
      <c r="W189" s="230"/>
      <c r="X189" s="230" t="s">
        <v>151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152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235" t="s">
        <v>145</v>
      </c>
      <c r="B190" s="236" t="s">
        <v>96</v>
      </c>
      <c r="C190" s="255" t="s">
        <v>97</v>
      </c>
      <c r="D190" s="237"/>
      <c r="E190" s="238"/>
      <c r="F190" s="239"/>
      <c r="G190" s="240">
        <f>SUMIF(AG191:AG201,"&lt;&gt;NOR",G191:G201)</f>
        <v>0</v>
      </c>
      <c r="H190" s="234"/>
      <c r="I190" s="234">
        <f>SUM(I191:I201)</f>
        <v>0</v>
      </c>
      <c r="J190" s="234"/>
      <c r="K190" s="234">
        <f>SUM(K191:K201)</f>
        <v>0</v>
      </c>
      <c r="L190" s="234"/>
      <c r="M190" s="234">
        <f>SUM(M191:M201)</f>
        <v>0</v>
      </c>
      <c r="N190" s="234"/>
      <c r="O190" s="234">
        <f>SUM(O191:O201)</f>
        <v>0</v>
      </c>
      <c r="P190" s="234"/>
      <c r="Q190" s="234">
        <f>SUM(Q191:Q201)</f>
        <v>1.19</v>
      </c>
      <c r="R190" s="234"/>
      <c r="S190" s="234"/>
      <c r="T190" s="234"/>
      <c r="U190" s="234"/>
      <c r="V190" s="234">
        <f>SUM(V191:V201)</f>
        <v>32.659999999999997</v>
      </c>
      <c r="W190" s="234"/>
      <c r="X190" s="234"/>
      <c r="AG190" t="s">
        <v>146</v>
      </c>
    </row>
    <row r="191" spans="1:60" ht="22.5" outlineLevel="1" x14ac:dyDescent="0.2">
      <c r="A191" s="241">
        <v>62</v>
      </c>
      <c r="B191" s="242" t="s">
        <v>375</v>
      </c>
      <c r="C191" s="256" t="s">
        <v>376</v>
      </c>
      <c r="D191" s="243" t="s">
        <v>149</v>
      </c>
      <c r="E191" s="244">
        <v>2.0249999999999999</v>
      </c>
      <c r="F191" s="245"/>
      <c r="G191" s="246">
        <f>ROUND(E191*F191,2)</f>
        <v>0</v>
      </c>
      <c r="H191" s="231"/>
      <c r="I191" s="230">
        <f>ROUND(E191*H191,2)</f>
        <v>0</v>
      </c>
      <c r="J191" s="231"/>
      <c r="K191" s="230">
        <f>ROUND(E191*J191,2)</f>
        <v>0</v>
      </c>
      <c r="L191" s="230">
        <v>21</v>
      </c>
      <c r="M191" s="230">
        <f>G191*(1+L191/100)</f>
        <v>0</v>
      </c>
      <c r="N191" s="230">
        <v>1.6000000000000001E-4</v>
      </c>
      <c r="O191" s="230">
        <f>ROUND(E191*N191,2)</f>
        <v>0</v>
      </c>
      <c r="P191" s="230">
        <v>0</v>
      </c>
      <c r="Q191" s="230">
        <f>ROUND(E191*P191,2)</f>
        <v>0</v>
      </c>
      <c r="R191" s="230"/>
      <c r="S191" s="230" t="s">
        <v>150</v>
      </c>
      <c r="T191" s="230" t="s">
        <v>150</v>
      </c>
      <c r="U191" s="230">
        <v>0.17599999999999999</v>
      </c>
      <c r="V191" s="230">
        <f>ROUND(E191*U191,2)</f>
        <v>0.36</v>
      </c>
      <c r="W191" s="230"/>
      <c r="X191" s="230" t="s">
        <v>151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152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27"/>
      <c r="B192" s="228"/>
      <c r="C192" s="257" t="s">
        <v>377</v>
      </c>
      <c r="D192" s="232"/>
      <c r="E192" s="233">
        <v>2.0249999999999999</v>
      </c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154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1">
        <v>63</v>
      </c>
      <c r="B193" s="242" t="s">
        <v>378</v>
      </c>
      <c r="C193" s="256" t="s">
        <v>379</v>
      </c>
      <c r="D193" s="243" t="s">
        <v>149</v>
      </c>
      <c r="E193" s="244">
        <v>2.0249999999999999</v>
      </c>
      <c r="F193" s="245"/>
      <c r="G193" s="246">
        <f>ROUND(E193*F193,2)</f>
        <v>0</v>
      </c>
      <c r="H193" s="231"/>
      <c r="I193" s="230">
        <f>ROUND(E193*H193,2)</f>
        <v>0</v>
      </c>
      <c r="J193" s="231"/>
      <c r="K193" s="230">
        <f>ROUND(E193*J193,2)</f>
        <v>0</v>
      </c>
      <c r="L193" s="230">
        <v>21</v>
      </c>
      <c r="M193" s="230">
        <f>G193*(1+L193/100)</f>
        <v>0</v>
      </c>
      <c r="N193" s="230">
        <v>1.6000000000000001E-4</v>
      </c>
      <c r="O193" s="230">
        <f>ROUND(E193*N193,2)</f>
        <v>0</v>
      </c>
      <c r="P193" s="230">
        <v>1.4E-2</v>
      </c>
      <c r="Q193" s="230">
        <f>ROUND(E193*P193,2)</f>
        <v>0.03</v>
      </c>
      <c r="R193" s="230"/>
      <c r="S193" s="230" t="s">
        <v>150</v>
      </c>
      <c r="T193" s="230" t="s">
        <v>150</v>
      </c>
      <c r="U193" s="230">
        <v>0.15</v>
      </c>
      <c r="V193" s="230">
        <f>ROUND(E193*U193,2)</f>
        <v>0.3</v>
      </c>
      <c r="W193" s="230"/>
      <c r="X193" s="230" t="s">
        <v>151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152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27"/>
      <c r="B194" s="228"/>
      <c r="C194" s="257" t="s">
        <v>380</v>
      </c>
      <c r="D194" s="232"/>
      <c r="E194" s="233">
        <v>2.0249999999999999</v>
      </c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154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1">
        <v>64</v>
      </c>
      <c r="B195" s="242" t="s">
        <v>381</v>
      </c>
      <c r="C195" s="256" t="s">
        <v>382</v>
      </c>
      <c r="D195" s="243" t="s">
        <v>149</v>
      </c>
      <c r="E195" s="244">
        <v>72.555000000000007</v>
      </c>
      <c r="F195" s="245"/>
      <c r="G195" s="246">
        <f>ROUND(E195*F195,2)</f>
        <v>0</v>
      </c>
      <c r="H195" s="231"/>
      <c r="I195" s="230">
        <f>ROUND(E195*H195,2)</f>
        <v>0</v>
      </c>
      <c r="J195" s="231"/>
      <c r="K195" s="230">
        <f>ROUND(E195*J195,2)</f>
        <v>0</v>
      </c>
      <c r="L195" s="230">
        <v>21</v>
      </c>
      <c r="M195" s="230">
        <f>G195*(1+L195/100)</f>
        <v>0</v>
      </c>
      <c r="N195" s="230">
        <v>0</v>
      </c>
      <c r="O195" s="230">
        <f>ROUND(E195*N195,2)</f>
        <v>0</v>
      </c>
      <c r="P195" s="230">
        <v>0</v>
      </c>
      <c r="Q195" s="230">
        <f>ROUND(E195*P195,2)</f>
        <v>0</v>
      </c>
      <c r="R195" s="230"/>
      <c r="S195" s="230" t="s">
        <v>150</v>
      </c>
      <c r="T195" s="230" t="s">
        <v>150</v>
      </c>
      <c r="U195" s="230">
        <v>0.30099999999999999</v>
      </c>
      <c r="V195" s="230">
        <f>ROUND(E195*U195,2)</f>
        <v>21.84</v>
      </c>
      <c r="W195" s="230"/>
      <c r="X195" s="230" t="s">
        <v>151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152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27"/>
      <c r="B196" s="228"/>
      <c r="C196" s="257" t="s">
        <v>383</v>
      </c>
      <c r="D196" s="232"/>
      <c r="E196" s="233">
        <v>60</v>
      </c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154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27"/>
      <c r="B197" s="228"/>
      <c r="C197" s="257" t="s">
        <v>384</v>
      </c>
      <c r="D197" s="232"/>
      <c r="E197" s="233">
        <v>12.555</v>
      </c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154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41">
        <v>65</v>
      </c>
      <c r="B198" s="242" t="s">
        <v>385</v>
      </c>
      <c r="C198" s="256" t="s">
        <v>386</v>
      </c>
      <c r="D198" s="243" t="s">
        <v>149</v>
      </c>
      <c r="E198" s="244">
        <v>72.555000000000007</v>
      </c>
      <c r="F198" s="245"/>
      <c r="G198" s="246">
        <f>ROUND(E198*F198,2)</f>
        <v>0</v>
      </c>
      <c r="H198" s="231"/>
      <c r="I198" s="230">
        <f>ROUND(E198*H198,2)</f>
        <v>0</v>
      </c>
      <c r="J198" s="231"/>
      <c r="K198" s="230">
        <f>ROUND(E198*J198,2)</f>
        <v>0</v>
      </c>
      <c r="L198" s="230">
        <v>21</v>
      </c>
      <c r="M198" s="230">
        <f>G198*(1+L198/100)</f>
        <v>0</v>
      </c>
      <c r="N198" s="230">
        <v>0</v>
      </c>
      <c r="O198" s="230">
        <f>ROUND(E198*N198,2)</f>
        <v>0</v>
      </c>
      <c r="P198" s="230">
        <v>1.6E-2</v>
      </c>
      <c r="Q198" s="230">
        <f>ROUND(E198*P198,2)</f>
        <v>1.1599999999999999</v>
      </c>
      <c r="R198" s="230"/>
      <c r="S198" s="230" t="s">
        <v>150</v>
      </c>
      <c r="T198" s="230" t="s">
        <v>150</v>
      </c>
      <c r="U198" s="230">
        <v>0.14000000000000001</v>
      </c>
      <c r="V198" s="230">
        <f>ROUND(E198*U198,2)</f>
        <v>10.16</v>
      </c>
      <c r="W198" s="230"/>
      <c r="X198" s="230" t="s">
        <v>151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152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27"/>
      <c r="B199" s="228"/>
      <c r="C199" s="257" t="s">
        <v>387</v>
      </c>
      <c r="D199" s="232"/>
      <c r="E199" s="233">
        <v>60</v>
      </c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154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57" t="s">
        <v>388</v>
      </c>
      <c r="D200" s="232"/>
      <c r="E200" s="233">
        <v>12.555</v>
      </c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154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27">
        <v>66</v>
      </c>
      <c r="B201" s="228" t="s">
        <v>389</v>
      </c>
      <c r="C201" s="259" t="s">
        <v>390</v>
      </c>
      <c r="D201" s="229" t="s">
        <v>0</v>
      </c>
      <c r="E201" s="253"/>
      <c r="F201" s="231"/>
      <c r="G201" s="230">
        <f>ROUND(E201*F201,2)</f>
        <v>0</v>
      </c>
      <c r="H201" s="231"/>
      <c r="I201" s="230">
        <f>ROUND(E201*H201,2)</f>
        <v>0</v>
      </c>
      <c r="J201" s="231"/>
      <c r="K201" s="230">
        <f>ROUND(E201*J201,2)</f>
        <v>0</v>
      </c>
      <c r="L201" s="230">
        <v>21</v>
      </c>
      <c r="M201" s="230">
        <f>G201*(1+L201/100)</f>
        <v>0</v>
      </c>
      <c r="N201" s="230">
        <v>0</v>
      </c>
      <c r="O201" s="230">
        <f>ROUND(E201*N201,2)</f>
        <v>0</v>
      </c>
      <c r="P201" s="230">
        <v>0</v>
      </c>
      <c r="Q201" s="230">
        <f>ROUND(E201*P201,2)</f>
        <v>0</v>
      </c>
      <c r="R201" s="230"/>
      <c r="S201" s="230" t="s">
        <v>150</v>
      </c>
      <c r="T201" s="230" t="s">
        <v>150</v>
      </c>
      <c r="U201" s="230">
        <v>0</v>
      </c>
      <c r="V201" s="230">
        <f>ROUND(E201*U201,2)</f>
        <v>0</v>
      </c>
      <c r="W201" s="230"/>
      <c r="X201" s="230" t="s">
        <v>363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364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x14ac:dyDescent="0.2">
      <c r="A202" s="235" t="s">
        <v>145</v>
      </c>
      <c r="B202" s="236" t="s">
        <v>98</v>
      </c>
      <c r="C202" s="255" t="s">
        <v>99</v>
      </c>
      <c r="D202" s="237"/>
      <c r="E202" s="238"/>
      <c r="F202" s="239"/>
      <c r="G202" s="240">
        <f>SUMIF(AG203:AG205,"&lt;&gt;NOR",G203:G205)</f>
        <v>0</v>
      </c>
      <c r="H202" s="234"/>
      <c r="I202" s="234">
        <f>SUM(I203:I205)</f>
        <v>0</v>
      </c>
      <c r="J202" s="234"/>
      <c r="K202" s="234">
        <f>SUM(K203:K205)</f>
        <v>0</v>
      </c>
      <c r="L202" s="234"/>
      <c r="M202" s="234">
        <f>SUM(M203:M205)</f>
        <v>0</v>
      </c>
      <c r="N202" s="234"/>
      <c r="O202" s="234">
        <f>SUM(O203:O205)</f>
        <v>0.01</v>
      </c>
      <c r="P202" s="234"/>
      <c r="Q202" s="234">
        <f>SUM(Q203:Q205)</f>
        <v>0</v>
      </c>
      <c r="R202" s="234"/>
      <c r="S202" s="234"/>
      <c r="T202" s="234"/>
      <c r="U202" s="234"/>
      <c r="V202" s="234">
        <f>SUM(V203:V205)</f>
        <v>1.07</v>
      </c>
      <c r="W202" s="234"/>
      <c r="X202" s="234"/>
      <c r="AG202" t="s">
        <v>146</v>
      </c>
    </row>
    <row r="203" spans="1:60" ht="22.5" outlineLevel="1" x14ac:dyDescent="0.2">
      <c r="A203" s="241">
        <v>67</v>
      </c>
      <c r="B203" s="242" t="s">
        <v>391</v>
      </c>
      <c r="C203" s="256" t="s">
        <v>392</v>
      </c>
      <c r="D203" s="243" t="s">
        <v>214</v>
      </c>
      <c r="E203" s="244">
        <v>2.9</v>
      </c>
      <c r="F203" s="245"/>
      <c r="G203" s="246">
        <f>ROUND(E203*F203,2)</f>
        <v>0</v>
      </c>
      <c r="H203" s="231"/>
      <c r="I203" s="230">
        <f>ROUND(E203*H203,2)</f>
        <v>0</v>
      </c>
      <c r="J203" s="231"/>
      <c r="K203" s="230">
        <f>ROUND(E203*J203,2)</f>
        <v>0</v>
      </c>
      <c r="L203" s="230">
        <v>21</v>
      </c>
      <c r="M203" s="230">
        <f>G203*(1+L203/100)</f>
        <v>0</v>
      </c>
      <c r="N203" s="230">
        <v>1.73E-3</v>
      </c>
      <c r="O203" s="230">
        <f>ROUND(E203*N203,2)</f>
        <v>0.01</v>
      </c>
      <c r="P203" s="230">
        <v>0</v>
      </c>
      <c r="Q203" s="230">
        <f>ROUND(E203*P203,2)</f>
        <v>0</v>
      </c>
      <c r="R203" s="230"/>
      <c r="S203" s="230" t="s">
        <v>150</v>
      </c>
      <c r="T203" s="230" t="s">
        <v>150</v>
      </c>
      <c r="U203" s="230">
        <v>0.36799999999999999</v>
      </c>
      <c r="V203" s="230">
        <f>ROUND(E203*U203,2)</f>
        <v>1.07</v>
      </c>
      <c r="W203" s="230"/>
      <c r="X203" s="230" t="s">
        <v>151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152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57" t="s">
        <v>393</v>
      </c>
      <c r="D204" s="232"/>
      <c r="E204" s="233">
        <v>2</v>
      </c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154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27"/>
      <c r="B205" s="228"/>
      <c r="C205" s="257" t="s">
        <v>394</v>
      </c>
      <c r="D205" s="232"/>
      <c r="E205" s="233">
        <v>0.9</v>
      </c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154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x14ac:dyDescent="0.2">
      <c r="A206" s="235" t="s">
        <v>145</v>
      </c>
      <c r="B206" s="236" t="s">
        <v>100</v>
      </c>
      <c r="C206" s="255" t="s">
        <v>101</v>
      </c>
      <c r="D206" s="237"/>
      <c r="E206" s="238"/>
      <c r="F206" s="239"/>
      <c r="G206" s="240">
        <f>SUMIF(AG207:AG248,"&lt;&gt;NOR",G207:G248)</f>
        <v>0</v>
      </c>
      <c r="H206" s="234"/>
      <c r="I206" s="234">
        <f>SUM(I207:I248)</f>
        <v>0</v>
      </c>
      <c r="J206" s="234"/>
      <c r="K206" s="234">
        <f>SUM(K207:K248)</f>
        <v>0</v>
      </c>
      <c r="L206" s="234"/>
      <c r="M206" s="234">
        <f>SUM(M207:M248)</f>
        <v>0</v>
      </c>
      <c r="N206" s="234"/>
      <c r="O206" s="234">
        <f>SUM(O207:O248)</f>
        <v>7.0000000000000007E-2</v>
      </c>
      <c r="P206" s="234"/>
      <c r="Q206" s="234">
        <f>SUM(Q207:Q248)</f>
        <v>0.39999999999999997</v>
      </c>
      <c r="R206" s="234"/>
      <c r="S206" s="234"/>
      <c r="T206" s="234"/>
      <c r="U206" s="234"/>
      <c r="V206" s="234">
        <f>SUM(V207:V248)</f>
        <v>25.180000000000003</v>
      </c>
      <c r="W206" s="234"/>
      <c r="X206" s="234"/>
      <c r="AG206" t="s">
        <v>146</v>
      </c>
    </row>
    <row r="207" spans="1:60" outlineLevel="1" x14ac:dyDescent="0.2">
      <c r="A207" s="241">
        <v>68</v>
      </c>
      <c r="B207" s="242" t="s">
        <v>395</v>
      </c>
      <c r="C207" s="256" t="s">
        <v>396</v>
      </c>
      <c r="D207" s="243" t="s">
        <v>205</v>
      </c>
      <c r="E207" s="244">
        <v>1</v>
      </c>
      <c r="F207" s="245"/>
      <c r="G207" s="246">
        <f>ROUND(E207*F207,2)</f>
        <v>0</v>
      </c>
      <c r="H207" s="231"/>
      <c r="I207" s="230">
        <f>ROUND(E207*H207,2)</f>
        <v>0</v>
      </c>
      <c r="J207" s="231"/>
      <c r="K207" s="230">
        <f>ROUND(E207*J207,2)</f>
        <v>0</v>
      </c>
      <c r="L207" s="230">
        <v>21</v>
      </c>
      <c r="M207" s="230">
        <f>G207*(1+L207/100)</f>
        <v>0</v>
      </c>
      <c r="N207" s="230">
        <v>0</v>
      </c>
      <c r="O207" s="230">
        <f>ROUND(E207*N207,2)</f>
        <v>0</v>
      </c>
      <c r="P207" s="230">
        <v>0</v>
      </c>
      <c r="Q207" s="230">
        <f>ROUND(E207*P207,2)</f>
        <v>0</v>
      </c>
      <c r="R207" s="230"/>
      <c r="S207" s="230" t="s">
        <v>150</v>
      </c>
      <c r="T207" s="230" t="s">
        <v>150</v>
      </c>
      <c r="U207" s="230">
        <v>0.03</v>
      </c>
      <c r="V207" s="230">
        <f>ROUND(E207*U207,2)</f>
        <v>0.03</v>
      </c>
      <c r="W207" s="230"/>
      <c r="X207" s="230" t="s">
        <v>151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152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27"/>
      <c r="B208" s="228"/>
      <c r="C208" s="257" t="s">
        <v>397</v>
      </c>
      <c r="D208" s="232"/>
      <c r="E208" s="233">
        <v>1</v>
      </c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154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1">
        <v>69</v>
      </c>
      <c r="B209" s="242" t="s">
        <v>398</v>
      </c>
      <c r="C209" s="256" t="s">
        <v>399</v>
      </c>
      <c r="D209" s="243" t="s">
        <v>205</v>
      </c>
      <c r="E209" s="244">
        <v>2</v>
      </c>
      <c r="F209" s="245"/>
      <c r="G209" s="246">
        <f>ROUND(E209*F209,2)</f>
        <v>0</v>
      </c>
      <c r="H209" s="231"/>
      <c r="I209" s="230">
        <f>ROUND(E209*H209,2)</f>
        <v>0</v>
      </c>
      <c r="J209" s="231"/>
      <c r="K209" s="230">
        <f>ROUND(E209*J209,2)</f>
        <v>0</v>
      </c>
      <c r="L209" s="230">
        <v>21</v>
      </c>
      <c r="M209" s="230">
        <f>G209*(1+L209/100)</f>
        <v>0</v>
      </c>
      <c r="N209" s="230">
        <v>0</v>
      </c>
      <c r="O209" s="230">
        <f>ROUND(E209*N209,2)</f>
        <v>0</v>
      </c>
      <c r="P209" s="230">
        <v>1.4999999999999999E-2</v>
      </c>
      <c r="Q209" s="230">
        <f>ROUND(E209*P209,2)</f>
        <v>0.03</v>
      </c>
      <c r="R209" s="230"/>
      <c r="S209" s="230" t="s">
        <v>150</v>
      </c>
      <c r="T209" s="230" t="s">
        <v>150</v>
      </c>
      <c r="U209" s="230">
        <v>0.05</v>
      </c>
      <c r="V209" s="230">
        <f>ROUND(E209*U209,2)</f>
        <v>0.1</v>
      </c>
      <c r="W209" s="230"/>
      <c r="X209" s="230" t="s">
        <v>151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152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27"/>
      <c r="B210" s="228"/>
      <c r="C210" s="257" t="s">
        <v>400</v>
      </c>
      <c r="D210" s="232"/>
      <c r="E210" s="233">
        <v>1</v>
      </c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154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27"/>
      <c r="B211" s="228"/>
      <c r="C211" s="257" t="s">
        <v>401</v>
      </c>
      <c r="D211" s="232"/>
      <c r="E211" s="233">
        <v>1</v>
      </c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154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1">
        <v>70</v>
      </c>
      <c r="B212" s="242" t="s">
        <v>402</v>
      </c>
      <c r="C212" s="256" t="s">
        <v>403</v>
      </c>
      <c r="D212" s="243" t="s">
        <v>149</v>
      </c>
      <c r="E212" s="244">
        <v>0.8</v>
      </c>
      <c r="F212" s="245"/>
      <c r="G212" s="246">
        <f>ROUND(E212*F212,2)</f>
        <v>0</v>
      </c>
      <c r="H212" s="231"/>
      <c r="I212" s="230">
        <f>ROUND(E212*H212,2)</f>
        <v>0</v>
      </c>
      <c r="J212" s="231"/>
      <c r="K212" s="230">
        <f>ROUND(E212*J212,2)</f>
        <v>0</v>
      </c>
      <c r="L212" s="230">
        <v>21</v>
      </c>
      <c r="M212" s="230">
        <f>G212*(1+L212/100)</f>
        <v>0</v>
      </c>
      <c r="N212" s="230">
        <v>1E-3</v>
      </c>
      <c r="O212" s="230">
        <f>ROUND(E212*N212,2)</f>
        <v>0</v>
      </c>
      <c r="P212" s="230">
        <v>3.1E-2</v>
      </c>
      <c r="Q212" s="230">
        <f>ROUND(E212*P212,2)</f>
        <v>0.02</v>
      </c>
      <c r="R212" s="230"/>
      <c r="S212" s="230" t="s">
        <v>150</v>
      </c>
      <c r="T212" s="230" t="s">
        <v>150</v>
      </c>
      <c r="U212" s="230">
        <v>0.33100000000000002</v>
      </c>
      <c r="V212" s="230">
        <f>ROUND(E212*U212,2)</f>
        <v>0.26</v>
      </c>
      <c r="W212" s="230"/>
      <c r="X212" s="230" t="s">
        <v>151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152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27"/>
      <c r="B213" s="228"/>
      <c r="C213" s="257" t="s">
        <v>404</v>
      </c>
      <c r="D213" s="232"/>
      <c r="E213" s="233">
        <v>0.8</v>
      </c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154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1">
        <v>71</v>
      </c>
      <c r="B214" s="242" t="s">
        <v>405</v>
      </c>
      <c r="C214" s="256" t="s">
        <v>406</v>
      </c>
      <c r="D214" s="243" t="s">
        <v>149</v>
      </c>
      <c r="E214" s="244">
        <v>4</v>
      </c>
      <c r="F214" s="245"/>
      <c r="G214" s="246">
        <f>ROUND(E214*F214,2)</f>
        <v>0</v>
      </c>
      <c r="H214" s="231"/>
      <c r="I214" s="230">
        <f>ROUND(E214*H214,2)</f>
        <v>0</v>
      </c>
      <c r="J214" s="231"/>
      <c r="K214" s="230">
        <f>ROUND(E214*J214,2)</f>
        <v>0</v>
      </c>
      <c r="L214" s="230">
        <v>21</v>
      </c>
      <c r="M214" s="230">
        <f>G214*(1+L214/100)</f>
        <v>0</v>
      </c>
      <c r="N214" s="230">
        <v>1.17E-3</v>
      </c>
      <c r="O214" s="230">
        <f>ROUND(E214*N214,2)</f>
        <v>0</v>
      </c>
      <c r="P214" s="230">
        <v>8.7999999999999995E-2</v>
      </c>
      <c r="Q214" s="230">
        <f>ROUND(E214*P214,2)</f>
        <v>0.35</v>
      </c>
      <c r="R214" s="230"/>
      <c r="S214" s="230" t="s">
        <v>150</v>
      </c>
      <c r="T214" s="230" t="s">
        <v>150</v>
      </c>
      <c r="U214" s="230">
        <v>0.55600000000000005</v>
      </c>
      <c r="V214" s="230">
        <f>ROUND(E214*U214,2)</f>
        <v>2.2200000000000002</v>
      </c>
      <c r="W214" s="230"/>
      <c r="X214" s="230" t="s">
        <v>151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152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27"/>
      <c r="B215" s="228"/>
      <c r="C215" s="257" t="s">
        <v>407</v>
      </c>
      <c r="D215" s="232"/>
      <c r="E215" s="233">
        <v>2</v>
      </c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154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27"/>
      <c r="B216" s="228"/>
      <c r="C216" s="257" t="s">
        <v>408</v>
      </c>
      <c r="D216" s="232"/>
      <c r="E216" s="233">
        <v>2</v>
      </c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154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41">
        <v>72</v>
      </c>
      <c r="B217" s="242" t="s">
        <v>409</v>
      </c>
      <c r="C217" s="256" t="s">
        <v>410</v>
      </c>
      <c r="D217" s="243" t="s">
        <v>214</v>
      </c>
      <c r="E217" s="244">
        <v>26</v>
      </c>
      <c r="F217" s="245"/>
      <c r="G217" s="246">
        <f>ROUND(E217*F217,2)</f>
        <v>0</v>
      </c>
      <c r="H217" s="231"/>
      <c r="I217" s="230">
        <f>ROUND(E217*H217,2)</f>
        <v>0</v>
      </c>
      <c r="J217" s="231"/>
      <c r="K217" s="230">
        <f>ROUND(E217*J217,2)</f>
        <v>0</v>
      </c>
      <c r="L217" s="230">
        <v>21</v>
      </c>
      <c r="M217" s="230">
        <f>G217*(1+L217/100)</f>
        <v>0</v>
      </c>
      <c r="N217" s="230">
        <v>2.0000000000000002E-5</v>
      </c>
      <c r="O217" s="230">
        <f>ROUND(E217*N217,2)</f>
        <v>0</v>
      </c>
      <c r="P217" s="230">
        <v>0</v>
      </c>
      <c r="Q217" s="230">
        <f>ROUND(E217*P217,2)</f>
        <v>0</v>
      </c>
      <c r="R217" s="230"/>
      <c r="S217" s="230" t="s">
        <v>150</v>
      </c>
      <c r="T217" s="230" t="s">
        <v>150</v>
      </c>
      <c r="U217" s="230">
        <v>0.46800000000000003</v>
      </c>
      <c r="V217" s="230">
        <f>ROUND(E217*U217,2)</f>
        <v>12.17</v>
      </c>
      <c r="W217" s="230"/>
      <c r="X217" s="230" t="s">
        <v>151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152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27"/>
      <c r="B218" s="228"/>
      <c r="C218" s="257" t="s">
        <v>411</v>
      </c>
      <c r="D218" s="232"/>
      <c r="E218" s="233">
        <v>7.6</v>
      </c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154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27"/>
      <c r="B219" s="228"/>
      <c r="C219" s="257" t="s">
        <v>412</v>
      </c>
      <c r="D219" s="232"/>
      <c r="E219" s="233">
        <v>5</v>
      </c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154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7"/>
      <c r="B220" s="228"/>
      <c r="C220" s="257" t="s">
        <v>413</v>
      </c>
      <c r="D220" s="232"/>
      <c r="E220" s="233">
        <v>13.4</v>
      </c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154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41">
        <v>73</v>
      </c>
      <c r="B221" s="242" t="s">
        <v>414</v>
      </c>
      <c r="C221" s="256" t="s">
        <v>415</v>
      </c>
      <c r="D221" s="243" t="s">
        <v>205</v>
      </c>
      <c r="E221" s="244">
        <v>4</v>
      </c>
      <c r="F221" s="245"/>
      <c r="G221" s="246">
        <f>ROUND(E221*F221,2)</f>
        <v>0</v>
      </c>
      <c r="H221" s="231"/>
      <c r="I221" s="230">
        <f>ROUND(E221*H221,2)</f>
        <v>0</v>
      </c>
      <c r="J221" s="231"/>
      <c r="K221" s="230">
        <f>ROUND(E221*J221,2)</f>
        <v>0</v>
      </c>
      <c r="L221" s="230">
        <v>21</v>
      </c>
      <c r="M221" s="230">
        <f>G221*(1+L221/100)</f>
        <v>0</v>
      </c>
      <c r="N221" s="230">
        <v>0</v>
      </c>
      <c r="O221" s="230">
        <f>ROUND(E221*N221,2)</f>
        <v>0</v>
      </c>
      <c r="P221" s="230">
        <v>0</v>
      </c>
      <c r="Q221" s="230">
        <f>ROUND(E221*P221,2)</f>
        <v>0</v>
      </c>
      <c r="R221" s="230"/>
      <c r="S221" s="230" t="s">
        <v>150</v>
      </c>
      <c r="T221" s="230" t="s">
        <v>150</v>
      </c>
      <c r="U221" s="230">
        <v>1.45</v>
      </c>
      <c r="V221" s="230">
        <f>ROUND(E221*U221,2)</f>
        <v>5.8</v>
      </c>
      <c r="W221" s="230"/>
      <c r="X221" s="230" t="s">
        <v>151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152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27"/>
      <c r="B222" s="228"/>
      <c r="C222" s="257" t="s">
        <v>210</v>
      </c>
      <c r="D222" s="232"/>
      <c r="E222" s="233">
        <v>3</v>
      </c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154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27"/>
      <c r="B223" s="228"/>
      <c r="C223" s="257" t="s">
        <v>319</v>
      </c>
      <c r="D223" s="232"/>
      <c r="E223" s="233">
        <v>1</v>
      </c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154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41">
        <v>74</v>
      </c>
      <c r="B224" s="242" t="s">
        <v>416</v>
      </c>
      <c r="C224" s="256" t="s">
        <v>417</v>
      </c>
      <c r="D224" s="243" t="s">
        <v>205</v>
      </c>
      <c r="E224" s="244">
        <v>4</v>
      </c>
      <c r="F224" s="245"/>
      <c r="G224" s="246">
        <f>ROUND(E224*F224,2)</f>
        <v>0</v>
      </c>
      <c r="H224" s="231"/>
      <c r="I224" s="230">
        <f>ROUND(E224*H224,2)</f>
        <v>0</v>
      </c>
      <c r="J224" s="231"/>
      <c r="K224" s="230">
        <f>ROUND(E224*J224,2)</f>
        <v>0</v>
      </c>
      <c r="L224" s="230">
        <v>21</v>
      </c>
      <c r="M224" s="230">
        <f>G224*(1+L224/100)</f>
        <v>0</v>
      </c>
      <c r="N224" s="230">
        <v>0</v>
      </c>
      <c r="O224" s="230">
        <f>ROUND(E224*N224,2)</f>
        <v>0</v>
      </c>
      <c r="P224" s="230">
        <v>0</v>
      </c>
      <c r="Q224" s="230">
        <f>ROUND(E224*P224,2)</f>
        <v>0</v>
      </c>
      <c r="R224" s="230"/>
      <c r="S224" s="230" t="s">
        <v>150</v>
      </c>
      <c r="T224" s="230" t="s">
        <v>150</v>
      </c>
      <c r="U224" s="230">
        <v>0.77500000000000002</v>
      </c>
      <c r="V224" s="230">
        <f>ROUND(E224*U224,2)</f>
        <v>3.1</v>
      </c>
      <c r="W224" s="230"/>
      <c r="X224" s="230" t="s">
        <v>151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152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27"/>
      <c r="B225" s="228"/>
      <c r="C225" s="257" t="s">
        <v>210</v>
      </c>
      <c r="D225" s="232"/>
      <c r="E225" s="233">
        <v>3</v>
      </c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154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27"/>
      <c r="B226" s="228"/>
      <c r="C226" s="257" t="s">
        <v>418</v>
      </c>
      <c r="D226" s="232"/>
      <c r="E226" s="233">
        <v>1</v>
      </c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154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41">
        <v>75</v>
      </c>
      <c r="B227" s="242" t="s">
        <v>419</v>
      </c>
      <c r="C227" s="256" t="s">
        <v>420</v>
      </c>
      <c r="D227" s="243" t="s">
        <v>149</v>
      </c>
      <c r="E227" s="244">
        <v>2.7</v>
      </c>
      <c r="F227" s="245"/>
      <c r="G227" s="246">
        <f>ROUND(E227*F227,2)</f>
        <v>0</v>
      </c>
      <c r="H227" s="231"/>
      <c r="I227" s="230">
        <f>ROUND(E227*H227,2)</f>
        <v>0</v>
      </c>
      <c r="J227" s="231"/>
      <c r="K227" s="230">
        <f>ROUND(E227*J227,2)</f>
        <v>0</v>
      </c>
      <c r="L227" s="230">
        <v>21</v>
      </c>
      <c r="M227" s="230">
        <f>G227*(1+L227/100)</f>
        <v>0</v>
      </c>
      <c r="N227" s="230">
        <v>0</v>
      </c>
      <c r="O227" s="230">
        <f>ROUND(E227*N227,2)</f>
        <v>0</v>
      </c>
      <c r="P227" s="230">
        <v>0</v>
      </c>
      <c r="Q227" s="230">
        <f>ROUND(E227*P227,2)</f>
        <v>0</v>
      </c>
      <c r="R227" s="230"/>
      <c r="S227" s="230" t="s">
        <v>327</v>
      </c>
      <c r="T227" s="230" t="s">
        <v>190</v>
      </c>
      <c r="U227" s="230">
        <v>0</v>
      </c>
      <c r="V227" s="230">
        <f>ROUND(E227*U227,2)</f>
        <v>0</v>
      </c>
      <c r="W227" s="230"/>
      <c r="X227" s="230" t="s">
        <v>151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152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27"/>
      <c r="B228" s="228"/>
      <c r="C228" s="257" t="s">
        <v>421</v>
      </c>
      <c r="D228" s="232"/>
      <c r="E228" s="233">
        <v>1.8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154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27"/>
      <c r="B229" s="228"/>
      <c r="C229" s="257" t="s">
        <v>422</v>
      </c>
      <c r="D229" s="232"/>
      <c r="E229" s="233">
        <v>0.9</v>
      </c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154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41">
        <v>76</v>
      </c>
      <c r="B230" s="242" t="s">
        <v>423</v>
      </c>
      <c r="C230" s="256" t="s">
        <v>424</v>
      </c>
      <c r="D230" s="243" t="s">
        <v>149</v>
      </c>
      <c r="E230" s="244">
        <v>3.9384999999999999</v>
      </c>
      <c r="F230" s="245"/>
      <c r="G230" s="246">
        <f>ROUND(E230*F230,2)</f>
        <v>0</v>
      </c>
      <c r="H230" s="231"/>
      <c r="I230" s="230">
        <f>ROUND(E230*H230,2)</f>
        <v>0</v>
      </c>
      <c r="J230" s="231"/>
      <c r="K230" s="230">
        <f>ROUND(E230*J230,2)</f>
        <v>0</v>
      </c>
      <c r="L230" s="230">
        <v>21</v>
      </c>
      <c r="M230" s="230">
        <f>G230*(1+L230/100)</f>
        <v>0</v>
      </c>
      <c r="N230" s="230">
        <v>0</v>
      </c>
      <c r="O230" s="230">
        <f>ROUND(E230*N230,2)</f>
        <v>0</v>
      </c>
      <c r="P230" s="230">
        <v>0</v>
      </c>
      <c r="Q230" s="230">
        <f>ROUND(E230*P230,2)</f>
        <v>0</v>
      </c>
      <c r="R230" s="230"/>
      <c r="S230" s="230" t="s">
        <v>327</v>
      </c>
      <c r="T230" s="230" t="s">
        <v>190</v>
      </c>
      <c r="U230" s="230">
        <v>0</v>
      </c>
      <c r="V230" s="230">
        <f>ROUND(E230*U230,2)</f>
        <v>0</v>
      </c>
      <c r="W230" s="230"/>
      <c r="X230" s="230" t="s">
        <v>151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152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27"/>
      <c r="B231" s="228"/>
      <c r="C231" s="257" t="s">
        <v>425</v>
      </c>
      <c r="D231" s="232"/>
      <c r="E231" s="233">
        <v>1.93</v>
      </c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154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27"/>
      <c r="B232" s="228"/>
      <c r="C232" s="257" t="s">
        <v>426</v>
      </c>
      <c r="D232" s="232"/>
      <c r="E232" s="233">
        <v>2.0085000000000002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154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47">
        <v>77</v>
      </c>
      <c r="B233" s="248" t="s">
        <v>427</v>
      </c>
      <c r="C233" s="258" t="s">
        <v>428</v>
      </c>
      <c r="D233" s="249" t="s">
        <v>326</v>
      </c>
      <c r="E233" s="250">
        <v>1</v>
      </c>
      <c r="F233" s="251"/>
      <c r="G233" s="252">
        <f>ROUND(E233*F233,2)</f>
        <v>0</v>
      </c>
      <c r="H233" s="231"/>
      <c r="I233" s="230">
        <f>ROUND(E233*H233,2)</f>
        <v>0</v>
      </c>
      <c r="J233" s="231"/>
      <c r="K233" s="230">
        <f>ROUND(E233*J233,2)</f>
        <v>0</v>
      </c>
      <c r="L233" s="230">
        <v>21</v>
      </c>
      <c r="M233" s="230">
        <f>G233*(1+L233/100)</f>
        <v>0</v>
      </c>
      <c r="N233" s="230">
        <v>0</v>
      </c>
      <c r="O233" s="230">
        <f>ROUND(E233*N233,2)</f>
        <v>0</v>
      </c>
      <c r="P233" s="230">
        <v>0</v>
      </c>
      <c r="Q233" s="230">
        <f>ROUND(E233*P233,2)</f>
        <v>0</v>
      </c>
      <c r="R233" s="230"/>
      <c r="S233" s="230" t="s">
        <v>327</v>
      </c>
      <c r="T233" s="230" t="s">
        <v>190</v>
      </c>
      <c r="U233" s="230">
        <v>0</v>
      </c>
      <c r="V233" s="230">
        <f>ROUND(E233*U233,2)</f>
        <v>0</v>
      </c>
      <c r="W233" s="230"/>
      <c r="X233" s="230" t="s">
        <v>151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152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47">
        <v>78</v>
      </c>
      <c r="B234" s="248" t="s">
        <v>429</v>
      </c>
      <c r="C234" s="258" t="s">
        <v>430</v>
      </c>
      <c r="D234" s="249" t="s">
        <v>431</v>
      </c>
      <c r="E234" s="250">
        <v>1</v>
      </c>
      <c r="F234" s="251"/>
      <c r="G234" s="252">
        <f>ROUND(E234*F234,2)</f>
        <v>0</v>
      </c>
      <c r="H234" s="231"/>
      <c r="I234" s="230">
        <f>ROUND(E234*H234,2)</f>
        <v>0</v>
      </c>
      <c r="J234" s="231"/>
      <c r="K234" s="230">
        <f>ROUND(E234*J234,2)</f>
        <v>0</v>
      </c>
      <c r="L234" s="230">
        <v>21</v>
      </c>
      <c r="M234" s="230">
        <f>G234*(1+L234/100)</f>
        <v>0</v>
      </c>
      <c r="N234" s="230">
        <v>0</v>
      </c>
      <c r="O234" s="230">
        <f>ROUND(E234*N234,2)</f>
        <v>0</v>
      </c>
      <c r="P234" s="230">
        <v>0</v>
      </c>
      <c r="Q234" s="230">
        <f>ROUND(E234*P234,2)</f>
        <v>0</v>
      </c>
      <c r="R234" s="230"/>
      <c r="S234" s="230" t="s">
        <v>327</v>
      </c>
      <c r="T234" s="230" t="s">
        <v>190</v>
      </c>
      <c r="U234" s="230">
        <v>0</v>
      </c>
      <c r="V234" s="230">
        <f>ROUND(E234*U234,2)</f>
        <v>0</v>
      </c>
      <c r="W234" s="230"/>
      <c r="X234" s="230" t="s">
        <v>151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152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47">
        <v>79</v>
      </c>
      <c r="B235" s="248" t="s">
        <v>432</v>
      </c>
      <c r="C235" s="258" t="s">
        <v>433</v>
      </c>
      <c r="D235" s="249" t="s">
        <v>326</v>
      </c>
      <c r="E235" s="250">
        <v>1</v>
      </c>
      <c r="F235" s="251"/>
      <c r="G235" s="252">
        <f>ROUND(E235*F235,2)</f>
        <v>0</v>
      </c>
      <c r="H235" s="231"/>
      <c r="I235" s="230">
        <f>ROUND(E235*H235,2)</f>
        <v>0</v>
      </c>
      <c r="J235" s="231"/>
      <c r="K235" s="230">
        <f>ROUND(E235*J235,2)</f>
        <v>0</v>
      </c>
      <c r="L235" s="230">
        <v>21</v>
      </c>
      <c r="M235" s="230">
        <f>G235*(1+L235/100)</f>
        <v>0</v>
      </c>
      <c r="N235" s="230">
        <v>0</v>
      </c>
      <c r="O235" s="230">
        <f>ROUND(E235*N235,2)</f>
        <v>0</v>
      </c>
      <c r="P235" s="230">
        <v>0</v>
      </c>
      <c r="Q235" s="230">
        <f>ROUND(E235*P235,2)</f>
        <v>0</v>
      </c>
      <c r="R235" s="230"/>
      <c r="S235" s="230" t="s">
        <v>327</v>
      </c>
      <c r="T235" s="230" t="s">
        <v>190</v>
      </c>
      <c r="U235" s="230">
        <v>0</v>
      </c>
      <c r="V235" s="230">
        <f>ROUND(E235*U235,2)</f>
        <v>0</v>
      </c>
      <c r="W235" s="230"/>
      <c r="X235" s="230" t="s">
        <v>151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152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47">
        <v>80</v>
      </c>
      <c r="B236" s="248" t="s">
        <v>434</v>
      </c>
      <c r="C236" s="258" t="s">
        <v>435</v>
      </c>
      <c r="D236" s="249" t="s">
        <v>326</v>
      </c>
      <c r="E236" s="250">
        <v>1</v>
      </c>
      <c r="F236" s="251"/>
      <c r="G236" s="252">
        <f>ROUND(E236*F236,2)</f>
        <v>0</v>
      </c>
      <c r="H236" s="231"/>
      <c r="I236" s="230">
        <f>ROUND(E236*H236,2)</f>
        <v>0</v>
      </c>
      <c r="J236" s="231"/>
      <c r="K236" s="230">
        <f>ROUND(E236*J236,2)</f>
        <v>0</v>
      </c>
      <c r="L236" s="230">
        <v>21</v>
      </c>
      <c r="M236" s="230">
        <f>G236*(1+L236/100)</f>
        <v>0</v>
      </c>
      <c r="N236" s="230">
        <v>0</v>
      </c>
      <c r="O236" s="230">
        <f>ROUND(E236*N236,2)</f>
        <v>0</v>
      </c>
      <c r="P236" s="230">
        <v>0</v>
      </c>
      <c r="Q236" s="230">
        <f>ROUND(E236*P236,2)</f>
        <v>0</v>
      </c>
      <c r="R236" s="230"/>
      <c r="S236" s="230" t="s">
        <v>327</v>
      </c>
      <c r="T236" s="230" t="s">
        <v>190</v>
      </c>
      <c r="U236" s="230">
        <v>0</v>
      </c>
      <c r="V236" s="230">
        <f>ROUND(E236*U236,2)</f>
        <v>0</v>
      </c>
      <c r="W236" s="230"/>
      <c r="X236" s="230" t="s">
        <v>151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152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47">
        <v>81</v>
      </c>
      <c r="B237" s="248" t="s">
        <v>436</v>
      </c>
      <c r="C237" s="258" t="s">
        <v>437</v>
      </c>
      <c r="D237" s="249" t="s">
        <v>438</v>
      </c>
      <c r="E237" s="250">
        <v>2</v>
      </c>
      <c r="F237" s="251"/>
      <c r="G237" s="252">
        <f>ROUND(E237*F237,2)</f>
        <v>0</v>
      </c>
      <c r="H237" s="231"/>
      <c r="I237" s="230">
        <f>ROUND(E237*H237,2)</f>
        <v>0</v>
      </c>
      <c r="J237" s="231"/>
      <c r="K237" s="230">
        <f>ROUND(E237*J237,2)</f>
        <v>0</v>
      </c>
      <c r="L237" s="230">
        <v>21</v>
      </c>
      <c r="M237" s="230">
        <f>G237*(1+L237/100)</f>
        <v>0</v>
      </c>
      <c r="N237" s="230">
        <v>0</v>
      </c>
      <c r="O237" s="230">
        <f>ROUND(E237*N237,2)</f>
        <v>0</v>
      </c>
      <c r="P237" s="230">
        <v>0</v>
      </c>
      <c r="Q237" s="230">
        <f>ROUND(E237*P237,2)</f>
        <v>0</v>
      </c>
      <c r="R237" s="230"/>
      <c r="S237" s="230" t="s">
        <v>327</v>
      </c>
      <c r="T237" s="230" t="s">
        <v>190</v>
      </c>
      <c r="U237" s="230">
        <v>0</v>
      </c>
      <c r="V237" s="230">
        <f>ROUND(E237*U237,2)</f>
        <v>0</v>
      </c>
      <c r="W237" s="230"/>
      <c r="X237" s="230" t="s">
        <v>151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152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41">
        <v>82</v>
      </c>
      <c r="B238" s="242" t="s">
        <v>439</v>
      </c>
      <c r="C238" s="256" t="s">
        <v>440</v>
      </c>
      <c r="D238" s="243" t="s">
        <v>205</v>
      </c>
      <c r="E238" s="244">
        <v>4</v>
      </c>
      <c r="F238" s="245"/>
      <c r="G238" s="246">
        <f>ROUND(E238*F238,2)</f>
        <v>0</v>
      </c>
      <c r="H238" s="231"/>
      <c r="I238" s="230">
        <f>ROUND(E238*H238,2)</f>
        <v>0</v>
      </c>
      <c r="J238" s="231"/>
      <c r="K238" s="230">
        <f>ROUND(E238*J238,2)</f>
        <v>0</v>
      </c>
      <c r="L238" s="230">
        <v>21</v>
      </c>
      <c r="M238" s="230">
        <f>G238*(1+L238/100)</f>
        <v>0</v>
      </c>
      <c r="N238" s="230">
        <v>7.5000000000000002E-4</v>
      </c>
      <c r="O238" s="230">
        <f>ROUND(E238*N238,2)</f>
        <v>0</v>
      </c>
      <c r="P238" s="230">
        <v>0</v>
      </c>
      <c r="Q238" s="230">
        <f>ROUND(E238*P238,2)</f>
        <v>0</v>
      </c>
      <c r="R238" s="230" t="s">
        <v>283</v>
      </c>
      <c r="S238" s="230" t="s">
        <v>150</v>
      </c>
      <c r="T238" s="230" t="s">
        <v>150</v>
      </c>
      <c r="U238" s="230">
        <v>0</v>
      </c>
      <c r="V238" s="230">
        <f>ROUND(E238*U238,2)</f>
        <v>0</v>
      </c>
      <c r="W238" s="230"/>
      <c r="X238" s="230" t="s">
        <v>284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285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27"/>
      <c r="B239" s="228"/>
      <c r="C239" s="257" t="s">
        <v>210</v>
      </c>
      <c r="D239" s="232"/>
      <c r="E239" s="233">
        <v>3</v>
      </c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154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27"/>
      <c r="B240" s="228"/>
      <c r="C240" s="257" t="s">
        <v>418</v>
      </c>
      <c r="D240" s="232"/>
      <c r="E240" s="233">
        <v>1</v>
      </c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154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41">
        <v>83</v>
      </c>
      <c r="B241" s="242" t="s">
        <v>441</v>
      </c>
      <c r="C241" s="256" t="s">
        <v>442</v>
      </c>
      <c r="D241" s="243" t="s">
        <v>205</v>
      </c>
      <c r="E241" s="244">
        <v>3</v>
      </c>
      <c r="F241" s="245"/>
      <c r="G241" s="246">
        <f>ROUND(E241*F241,2)</f>
        <v>0</v>
      </c>
      <c r="H241" s="231"/>
      <c r="I241" s="230">
        <f>ROUND(E241*H241,2)</f>
        <v>0</v>
      </c>
      <c r="J241" s="231"/>
      <c r="K241" s="230">
        <f>ROUND(E241*J241,2)</f>
        <v>0</v>
      </c>
      <c r="L241" s="230">
        <v>21</v>
      </c>
      <c r="M241" s="230">
        <f>G241*(1+L241/100)</f>
        <v>0</v>
      </c>
      <c r="N241" s="230">
        <v>1.7000000000000001E-2</v>
      </c>
      <c r="O241" s="230">
        <f>ROUND(E241*N241,2)</f>
        <v>0.05</v>
      </c>
      <c r="P241" s="230">
        <v>0</v>
      </c>
      <c r="Q241" s="230">
        <f>ROUND(E241*P241,2)</f>
        <v>0</v>
      </c>
      <c r="R241" s="230" t="s">
        <v>283</v>
      </c>
      <c r="S241" s="230" t="s">
        <v>150</v>
      </c>
      <c r="T241" s="230" t="s">
        <v>150</v>
      </c>
      <c r="U241" s="230">
        <v>0</v>
      </c>
      <c r="V241" s="230">
        <f>ROUND(E241*U241,2)</f>
        <v>0</v>
      </c>
      <c r="W241" s="230"/>
      <c r="X241" s="230" t="s">
        <v>284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285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27"/>
      <c r="B242" s="228"/>
      <c r="C242" s="257" t="s">
        <v>210</v>
      </c>
      <c r="D242" s="232"/>
      <c r="E242" s="233">
        <v>3</v>
      </c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154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41">
        <v>84</v>
      </c>
      <c r="B243" s="242" t="s">
        <v>443</v>
      </c>
      <c r="C243" s="256" t="s">
        <v>444</v>
      </c>
      <c r="D243" s="243" t="s">
        <v>205</v>
      </c>
      <c r="E243" s="244">
        <v>1</v>
      </c>
      <c r="F243" s="245"/>
      <c r="G243" s="246">
        <f>ROUND(E243*F243,2)</f>
        <v>0</v>
      </c>
      <c r="H243" s="231"/>
      <c r="I243" s="230">
        <f>ROUND(E243*H243,2)</f>
        <v>0</v>
      </c>
      <c r="J243" s="231"/>
      <c r="K243" s="230">
        <f>ROUND(E243*J243,2)</f>
        <v>0</v>
      </c>
      <c r="L243" s="230">
        <v>21</v>
      </c>
      <c r="M243" s="230">
        <f>G243*(1+L243/100)</f>
        <v>0</v>
      </c>
      <c r="N243" s="230">
        <v>2.1000000000000001E-2</v>
      </c>
      <c r="O243" s="230">
        <f>ROUND(E243*N243,2)</f>
        <v>0.02</v>
      </c>
      <c r="P243" s="230">
        <v>0</v>
      </c>
      <c r="Q243" s="230">
        <f>ROUND(E243*P243,2)</f>
        <v>0</v>
      </c>
      <c r="R243" s="230" t="s">
        <v>283</v>
      </c>
      <c r="S243" s="230" t="s">
        <v>150</v>
      </c>
      <c r="T243" s="230" t="s">
        <v>150</v>
      </c>
      <c r="U243" s="230">
        <v>0</v>
      </c>
      <c r="V243" s="230">
        <f>ROUND(E243*U243,2)</f>
        <v>0</v>
      </c>
      <c r="W243" s="230"/>
      <c r="X243" s="230" t="s">
        <v>284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285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27"/>
      <c r="B244" s="228"/>
      <c r="C244" s="257" t="s">
        <v>319</v>
      </c>
      <c r="D244" s="232"/>
      <c r="E244" s="233">
        <v>1</v>
      </c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154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27">
        <v>85</v>
      </c>
      <c r="B245" s="228" t="s">
        <v>445</v>
      </c>
      <c r="C245" s="259" t="s">
        <v>446</v>
      </c>
      <c r="D245" s="229" t="s">
        <v>0</v>
      </c>
      <c r="E245" s="253"/>
      <c r="F245" s="231"/>
      <c r="G245" s="230">
        <f>ROUND(E245*F245,2)</f>
        <v>0</v>
      </c>
      <c r="H245" s="231"/>
      <c r="I245" s="230">
        <f>ROUND(E245*H245,2)</f>
        <v>0</v>
      </c>
      <c r="J245" s="231"/>
      <c r="K245" s="230">
        <f>ROUND(E245*J245,2)</f>
        <v>0</v>
      </c>
      <c r="L245" s="230">
        <v>21</v>
      </c>
      <c r="M245" s="230">
        <f>G245*(1+L245/100)</f>
        <v>0</v>
      </c>
      <c r="N245" s="230">
        <v>0</v>
      </c>
      <c r="O245" s="230">
        <f>ROUND(E245*N245,2)</f>
        <v>0</v>
      </c>
      <c r="P245" s="230">
        <v>0</v>
      </c>
      <c r="Q245" s="230">
        <f>ROUND(E245*P245,2)</f>
        <v>0</v>
      </c>
      <c r="R245" s="230"/>
      <c r="S245" s="230" t="s">
        <v>150</v>
      </c>
      <c r="T245" s="230" t="s">
        <v>150</v>
      </c>
      <c r="U245" s="230">
        <v>0</v>
      </c>
      <c r="V245" s="230">
        <f>ROUND(E245*U245,2)</f>
        <v>0</v>
      </c>
      <c r="W245" s="230"/>
      <c r="X245" s="230" t="s">
        <v>363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364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47">
        <v>86</v>
      </c>
      <c r="B246" s="248" t="s">
        <v>352</v>
      </c>
      <c r="C246" s="258" t="s">
        <v>353</v>
      </c>
      <c r="D246" s="249" t="s">
        <v>189</v>
      </c>
      <c r="E246" s="250">
        <v>1.5960300000000001</v>
      </c>
      <c r="F246" s="251"/>
      <c r="G246" s="252">
        <f>ROUND(E246*F246,2)</f>
        <v>0</v>
      </c>
      <c r="H246" s="231"/>
      <c r="I246" s="230">
        <f>ROUND(E246*H246,2)</f>
        <v>0</v>
      </c>
      <c r="J246" s="231"/>
      <c r="K246" s="230">
        <f>ROUND(E246*J246,2)</f>
        <v>0</v>
      </c>
      <c r="L246" s="230">
        <v>21</v>
      </c>
      <c r="M246" s="230">
        <f>G246*(1+L246/100)</f>
        <v>0</v>
      </c>
      <c r="N246" s="230">
        <v>0</v>
      </c>
      <c r="O246" s="230">
        <f>ROUND(E246*N246,2)</f>
        <v>0</v>
      </c>
      <c r="P246" s="230">
        <v>0</v>
      </c>
      <c r="Q246" s="230">
        <f>ROUND(E246*P246,2)</f>
        <v>0</v>
      </c>
      <c r="R246" s="230"/>
      <c r="S246" s="230" t="s">
        <v>150</v>
      </c>
      <c r="T246" s="230" t="s">
        <v>150</v>
      </c>
      <c r="U246" s="230">
        <v>3.0000000000000001E-3</v>
      </c>
      <c r="V246" s="230">
        <f>ROUND(E246*U246,2)</f>
        <v>0</v>
      </c>
      <c r="W246" s="230"/>
      <c r="X246" s="230" t="s">
        <v>354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355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47">
        <v>87</v>
      </c>
      <c r="B247" s="248" t="s">
        <v>356</v>
      </c>
      <c r="C247" s="258" t="s">
        <v>357</v>
      </c>
      <c r="D247" s="249" t="s">
        <v>189</v>
      </c>
      <c r="E247" s="250">
        <v>1.5960300000000001</v>
      </c>
      <c r="F247" s="251"/>
      <c r="G247" s="252">
        <f>ROUND(E247*F247,2)</f>
        <v>0</v>
      </c>
      <c r="H247" s="231"/>
      <c r="I247" s="230">
        <f>ROUND(E247*H247,2)</f>
        <v>0</v>
      </c>
      <c r="J247" s="231"/>
      <c r="K247" s="230">
        <f>ROUND(E247*J247,2)</f>
        <v>0</v>
      </c>
      <c r="L247" s="230">
        <v>21</v>
      </c>
      <c r="M247" s="230">
        <f>G247*(1+L247/100)</f>
        <v>0</v>
      </c>
      <c r="N247" s="230">
        <v>0</v>
      </c>
      <c r="O247" s="230">
        <f>ROUND(E247*N247,2)</f>
        <v>0</v>
      </c>
      <c r="P247" s="230">
        <v>0</v>
      </c>
      <c r="Q247" s="230">
        <f>ROUND(E247*P247,2)</f>
        <v>0</v>
      </c>
      <c r="R247" s="230"/>
      <c r="S247" s="230" t="s">
        <v>150</v>
      </c>
      <c r="T247" s="230" t="s">
        <v>150</v>
      </c>
      <c r="U247" s="230">
        <v>0.94</v>
      </c>
      <c r="V247" s="230">
        <f>ROUND(E247*U247,2)</f>
        <v>1.5</v>
      </c>
      <c r="W247" s="230"/>
      <c r="X247" s="230" t="s">
        <v>354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355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47">
        <v>88</v>
      </c>
      <c r="B248" s="248" t="s">
        <v>447</v>
      </c>
      <c r="C248" s="258" t="s">
        <v>448</v>
      </c>
      <c r="D248" s="249" t="s">
        <v>189</v>
      </c>
      <c r="E248" s="250">
        <v>1.5960300000000001</v>
      </c>
      <c r="F248" s="251"/>
      <c r="G248" s="252">
        <f>ROUND(E248*F248,2)</f>
        <v>0</v>
      </c>
      <c r="H248" s="231"/>
      <c r="I248" s="230">
        <f>ROUND(E248*H248,2)</f>
        <v>0</v>
      </c>
      <c r="J248" s="231"/>
      <c r="K248" s="230">
        <f>ROUND(E248*J248,2)</f>
        <v>0</v>
      </c>
      <c r="L248" s="230">
        <v>21</v>
      </c>
      <c r="M248" s="230">
        <f>G248*(1+L248/100)</f>
        <v>0</v>
      </c>
      <c r="N248" s="230">
        <v>0</v>
      </c>
      <c r="O248" s="230">
        <f>ROUND(E248*N248,2)</f>
        <v>0</v>
      </c>
      <c r="P248" s="230">
        <v>0</v>
      </c>
      <c r="Q248" s="230">
        <f>ROUND(E248*P248,2)</f>
        <v>0</v>
      </c>
      <c r="R248" s="230"/>
      <c r="S248" s="230" t="s">
        <v>150</v>
      </c>
      <c r="T248" s="230" t="s">
        <v>150</v>
      </c>
      <c r="U248" s="230">
        <v>0</v>
      </c>
      <c r="V248" s="230">
        <f>ROUND(E248*U248,2)</f>
        <v>0</v>
      </c>
      <c r="W248" s="230"/>
      <c r="X248" s="230" t="s">
        <v>354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355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x14ac:dyDescent="0.2">
      <c r="A249" s="235" t="s">
        <v>145</v>
      </c>
      <c r="B249" s="236" t="s">
        <v>102</v>
      </c>
      <c r="C249" s="255" t="s">
        <v>103</v>
      </c>
      <c r="D249" s="237"/>
      <c r="E249" s="238"/>
      <c r="F249" s="239"/>
      <c r="G249" s="240">
        <f>SUMIF(AG250:AG258,"&lt;&gt;NOR",G250:G258)</f>
        <v>0</v>
      </c>
      <c r="H249" s="234"/>
      <c r="I249" s="234">
        <f>SUM(I250:I258)</f>
        <v>0</v>
      </c>
      <c r="J249" s="234"/>
      <c r="K249" s="234">
        <f>SUM(K250:K258)</f>
        <v>0</v>
      </c>
      <c r="L249" s="234"/>
      <c r="M249" s="234">
        <f>SUM(M250:M258)</f>
        <v>0</v>
      </c>
      <c r="N249" s="234"/>
      <c r="O249" s="234">
        <f>SUM(O250:O258)</f>
        <v>1.24</v>
      </c>
      <c r="P249" s="234"/>
      <c r="Q249" s="234">
        <f>SUM(Q250:Q258)</f>
        <v>0</v>
      </c>
      <c r="R249" s="234"/>
      <c r="S249" s="234"/>
      <c r="T249" s="234"/>
      <c r="U249" s="234"/>
      <c r="V249" s="234">
        <f>SUM(V250:V258)</f>
        <v>51.78</v>
      </c>
      <c r="W249" s="234"/>
      <c r="X249" s="234"/>
      <c r="AG249" t="s">
        <v>146</v>
      </c>
    </row>
    <row r="250" spans="1:60" outlineLevel="1" x14ac:dyDescent="0.2">
      <c r="A250" s="241">
        <v>89</v>
      </c>
      <c r="B250" s="242" t="s">
        <v>449</v>
      </c>
      <c r="C250" s="256" t="s">
        <v>450</v>
      </c>
      <c r="D250" s="243" t="s">
        <v>214</v>
      </c>
      <c r="E250" s="244">
        <v>16</v>
      </c>
      <c r="F250" s="245"/>
      <c r="G250" s="246">
        <f>ROUND(E250*F250,2)</f>
        <v>0</v>
      </c>
      <c r="H250" s="231"/>
      <c r="I250" s="230">
        <f>ROUND(E250*H250,2)</f>
        <v>0</v>
      </c>
      <c r="J250" s="231"/>
      <c r="K250" s="230">
        <f>ROUND(E250*J250,2)</f>
        <v>0</v>
      </c>
      <c r="L250" s="230">
        <v>21</v>
      </c>
      <c r="M250" s="230">
        <f>G250*(1+L250/100)</f>
        <v>0</v>
      </c>
      <c r="N250" s="230">
        <v>0</v>
      </c>
      <c r="O250" s="230">
        <f>ROUND(E250*N250,2)</f>
        <v>0</v>
      </c>
      <c r="P250" s="230">
        <v>0</v>
      </c>
      <c r="Q250" s="230">
        <f>ROUND(E250*P250,2)</f>
        <v>0</v>
      </c>
      <c r="R250" s="230"/>
      <c r="S250" s="230" t="s">
        <v>150</v>
      </c>
      <c r="T250" s="230" t="s">
        <v>150</v>
      </c>
      <c r="U250" s="230">
        <v>0.23599999999999999</v>
      </c>
      <c r="V250" s="230">
        <f>ROUND(E250*U250,2)</f>
        <v>3.78</v>
      </c>
      <c r="W250" s="230"/>
      <c r="X250" s="230" t="s">
        <v>151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152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33.75" outlineLevel="1" x14ac:dyDescent="0.2">
      <c r="A251" s="227"/>
      <c r="B251" s="228"/>
      <c r="C251" s="257" t="s">
        <v>451</v>
      </c>
      <c r="D251" s="232"/>
      <c r="E251" s="233">
        <v>16</v>
      </c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154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47">
        <v>90</v>
      </c>
      <c r="B252" s="248" t="s">
        <v>452</v>
      </c>
      <c r="C252" s="258" t="s">
        <v>453</v>
      </c>
      <c r="D252" s="249" t="s">
        <v>214</v>
      </c>
      <c r="E252" s="250">
        <v>16</v>
      </c>
      <c r="F252" s="251"/>
      <c r="G252" s="252">
        <f>ROUND(E252*F252,2)</f>
        <v>0</v>
      </c>
      <c r="H252" s="231"/>
      <c r="I252" s="230">
        <f>ROUND(E252*H252,2)</f>
        <v>0</v>
      </c>
      <c r="J252" s="231"/>
      <c r="K252" s="230">
        <f>ROUND(E252*J252,2)</f>
        <v>0</v>
      </c>
      <c r="L252" s="230">
        <v>21</v>
      </c>
      <c r="M252" s="230">
        <f>G252*(1+L252/100)</f>
        <v>0</v>
      </c>
      <c r="N252" s="230">
        <v>0</v>
      </c>
      <c r="O252" s="230">
        <f>ROUND(E252*N252,2)</f>
        <v>0</v>
      </c>
      <c r="P252" s="230">
        <v>0</v>
      </c>
      <c r="Q252" s="230">
        <f>ROUND(E252*P252,2)</f>
        <v>0</v>
      </c>
      <c r="R252" s="230"/>
      <c r="S252" s="230" t="s">
        <v>150</v>
      </c>
      <c r="T252" s="230" t="s">
        <v>339</v>
      </c>
      <c r="U252" s="230">
        <v>0.154</v>
      </c>
      <c r="V252" s="230">
        <f>ROUND(E252*U252,2)</f>
        <v>2.46</v>
      </c>
      <c r="W252" s="230"/>
      <c r="X252" s="230" t="s">
        <v>151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152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41">
        <v>91</v>
      </c>
      <c r="B253" s="242" t="s">
        <v>454</v>
      </c>
      <c r="C253" s="256" t="s">
        <v>455</v>
      </c>
      <c r="D253" s="243" t="s">
        <v>149</v>
      </c>
      <c r="E253" s="244">
        <v>46.564999999999998</v>
      </c>
      <c r="F253" s="245"/>
      <c r="G253" s="246">
        <f>ROUND(E253*F253,2)</f>
        <v>0</v>
      </c>
      <c r="H253" s="231"/>
      <c r="I253" s="230">
        <f>ROUND(E253*H253,2)</f>
        <v>0</v>
      </c>
      <c r="J253" s="231"/>
      <c r="K253" s="230">
        <f>ROUND(E253*J253,2)</f>
        <v>0</v>
      </c>
      <c r="L253" s="230">
        <v>21</v>
      </c>
      <c r="M253" s="230">
        <f>G253*(1+L253/100)</f>
        <v>0</v>
      </c>
      <c r="N253" s="230">
        <v>4.7499999999999999E-3</v>
      </c>
      <c r="O253" s="230">
        <f>ROUND(E253*N253,2)</f>
        <v>0.22</v>
      </c>
      <c r="P253" s="230">
        <v>0</v>
      </c>
      <c r="Q253" s="230">
        <f>ROUND(E253*P253,2)</f>
        <v>0</v>
      </c>
      <c r="R253" s="230"/>
      <c r="S253" s="230" t="s">
        <v>150</v>
      </c>
      <c r="T253" s="230" t="s">
        <v>190</v>
      </c>
      <c r="U253" s="230">
        <v>0.97799999999999998</v>
      </c>
      <c r="V253" s="230">
        <f>ROUND(E253*U253,2)</f>
        <v>45.54</v>
      </c>
      <c r="W253" s="230"/>
      <c r="X253" s="230" t="s">
        <v>151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152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27"/>
      <c r="B254" s="228"/>
      <c r="C254" s="257" t="s">
        <v>367</v>
      </c>
      <c r="D254" s="232"/>
      <c r="E254" s="233">
        <v>12.555</v>
      </c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154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27"/>
      <c r="B255" s="228"/>
      <c r="C255" s="257" t="s">
        <v>456</v>
      </c>
      <c r="D255" s="232"/>
      <c r="E255" s="233">
        <v>34.01</v>
      </c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154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41">
        <v>92</v>
      </c>
      <c r="B256" s="242" t="s">
        <v>457</v>
      </c>
      <c r="C256" s="256" t="s">
        <v>458</v>
      </c>
      <c r="D256" s="243" t="s">
        <v>149</v>
      </c>
      <c r="E256" s="244">
        <v>52.975999999999999</v>
      </c>
      <c r="F256" s="245"/>
      <c r="G256" s="246">
        <f>ROUND(E256*F256,2)</f>
        <v>0</v>
      </c>
      <c r="H256" s="231"/>
      <c r="I256" s="230">
        <f>ROUND(E256*H256,2)</f>
        <v>0</v>
      </c>
      <c r="J256" s="231"/>
      <c r="K256" s="230">
        <f>ROUND(E256*J256,2)</f>
        <v>0</v>
      </c>
      <c r="L256" s="230">
        <v>21</v>
      </c>
      <c r="M256" s="230">
        <f>G256*(1+L256/100)</f>
        <v>0</v>
      </c>
      <c r="N256" s="230">
        <v>1.9199999999999998E-2</v>
      </c>
      <c r="O256" s="230">
        <f>ROUND(E256*N256,2)</f>
        <v>1.02</v>
      </c>
      <c r="P256" s="230">
        <v>0</v>
      </c>
      <c r="Q256" s="230">
        <f>ROUND(E256*P256,2)</f>
        <v>0</v>
      </c>
      <c r="R256" s="230" t="s">
        <v>283</v>
      </c>
      <c r="S256" s="230" t="s">
        <v>150</v>
      </c>
      <c r="T256" s="230" t="s">
        <v>190</v>
      </c>
      <c r="U256" s="230">
        <v>0</v>
      </c>
      <c r="V256" s="230">
        <f>ROUND(E256*U256,2)</f>
        <v>0</v>
      </c>
      <c r="W256" s="230"/>
      <c r="X256" s="230" t="s">
        <v>284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285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27"/>
      <c r="B257" s="228"/>
      <c r="C257" s="257" t="s">
        <v>459</v>
      </c>
      <c r="D257" s="232"/>
      <c r="E257" s="233">
        <v>52.975999999999999</v>
      </c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154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27">
        <v>93</v>
      </c>
      <c r="B258" s="228" t="s">
        <v>460</v>
      </c>
      <c r="C258" s="259" t="s">
        <v>461</v>
      </c>
      <c r="D258" s="229" t="s">
        <v>0</v>
      </c>
      <c r="E258" s="253"/>
      <c r="F258" s="231"/>
      <c r="G258" s="230">
        <f>ROUND(E258*F258,2)</f>
        <v>0</v>
      </c>
      <c r="H258" s="231"/>
      <c r="I258" s="230">
        <f>ROUND(E258*H258,2)</f>
        <v>0</v>
      </c>
      <c r="J258" s="231"/>
      <c r="K258" s="230">
        <f>ROUND(E258*J258,2)</f>
        <v>0</v>
      </c>
      <c r="L258" s="230">
        <v>21</v>
      </c>
      <c r="M258" s="230">
        <f>G258*(1+L258/100)</f>
        <v>0</v>
      </c>
      <c r="N258" s="230">
        <v>0</v>
      </c>
      <c r="O258" s="230">
        <f>ROUND(E258*N258,2)</f>
        <v>0</v>
      </c>
      <c r="P258" s="230">
        <v>0</v>
      </c>
      <c r="Q258" s="230">
        <f>ROUND(E258*P258,2)</f>
        <v>0</v>
      </c>
      <c r="R258" s="230"/>
      <c r="S258" s="230" t="s">
        <v>150</v>
      </c>
      <c r="T258" s="230" t="s">
        <v>150</v>
      </c>
      <c r="U258" s="230">
        <v>0</v>
      </c>
      <c r="V258" s="230">
        <f>ROUND(E258*U258,2)</f>
        <v>0</v>
      </c>
      <c r="W258" s="230"/>
      <c r="X258" s="230" t="s">
        <v>363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364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">
      <c r="A259" s="235" t="s">
        <v>145</v>
      </c>
      <c r="B259" s="236" t="s">
        <v>104</v>
      </c>
      <c r="C259" s="255" t="s">
        <v>105</v>
      </c>
      <c r="D259" s="237"/>
      <c r="E259" s="238"/>
      <c r="F259" s="239"/>
      <c r="G259" s="240">
        <f>SUMIF(AG260:AG273,"&lt;&gt;NOR",G260:G273)</f>
        <v>0</v>
      </c>
      <c r="H259" s="234"/>
      <c r="I259" s="234">
        <f>SUM(I260:I273)</f>
        <v>0</v>
      </c>
      <c r="J259" s="234"/>
      <c r="K259" s="234">
        <f>SUM(K260:K273)</f>
        <v>0</v>
      </c>
      <c r="L259" s="234"/>
      <c r="M259" s="234">
        <f>SUM(M260:M273)</f>
        <v>0</v>
      </c>
      <c r="N259" s="234"/>
      <c r="O259" s="234">
        <f>SUM(O260:O273)</f>
        <v>1.3</v>
      </c>
      <c r="P259" s="234"/>
      <c r="Q259" s="234">
        <f>SUM(Q260:Q273)</f>
        <v>0</v>
      </c>
      <c r="R259" s="234"/>
      <c r="S259" s="234"/>
      <c r="T259" s="234"/>
      <c r="U259" s="234"/>
      <c r="V259" s="234">
        <f>SUM(V260:V273)</f>
        <v>79.240000000000009</v>
      </c>
      <c r="W259" s="234"/>
      <c r="X259" s="234"/>
      <c r="AG259" t="s">
        <v>146</v>
      </c>
    </row>
    <row r="260" spans="1:60" outlineLevel="1" x14ac:dyDescent="0.2">
      <c r="A260" s="241">
        <v>94</v>
      </c>
      <c r="B260" s="242" t="s">
        <v>462</v>
      </c>
      <c r="C260" s="256" t="s">
        <v>463</v>
      </c>
      <c r="D260" s="243" t="s">
        <v>149</v>
      </c>
      <c r="E260" s="244">
        <v>71.504999999999995</v>
      </c>
      <c r="F260" s="245"/>
      <c r="G260" s="246">
        <f>ROUND(E260*F260,2)</f>
        <v>0</v>
      </c>
      <c r="H260" s="231"/>
      <c r="I260" s="230">
        <f>ROUND(E260*H260,2)</f>
        <v>0</v>
      </c>
      <c r="J260" s="231"/>
      <c r="K260" s="230">
        <f>ROUND(E260*J260,2)</f>
        <v>0</v>
      </c>
      <c r="L260" s="230">
        <v>21</v>
      </c>
      <c r="M260" s="230">
        <f>G260*(1+L260/100)</f>
        <v>0</v>
      </c>
      <c r="N260" s="230">
        <v>4.7499999999999999E-3</v>
      </c>
      <c r="O260" s="230">
        <f>ROUND(E260*N260,2)</f>
        <v>0.34</v>
      </c>
      <c r="P260" s="230">
        <v>0</v>
      </c>
      <c r="Q260" s="230">
        <f>ROUND(E260*P260,2)</f>
        <v>0</v>
      </c>
      <c r="R260" s="230"/>
      <c r="S260" s="230" t="s">
        <v>150</v>
      </c>
      <c r="T260" s="230" t="s">
        <v>190</v>
      </c>
      <c r="U260" s="230">
        <v>1.0746</v>
      </c>
      <c r="V260" s="230">
        <f>ROUND(E260*U260,2)</f>
        <v>76.84</v>
      </c>
      <c r="W260" s="230"/>
      <c r="X260" s="230" t="s">
        <v>151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152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27"/>
      <c r="B261" s="228"/>
      <c r="C261" s="257" t="s">
        <v>464</v>
      </c>
      <c r="D261" s="232"/>
      <c r="E261" s="233">
        <v>7.4</v>
      </c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154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7"/>
      <c r="B262" s="228"/>
      <c r="C262" s="257" t="s">
        <v>465</v>
      </c>
      <c r="D262" s="232"/>
      <c r="E262" s="233">
        <v>7.2</v>
      </c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154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1" x14ac:dyDescent="0.2">
      <c r="A263" s="227"/>
      <c r="B263" s="228"/>
      <c r="C263" s="257" t="s">
        <v>466</v>
      </c>
      <c r="D263" s="232"/>
      <c r="E263" s="233">
        <v>16.5</v>
      </c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154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27"/>
      <c r="B264" s="228"/>
      <c r="C264" s="257" t="s">
        <v>467</v>
      </c>
      <c r="D264" s="232"/>
      <c r="E264" s="233">
        <v>11.1</v>
      </c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154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27"/>
      <c r="B265" s="228"/>
      <c r="C265" s="257" t="s">
        <v>468</v>
      </c>
      <c r="D265" s="232"/>
      <c r="E265" s="233">
        <v>29.305</v>
      </c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154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41">
        <v>95</v>
      </c>
      <c r="B266" s="242" t="s">
        <v>469</v>
      </c>
      <c r="C266" s="256" t="s">
        <v>470</v>
      </c>
      <c r="D266" s="243" t="s">
        <v>214</v>
      </c>
      <c r="E266" s="244">
        <v>20</v>
      </c>
      <c r="F266" s="245"/>
      <c r="G266" s="246">
        <f>ROUND(E266*F266,2)</f>
        <v>0</v>
      </c>
      <c r="H266" s="231"/>
      <c r="I266" s="230">
        <f>ROUND(E266*H266,2)</f>
        <v>0</v>
      </c>
      <c r="J266" s="231"/>
      <c r="K266" s="230">
        <f>ROUND(E266*J266,2)</f>
        <v>0</v>
      </c>
      <c r="L266" s="230">
        <v>21</v>
      </c>
      <c r="M266" s="230">
        <f>G266*(1+L266/100)</f>
        <v>0</v>
      </c>
      <c r="N266" s="230">
        <v>0</v>
      </c>
      <c r="O266" s="230">
        <f>ROUND(E266*N266,2)</f>
        <v>0</v>
      </c>
      <c r="P266" s="230">
        <v>0</v>
      </c>
      <c r="Q266" s="230">
        <f>ROUND(E266*P266,2)</f>
        <v>0</v>
      </c>
      <c r="R266" s="230"/>
      <c r="S266" s="230" t="s">
        <v>150</v>
      </c>
      <c r="T266" s="230" t="s">
        <v>150</v>
      </c>
      <c r="U266" s="230">
        <v>0.12</v>
      </c>
      <c r="V266" s="230">
        <f>ROUND(E266*U266,2)</f>
        <v>2.4</v>
      </c>
      <c r="W266" s="230"/>
      <c r="X266" s="230" t="s">
        <v>151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152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27"/>
      <c r="B267" s="228"/>
      <c r="C267" s="257" t="s">
        <v>471</v>
      </c>
      <c r="D267" s="232"/>
      <c r="E267" s="233">
        <v>10</v>
      </c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154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27"/>
      <c r="B268" s="228"/>
      <c r="C268" s="257" t="s">
        <v>472</v>
      </c>
      <c r="D268" s="232"/>
      <c r="E268" s="233">
        <v>10</v>
      </c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154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41">
        <v>96</v>
      </c>
      <c r="B269" s="242" t="s">
        <v>473</v>
      </c>
      <c r="C269" s="256" t="s">
        <v>474</v>
      </c>
      <c r="D269" s="243" t="s">
        <v>214</v>
      </c>
      <c r="E269" s="244">
        <v>22</v>
      </c>
      <c r="F269" s="245"/>
      <c r="G269" s="246">
        <f>ROUND(E269*F269,2)</f>
        <v>0</v>
      </c>
      <c r="H269" s="231"/>
      <c r="I269" s="230">
        <f>ROUND(E269*H269,2)</f>
        <v>0</v>
      </c>
      <c r="J269" s="231"/>
      <c r="K269" s="230">
        <f>ROUND(E269*J269,2)</f>
        <v>0</v>
      </c>
      <c r="L269" s="230">
        <v>21</v>
      </c>
      <c r="M269" s="230">
        <f>G269*(1+L269/100)</f>
        <v>0</v>
      </c>
      <c r="N269" s="230">
        <v>0</v>
      </c>
      <c r="O269" s="230">
        <f>ROUND(E269*N269,2)</f>
        <v>0</v>
      </c>
      <c r="P269" s="230">
        <v>0</v>
      </c>
      <c r="Q269" s="230">
        <f>ROUND(E269*P269,2)</f>
        <v>0</v>
      </c>
      <c r="R269" s="230" t="s">
        <v>283</v>
      </c>
      <c r="S269" s="230" t="s">
        <v>150</v>
      </c>
      <c r="T269" s="230" t="s">
        <v>190</v>
      </c>
      <c r="U269" s="230">
        <v>0</v>
      </c>
      <c r="V269" s="230">
        <f>ROUND(E269*U269,2)</f>
        <v>0</v>
      </c>
      <c r="W269" s="230"/>
      <c r="X269" s="230" t="s">
        <v>284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285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27"/>
      <c r="B270" s="228"/>
      <c r="C270" s="257" t="s">
        <v>475</v>
      </c>
      <c r="D270" s="232"/>
      <c r="E270" s="233">
        <v>22</v>
      </c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154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41">
        <v>97</v>
      </c>
      <c r="B271" s="242" t="s">
        <v>476</v>
      </c>
      <c r="C271" s="256" t="s">
        <v>477</v>
      </c>
      <c r="D271" s="243" t="s">
        <v>149</v>
      </c>
      <c r="E271" s="244">
        <v>78.650000000000006</v>
      </c>
      <c r="F271" s="245"/>
      <c r="G271" s="246">
        <f>ROUND(E271*F271,2)</f>
        <v>0</v>
      </c>
      <c r="H271" s="231"/>
      <c r="I271" s="230">
        <f>ROUND(E271*H271,2)</f>
        <v>0</v>
      </c>
      <c r="J271" s="231"/>
      <c r="K271" s="230">
        <f>ROUND(E271*J271,2)</f>
        <v>0</v>
      </c>
      <c r="L271" s="230">
        <v>21</v>
      </c>
      <c r="M271" s="230">
        <f>G271*(1+L271/100)</f>
        <v>0</v>
      </c>
      <c r="N271" s="230">
        <v>1.2200000000000001E-2</v>
      </c>
      <c r="O271" s="230">
        <f>ROUND(E271*N271,2)</f>
        <v>0.96</v>
      </c>
      <c r="P271" s="230">
        <v>0</v>
      </c>
      <c r="Q271" s="230">
        <f>ROUND(E271*P271,2)</f>
        <v>0</v>
      </c>
      <c r="R271" s="230" t="s">
        <v>283</v>
      </c>
      <c r="S271" s="230" t="s">
        <v>150</v>
      </c>
      <c r="T271" s="230" t="s">
        <v>190</v>
      </c>
      <c r="U271" s="230">
        <v>0</v>
      </c>
      <c r="V271" s="230">
        <f>ROUND(E271*U271,2)</f>
        <v>0</v>
      </c>
      <c r="W271" s="230"/>
      <c r="X271" s="230" t="s">
        <v>284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285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27"/>
      <c r="B272" s="228"/>
      <c r="C272" s="257" t="s">
        <v>478</v>
      </c>
      <c r="D272" s="232"/>
      <c r="E272" s="233">
        <v>78.650000000000006</v>
      </c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154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27">
        <v>98</v>
      </c>
      <c r="B273" s="228" t="s">
        <v>479</v>
      </c>
      <c r="C273" s="259" t="s">
        <v>480</v>
      </c>
      <c r="D273" s="229" t="s">
        <v>0</v>
      </c>
      <c r="E273" s="253"/>
      <c r="F273" s="231"/>
      <c r="G273" s="230">
        <f>ROUND(E273*F273,2)</f>
        <v>0</v>
      </c>
      <c r="H273" s="231"/>
      <c r="I273" s="230">
        <f>ROUND(E273*H273,2)</f>
        <v>0</v>
      </c>
      <c r="J273" s="231"/>
      <c r="K273" s="230">
        <f>ROUND(E273*J273,2)</f>
        <v>0</v>
      </c>
      <c r="L273" s="230">
        <v>21</v>
      </c>
      <c r="M273" s="230">
        <f>G273*(1+L273/100)</f>
        <v>0</v>
      </c>
      <c r="N273" s="230">
        <v>0</v>
      </c>
      <c r="O273" s="230">
        <f>ROUND(E273*N273,2)</f>
        <v>0</v>
      </c>
      <c r="P273" s="230">
        <v>0</v>
      </c>
      <c r="Q273" s="230">
        <f>ROUND(E273*P273,2)</f>
        <v>0</v>
      </c>
      <c r="R273" s="230"/>
      <c r="S273" s="230" t="s">
        <v>150</v>
      </c>
      <c r="T273" s="230" t="s">
        <v>150</v>
      </c>
      <c r="U273" s="230">
        <v>0</v>
      </c>
      <c r="V273" s="230">
        <f>ROUND(E273*U273,2)</f>
        <v>0</v>
      </c>
      <c r="W273" s="230"/>
      <c r="X273" s="230" t="s">
        <v>363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364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x14ac:dyDescent="0.2">
      <c r="A274" s="235" t="s">
        <v>145</v>
      </c>
      <c r="B274" s="236" t="s">
        <v>106</v>
      </c>
      <c r="C274" s="255" t="s">
        <v>107</v>
      </c>
      <c r="D274" s="237"/>
      <c r="E274" s="238"/>
      <c r="F274" s="239"/>
      <c r="G274" s="240">
        <f>SUMIF(AG275:AG279,"&lt;&gt;NOR",G275:G279)</f>
        <v>0</v>
      </c>
      <c r="H274" s="234"/>
      <c r="I274" s="234">
        <f>SUM(I275:I279)</f>
        <v>0</v>
      </c>
      <c r="J274" s="234"/>
      <c r="K274" s="234">
        <f>SUM(K275:K279)</f>
        <v>0</v>
      </c>
      <c r="L274" s="234"/>
      <c r="M274" s="234">
        <f>SUM(M275:M279)</f>
        <v>0</v>
      </c>
      <c r="N274" s="234"/>
      <c r="O274" s="234">
        <f>SUM(O275:O279)</f>
        <v>0.01</v>
      </c>
      <c r="P274" s="234"/>
      <c r="Q274" s="234">
        <f>SUM(Q275:Q279)</f>
        <v>0</v>
      </c>
      <c r="R274" s="234"/>
      <c r="S274" s="234"/>
      <c r="T274" s="234"/>
      <c r="U274" s="234"/>
      <c r="V274" s="234">
        <f>SUM(V275:V279)</f>
        <v>4.17</v>
      </c>
      <c r="W274" s="234"/>
      <c r="X274" s="234"/>
      <c r="AG274" t="s">
        <v>146</v>
      </c>
    </row>
    <row r="275" spans="1:60" outlineLevel="1" x14ac:dyDescent="0.2">
      <c r="A275" s="241">
        <v>99</v>
      </c>
      <c r="B275" s="242" t="s">
        <v>481</v>
      </c>
      <c r="C275" s="256" t="s">
        <v>482</v>
      </c>
      <c r="D275" s="243" t="s">
        <v>149</v>
      </c>
      <c r="E275" s="244">
        <v>4.75</v>
      </c>
      <c r="F275" s="245"/>
      <c r="G275" s="246">
        <f>ROUND(E275*F275,2)</f>
        <v>0</v>
      </c>
      <c r="H275" s="231"/>
      <c r="I275" s="230">
        <f>ROUND(E275*H275,2)</f>
        <v>0</v>
      </c>
      <c r="J275" s="231"/>
      <c r="K275" s="230">
        <f>ROUND(E275*J275,2)</f>
        <v>0</v>
      </c>
      <c r="L275" s="230">
        <v>21</v>
      </c>
      <c r="M275" s="230">
        <f>G275*(1+L275/100)</f>
        <v>0</v>
      </c>
      <c r="N275" s="230">
        <v>2.2000000000000001E-4</v>
      </c>
      <c r="O275" s="230">
        <f>ROUND(E275*N275,2)</f>
        <v>0</v>
      </c>
      <c r="P275" s="230">
        <v>0</v>
      </c>
      <c r="Q275" s="230">
        <f>ROUND(E275*P275,2)</f>
        <v>0</v>
      </c>
      <c r="R275" s="230"/>
      <c r="S275" s="230" t="s">
        <v>150</v>
      </c>
      <c r="T275" s="230" t="s">
        <v>150</v>
      </c>
      <c r="U275" s="230">
        <v>0.60299999999999998</v>
      </c>
      <c r="V275" s="230">
        <f>ROUND(E275*U275,2)</f>
        <v>2.86</v>
      </c>
      <c r="W275" s="230"/>
      <c r="X275" s="230" t="s">
        <v>151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152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27"/>
      <c r="B276" s="228"/>
      <c r="C276" s="257" t="s">
        <v>483</v>
      </c>
      <c r="D276" s="232"/>
      <c r="E276" s="233">
        <v>3.5249999999999999</v>
      </c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154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27"/>
      <c r="B277" s="228"/>
      <c r="C277" s="257" t="s">
        <v>484</v>
      </c>
      <c r="D277" s="232"/>
      <c r="E277" s="233">
        <v>1.2250000000000001</v>
      </c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154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41">
        <v>100</v>
      </c>
      <c r="B278" s="242" t="s">
        <v>485</v>
      </c>
      <c r="C278" s="256" t="s">
        <v>486</v>
      </c>
      <c r="D278" s="243" t="s">
        <v>149</v>
      </c>
      <c r="E278" s="244">
        <v>4.2</v>
      </c>
      <c r="F278" s="245"/>
      <c r="G278" s="246">
        <f>ROUND(E278*F278,2)</f>
        <v>0</v>
      </c>
      <c r="H278" s="231"/>
      <c r="I278" s="230">
        <f>ROUND(E278*H278,2)</f>
        <v>0</v>
      </c>
      <c r="J278" s="231"/>
      <c r="K278" s="230">
        <f>ROUND(E278*J278,2)</f>
        <v>0</v>
      </c>
      <c r="L278" s="230">
        <v>21</v>
      </c>
      <c r="M278" s="230">
        <f>G278*(1+L278/100)</f>
        <v>0</v>
      </c>
      <c r="N278" s="230">
        <v>1.2600000000000001E-3</v>
      </c>
      <c r="O278" s="230">
        <f>ROUND(E278*N278,2)</f>
        <v>0.01</v>
      </c>
      <c r="P278" s="230">
        <v>0</v>
      </c>
      <c r="Q278" s="230">
        <f>ROUND(E278*P278,2)</f>
        <v>0</v>
      </c>
      <c r="R278" s="230"/>
      <c r="S278" s="230" t="s">
        <v>150</v>
      </c>
      <c r="T278" s="230" t="s">
        <v>150</v>
      </c>
      <c r="U278" s="230">
        <v>0.31280000000000002</v>
      </c>
      <c r="V278" s="230">
        <f>ROUND(E278*U278,2)</f>
        <v>1.31</v>
      </c>
      <c r="W278" s="230"/>
      <c r="X278" s="230" t="s">
        <v>151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152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27"/>
      <c r="B279" s="228"/>
      <c r="C279" s="257" t="s">
        <v>315</v>
      </c>
      <c r="D279" s="232"/>
      <c r="E279" s="233">
        <v>4.2</v>
      </c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154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x14ac:dyDescent="0.2">
      <c r="A280" s="235" t="s">
        <v>145</v>
      </c>
      <c r="B280" s="236" t="s">
        <v>108</v>
      </c>
      <c r="C280" s="255" t="s">
        <v>109</v>
      </c>
      <c r="D280" s="237"/>
      <c r="E280" s="238"/>
      <c r="F280" s="239"/>
      <c r="G280" s="240">
        <f>SUMIF(AG281:AG284,"&lt;&gt;NOR",G281:G284)</f>
        <v>0</v>
      </c>
      <c r="H280" s="234"/>
      <c r="I280" s="234">
        <f>SUM(I281:I284)</f>
        <v>0</v>
      </c>
      <c r="J280" s="234"/>
      <c r="K280" s="234">
        <f>SUM(K281:K284)</f>
        <v>0</v>
      </c>
      <c r="L280" s="234"/>
      <c r="M280" s="234">
        <f>SUM(M281:M284)</f>
        <v>0</v>
      </c>
      <c r="N280" s="234"/>
      <c r="O280" s="234">
        <f>SUM(O281:O284)</f>
        <v>0.03</v>
      </c>
      <c r="P280" s="234"/>
      <c r="Q280" s="234">
        <f>SUM(Q281:Q284)</f>
        <v>0</v>
      </c>
      <c r="R280" s="234"/>
      <c r="S280" s="234"/>
      <c r="T280" s="234"/>
      <c r="U280" s="234"/>
      <c r="V280" s="234">
        <f>SUM(V281:V284)</f>
        <v>17.16</v>
      </c>
      <c r="W280" s="234"/>
      <c r="X280" s="234"/>
      <c r="AG280" t="s">
        <v>146</v>
      </c>
    </row>
    <row r="281" spans="1:60" outlineLevel="1" x14ac:dyDescent="0.2">
      <c r="A281" s="241">
        <v>101</v>
      </c>
      <c r="B281" s="242" t="s">
        <v>487</v>
      </c>
      <c r="C281" s="256" t="s">
        <v>488</v>
      </c>
      <c r="D281" s="243" t="s">
        <v>149</v>
      </c>
      <c r="E281" s="244">
        <v>127.65</v>
      </c>
      <c r="F281" s="245"/>
      <c r="G281" s="246">
        <f>ROUND(E281*F281,2)</f>
        <v>0</v>
      </c>
      <c r="H281" s="231"/>
      <c r="I281" s="230">
        <f>ROUND(E281*H281,2)</f>
        <v>0</v>
      </c>
      <c r="J281" s="231"/>
      <c r="K281" s="230">
        <f>ROUND(E281*J281,2)</f>
        <v>0</v>
      </c>
      <c r="L281" s="230">
        <v>21</v>
      </c>
      <c r="M281" s="230">
        <f>G281*(1+L281/100)</f>
        <v>0</v>
      </c>
      <c r="N281" s="230">
        <v>6.9999999999999994E-5</v>
      </c>
      <c r="O281" s="230">
        <f>ROUND(E281*N281,2)</f>
        <v>0.01</v>
      </c>
      <c r="P281" s="230">
        <v>0</v>
      </c>
      <c r="Q281" s="230">
        <f>ROUND(E281*P281,2)</f>
        <v>0</v>
      </c>
      <c r="R281" s="230"/>
      <c r="S281" s="230" t="s">
        <v>150</v>
      </c>
      <c r="T281" s="230" t="s">
        <v>150</v>
      </c>
      <c r="U281" s="230">
        <v>3.2480000000000002E-2</v>
      </c>
      <c r="V281" s="230">
        <f>ROUND(E281*U281,2)</f>
        <v>4.1500000000000004</v>
      </c>
      <c r="W281" s="230"/>
      <c r="X281" s="230" t="s">
        <v>151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152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27"/>
      <c r="B282" s="228"/>
      <c r="C282" s="257" t="s">
        <v>489</v>
      </c>
      <c r="D282" s="232"/>
      <c r="E282" s="233">
        <v>86.6</v>
      </c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154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27"/>
      <c r="B283" s="228"/>
      <c r="C283" s="257" t="s">
        <v>490</v>
      </c>
      <c r="D283" s="232"/>
      <c r="E283" s="233">
        <v>41.05</v>
      </c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154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41">
        <v>102</v>
      </c>
      <c r="B284" s="242" t="s">
        <v>491</v>
      </c>
      <c r="C284" s="256" t="s">
        <v>492</v>
      </c>
      <c r="D284" s="243" t="s">
        <v>149</v>
      </c>
      <c r="E284" s="244">
        <v>127.65</v>
      </c>
      <c r="F284" s="245"/>
      <c r="G284" s="246">
        <f>ROUND(E284*F284,2)</f>
        <v>0</v>
      </c>
      <c r="H284" s="231"/>
      <c r="I284" s="230">
        <f>ROUND(E284*H284,2)</f>
        <v>0</v>
      </c>
      <c r="J284" s="231"/>
      <c r="K284" s="230">
        <f>ROUND(E284*J284,2)</f>
        <v>0</v>
      </c>
      <c r="L284" s="230">
        <v>21</v>
      </c>
      <c r="M284" s="230">
        <f>G284*(1+L284/100)</f>
        <v>0</v>
      </c>
      <c r="N284" s="230">
        <v>1.3999999999999999E-4</v>
      </c>
      <c r="O284" s="230">
        <f>ROUND(E284*N284,2)</f>
        <v>0.02</v>
      </c>
      <c r="P284" s="230">
        <v>0</v>
      </c>
      <c r="Q284" s="230">
        <f>ROUND(E284*P284,2)</f>
        <v>0</v>
      </c>
      <c r="R284" s="230"/>
      <c r="S284" s="230" t="s">
        <v>150</v>
      </c>
      <c r="T284" s="230" t="s">
        <v>150</v>
      </c>
      <c r="U284" s="230">
        <v>0.10191</v>
      </c>
      <c r="V284" s="230">
        <f>ROUND(E284*U284,2)</f>
        <v>13.01</v>
      </c>
      <c r="W284" s="230"/>
      <c r="X284" s="230" t="s">
        <v>151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152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x14ac:dyDescent="0.2">
      <c r="A285" s="3"/>
      <c r="B285" s="4"/>
      <c r="C285" s="260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AE285">
        <v>15</v>
      </c>
      <c r="AF285">
        <v>21</v>
      </c>
      <c r="AG285" t="s">
        <v>132</v>
      </c>
    </row>
    <row r="286" spans="1:60" x14ac:dyDescent="0.2">
      <c r="A286" s="213"/>
      <c r="B286" s="214" t="s">
        <v>31</v>
      </c>
      <c r="C286" s="261"/>
      <c r="D286" s="215"/>
      <c r="E286" s="216"/>
      <c r="F286" s="216"/>
      <c r="G286" s="254">
        <f>G8+G46+G53+G79+G82+G121+G132+G147+G152+G156+G159+G180+G182+G188+G190+G202+G206+G249+G259+G274+G280</f>
        <v>0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AE286">
        <f>SUMIF(L7:L284,AE285,G7:G284)</f>
        <v>0</v>
      </c>
      <c r="AF286">
        <f>SUMIF(L7:L284,AF285,G7:G284)</f>
        <v>0</v>
      </c>
      <c r="AG286" t="s">
        <v>493</v>
      </c>
    </row>
    <row r="287" spans="1:60" x14ac:dyDescent="0.2">
      <c r="A287" s="3"/>
      <c r="B287" s="4"/>
      <c r="C287" s="260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60" x14ac:dyDescent="0.2">
      <c r="A288" s="3"/>
      <c r="B288" s="4"/>
      <c r="C288" s="260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33" x14ac:dyDescent="0.2">
      <c r="A289" s="217" t="s">
        <v>494</v>
      </c>
      <c r="B289" s="217"/>
      <c r="C289" s="262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33" x14ac:dyDescent="0.2">
      <c r="A290" s="218"/>
      <c r="B290" s="219"/>
      <c r="C290" s="263"/>
      <c r="D290" s="219"/>
      <c r="E290" s="219"/>
      <c r="F290" s="219"/>
      <c r="G290" s="220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AG290" t="s">
        <v>495</v>
      </c>
    </row>
    <row r="291" spans="1:33" x14ac:dyDescent="0.2">
      <c r="A291" s="221"/>
      <c r="B291" s="222"/>
      <c r="C291" s="264"/>
      <c r="D291" s="222"/>
      <c r="E291" s="222"/>
      <c r="F291" s="222"/>
      <c r="G291" s="22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33" x14ac:dyDescent="0.2">
      <c r="A292" s="221"/>
      <c r="B292" s="222"/>
      <c r="C292" s="264"/>
      <c r="D292" s="222"/>
      <c r="E292" s="222"/>
      <c r="F292" s="222"/>
      <c r="G292" s="22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33" x14ac:dyDescent="0.2">
      <c r="A293" s="221"/>
      <c r="B293" s="222"/>
      <c r="C293" s="264"/>
      <c r="D293" s="222"/>
      <c r="E293" s="222"/>
      <c r="F293" s="222"/>
      <c r="G293" s="22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33" x14ac:dyDescent="0.2">
      <c r="A294" s="224"/>
      <c r="B294" s="225"/>
      <c r="C294" s="265"/>
      <c r="D294" s="225"/>
      <c r="E294" s="225"/>
      <c r="F294" s="225"/>
      <c r="G294" s="22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33" x14ac:dyDescent="0.2">
      <c r="A295" s="3"/>
      <c r="B295" s="4"/>
      <c r="C295" s="260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33" x14ac:dyDescent="0.2">
      <c r="C296" s="266"/>
      <c r="D296" s="10"/>
      <c r="AG296" t="s">
        <v>496</v>
      </c>
    </row>
    <row r="297" spans="1:33" x14ac:dyDescent="0.2">
      <c r="D297" s="10"/>
    </row>
    <row r="298" spans="1:33" x14ac:dyDescent="0.2">
      <c r="D298" s="10"/>
    </row>
    <row r="299" spans="1:33" x14ac:dyDescent="0.2">
      <c r="D299" s="10"/>
    </row>
    <row r="300" spans="1:33" x14ac:dyDescent="0.2">
      <c r="D300" s="10"/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89:C289"/>
    <mergeCell ref="A290:G29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121</v>
      </c>
    </row>
    <row r="3" spans="1:60" ht="24.95" customHeight="1" x14ac:dyDescent="0.2">
      <c r="A3" s="196" t="s">
        <v>9</v>
      </c>
      <c r="B3" s="49" t="s">
        <v>43</v>
      </c>
      <c r="C3" s="199" t="s">
        <v>44</v>
      </c>
      <c r="D3" s="197"/>
      <c r="E3" s="197"/>
      <c r="F3" s="197"/>
      <c r="G3" s="198"/>
      <c r="AC3" s="175" t="s">
        <v>121</v>
      </c>
      <c r="AG3" t="s">
        <v>122</v>
      </c>
    </row>
    <row r="4" spans="1:60" ht="24.95" customHeight="1" x14ac:dyDescent="0.2">
      <c r="A4" s="200" t="s">
        <v>10</v>
      </c>
      <c r="B4" s="201" t="s">
        <v>51</v>
      </c>
      <c r="C4" s="202" t="s">
        <v>52</v>
      </c>
      <c r="D4" s="203"/>
      <c r="E4" s="203"/>
      <c r="F4" s="203"/>
      <c r="G4" s="204"/>
      <c r="AG4" t="s">
        <v>123</v>
      </c>
    </row>
    <row r="5" spans="1:60" x14ac:dyDescent="0.2">
      <c r="D5" s="10"/>
    </row>
    <row r="6" spans="1:60" ht="38.25" x14ac:dyDescent="0.2">
      <c r="A6" s="206" t="s">
        <v>124</v>
      </c>
      <c r="B6" s="208" t="s">
        <v>125</v>
      </c>
      <c r="C6" s="208" t="s">
        <v>126</v>
      </c>
      <c r="D6" s="207" t="s">
        <v>127</v>
      </c>
      <c r="E6" s="206" t="s">
        <v>128</v>
      </c>
      <c r="F6" s="205" t="s">
        <v>129</v>
      </c>
      <c r="G6" s="206" t="s">
        <v>31</v>
      </c>
      <c r="H6" s="209" t="s">
        <v>32</v>
      </c>
      <c r="I6" s="209" t="s">
        <v>130</v>
      </c>
      <c r="J6" s="209" t="s">
        <v>33</v>
      </c>
      <c r="K6" s="209" t="s">
        <v>131</v>
      </c>
      <c r="L6" s="209" t="s">
        <v>132</v>
      </c>
      <c r="M6" s="209" t="s">
        <v>133</v>
      </c>
      <c r="N6" s="209" t="s">
        <v>134</v>
      </c>
      <c r="O6" s="209" t="s">
        <v>135</v>
      </c>
      <c r="P6" s="209" t="s">
        <v>136</v>
      </c>
      <c r="Q6" s="209" t="s">
        <v>137</v>
      </c>
      <c r="R6" s="209" t="s">
        <v>138</v>
      </c>
      <c r="S6" s="209" t="s">
        <v>139</v>
      </c>
      <c r="T6" s="209" t="s">
        <v>140</v>
      </c>
      <c r="U6" s="209" t="s">
        <v>141</v>
      </c>
      <c r="V6" s="209" t="s">
        <v>142</v>
      </c>
      <c r="W6" s="209" t="s">
        <v>143</v>
      </c>
      <c r="X6" s="209" t="s">
        <v>144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5" t="s">
        <v>145</v>
      </c>
      <c r="B8" s="236" t="s">
        <v>110</v>
      </c>
      <c r="C8" s="255" t="s">
        <v>111</v>
      </c>
      <c r="D8" s="237"/>
      <c r="E8" s="238"/>
      <c r="F8" s="239"/>
      <c r="G8" s="240">
        <f>SUMIF(AG9:AG28,"&lt;&gt;NOR",G9:G28)</f>
        <v>0</v>
      </c>
      <c r="H8" s="234"/>
      <c r="I8" s="234">
        <f>SUM(I9:I28)</f>
        <v>0</v>
      </c>
      <c r="J8" s="234"/>
      <c r="K8" s="234">
        <f>SUM(K9:K28)</f>
        <v>0</v>
      </c>
      <c r="L8" s="234"/>
      <c r="M8" s="234">
        <f>SUM(M9:M28)</f>
        <v>0</v>
      </c>
      <c r="N8" s="234"/>
      <c r="O8" s="234">
        <f>SUM(O9:O28)</f>
        <v>0</v>
      </c>
      <c r="P8" s="234"/>
      <c r="Q8" s="234">
        <f>SUM(Q9:Q28)</f>
        <v>0</v>
      </c>
      <c r="R8" s="234"/>
      <c r="S8" s="234"/>
      <c r="T8" s="234"/>
      <c r="U8" s="234"/>
      <c r="V8" s="234">
        <f>SUM(V9:V28)</f>
        <v>35.51</v>
      </c>
      <c r="W8" s="234"/>
      <c r="X8" s="234"/>
      <c r="AG8" t="s">
        <v>146</v>
      </c>
    </row>
    <row r="9" spans="1:60" ht="22.5" outlineLevel="1" x14ac:dyDescent="0.2">
      <c r="A9" s="247">
        <v>1</v>
      </c>
      <c r="B9" s="248" t="s">
        <v>497</v>
      </c>
      <c r="C9" s="258" t="s">
        <v>498</v>
      </c>
      <c r="D9" s="249" t="s">
        <v>326</v>
      </c>
      <c r="E9" s="250">
        <v>1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327</v>
      </c>
      <c r="T9" s="230" t="s">
        <v>190</v>
      </c>
      <c r="U9" s="230">
        <v>35.511000000000003</v>
      </c>
      <c r="V9" s="230">
        <f>ROUND(E9*U9,2)</f>
        <v>35.51</v>
      </c>
      <c r="W9" s="230"/>
      <c r="X9" s="230" t="s">
        <v>151</v>
      </c>
      <c r="Y9" s="210"/>
      <c r="Z9" s="210"/>
      <c r="AA9" s="210"/>
      <c r="AB9" s="210"/>
      <c r="AC9" s="210"/>
      <c r="AD9" s="210"/>
      <c r="AE9" s="210"/>
      <c r="AF9" s="210"/>
      <c r="AG9" s="210" t="s">
        <v>152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7">
        <v>2</v>
      </c>
      <c r="B10" s="248" t="s">
        <v>499</v>
      </c>
      <c r="C10" s="258" t="s">
        <v>500</v>
      </c>
      <c r="D10" s="249" t="s">
        <v>326</v>
      </c>
      <c r="E10" s="250">
        <v>1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327</v>
      </c>
      <c r="T10" s="230" t="s">
        <v>190</v>
      </c>
      <c r="U10" s="230">
        <v>0</v>
      </c>
      <c r="V10" s="230">
        <f>ROUND(E10*U10,2)</f>
        <v>0</v>
      </c>
      <c r="W10" s="230"/>
      <c r="X10" s="230" t="s">
        <v>151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7">
        <v>3</v>
      </c>
      <c r="B11" s="248" t="s">
        <v>501</v>
      </c>
      <c r="C11" s="258" t="s">
        <v>502</v>
      </c>
      <c r="D11" s="249" t="s">
        <v>326</v>
      </c>
      <c r="E11" s="250">
        <v>1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327</v>
      </c>
      <c r="T11" s="230" t="s">
        <v>190</v>
      </c>
      <c r="U11" s="230">
        <v>0</v>
      </c>
      <c r="V11" s="230">
        <f>ROUND(E11*U11,2)</f>
        <v>0</v>
      </c>
      <c r="W11" s="230"/>
      <c r="X11" s="230" t="s">
        <v>151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152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7">
        <v>4</v>
      </c>
      <c r="B12" s="248" t="s">
        <v>503</v>
      </c>
      <c r="C12" s="258" t="s">
        <v>504</v>
      </c>
      <c r="D12" s="249" t="s">
        <v>326</v>
      </c>
      <c r="E12" s="250">
        <v>1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327</v>
      </c>
      <c r="T12" s="230" t="s">
        <v>190</v>
      </c>
      <c r="U12" s="230">
        <v>0</v>
      </c>
      <c r="V12" s="230">
        <f>ROUND(E12*U12,2)</f>
        <v>0</v>
      </c>
      <c r="W12" s="230"/>
      <c r="X12" s="230" t="s">
        <v>151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152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7">
        <v>5</v>
      </c>
      <c r="B13" s="248" t="s">
        <v>505</v>
      </c>
      <c r="C13" s="258" t="s">
        <v>506</v>
      </c>
      <c r="D13" s="249" t="s">
        <v>326</v>
      </c>
      <c r="E13" s="250">
        <v>1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327</v>
      </c>
      <c r="T13" s="230" t="s">
        <v>190</v>
      </c>
      <c r="U13" s="230">
        <v>0</v>
      </c>
      <c r="V13" s="230">
        <f>ROUND(E13*U13,2)</f>
        <v>0</v>
      </c>
      <c r="W13" s="230"/>
      <c r="X13" s="230" t="s">
        <v>151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7">
        <v>6</v>
      </c>
      <c r="B14" s="248" t="s">
        <v>507</v>
      </c>
      <c r="C14" s="258" t="s">
        <v>508</v>
      </c>
      <c r="D14" s="249" t="s">
        <v>326</v>
      </c>
      <c r="E14" s="250">
        <v>1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327</v>
      </c>
      <c r="T14" s="230" t="s">
        <v>190</v>
      </c>
      <c r="U14" s="230">
        <v>0</v>
      </c>
      <c r="V14" s="230">
        <f>ROUND(E14*U14,2)</f>
        <v>0</v>
      </c>
      <c r="W14" s="230"/>
      <c r="X14" s="230" t="s">
        <v>151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47">
        <v>7</v>
      </c>
      <c r="B15" s="248" t="s">
        <v>509</v>
      </c>
      <c r="C15" s="258" t="s">
        <v>510</v>
      </c>
      <c r="D15" s="249" t="s">
        <v>326</v>
      </c>
      <c r="E15" s="250">
        <v>1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327</v>
      </c>
      <c r="T15" s="230" t="s">
        <v>190</v>
      </c>
      <c r="U15" s="230">
        <v>0</v>
      </c>
      <c r="V15" s="230">
        <f>ROUND(E15*U15,2)</f>
        <v>0</v>
      </c>
      <c r="W15" s="230"/>
      <c r="X15" s="230" t="s">
        <v>151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152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7">
        <v>8</v>
      </c>
      <c r="B16" s="248" t="s">
        <v>511</v>
      </c>
      <c r="C16" s="258" t="s">
        <v>512</v>
      </c>
      <c r="D16" s="249" t="s">
        <v>326</v>
      </c>
      <c r="E16" s="250">
        <v>1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327</v>
      </c>
      <c r="T16" s="230" t="s">
        <v>190</v>
      </c>
      <c r="U16" s="230">
        <v>0</v>
      </c>
      <c r="V16" s="230">
        <f>ROUND(E16*U16,2)</f>
        <v>0</v>
      </c>
      <c r="W16" s="230"/>
      <c r="X16" s="230" t="s">
        <v>151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152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7">
        <v>9</v>
      </c>
      <c r="B17" s="248" t="s">
        <v>513</v>
      </c>
      <c r="C17" s="258" t="s">
        <v>514</v>
      </c>
      <c r="D17" s="249" t="s">
        <v>326</v>
      </c>
      <c r="E17" s="250">
        <v>1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327</v>
      </c>
      <c r="T17" s="230" t="s">
        <v>190</v>
      </c>
      <c r="U17" s="230">
        <v>0</v>
      </c>
      <c r="V17" s="230">
        <f>ROUND(E17*U17,2)</f>
        <v>0</v>
      </c>
      <c r="W17" s="230"/>
      <c r="X17" s="230" t="s">
        <v>151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152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7">
        <v>10</v>
      </c>
      <c r="B18" s="248" t="s">
        <v>515</v>
      </c>
      <c r="C18" s="258" t="s">
        <v>516</v>
      </c>
      <c r="D18" s="249" t="s">
        <v>326</v>
      </c>
      <c r="E18" s="250">
        <v>1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327</v>
      </c>
      <c r="T18" s="230" t="s">
        <v>190</v>
      </c>
      <c r="U18" s="230">
        <v>0</v>
      </c>
      <c r="V18" s="230">
        <f>ROUND(E18*U18,2)</f>
        <v>0</v>
      </c>
      <c r="W18" s="230"/>
      <c r="X18" s="230" t="s">
        <v>151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7">
        <v>11</v>
      </c>
      <c r="B19" s="248" t="s">
        <v>517</v>
      </c>
      <c r="C19" s="258" t="s">
        <v>518</v>
      </c>
      <c r="D19" s="249" t="s">
        <v>326</v>
      </c>
      <c r="E19" s="250">
        <v>1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327</v>
      </c>
      <c r="T19" s="230" t="s">
        <v>190</v>
      </c>
      <c r="U19" s="230">
        <v>0</v>
      </c>
      <c r="V19" s="230">
        <f>ROUND(E19*U19,2)</f>
        <v>0</v>
      </c>
      <c r="W19" s="230"/>
      <c r="X19" s="230" t="s">
        <v>151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152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7">
        <v>12</v>
      </c>
      <c r="B20" s="248" t="s">
        <v>519</v>
      </c>
      <c r="C20" s="258" t="s">
        <v>520</v>
      </c>
      <c r="D20" s="249" t="s">
        <v>326</v>
      </c>
      <c r="E20" s="250">
        <v>1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327</v>
      </c>
      <c r="T20" s="230" t="s">
        <v>190</v>
      </c>
      <c r="U20" s="230">
        <v>0</v>
      </c>
      <c r="V20" s="230">
        <f>ROUND(E20*U20,2)</f>
        <v>0</v>
      </c>
      <c r="W20" s="230"/>
      <c r="X20" s="230" t="s">
        <v>151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7">
        <v>13</v>
      </c>
      <c r="B21" s="248" t="s">
        <v>521</v>
      </c>
      <c r="C21" s="258" t="s">
        <v>522</v>
      </c>
      <c r="D21" s="249" t="s">
        <v>431</v>
      </c>
      <c r="E21" s="250">
        <v>2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327</v>
      </c>
      <c r="T21" s="230" t="s">
        <v>190</v>
      </c>
      <c r="U21" s="230">
        <v>0</v>
      </c>
      <c r="V21" s="230">
        <f>ROUND(E21*U21,2)</f>
        <v>0</v>
      </c>
      <c r="W21" s="230"/>
      <c r="X21" s="230" t="s">
        <v>151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152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7">
        <v>14</v>
      </c>
      <c r="B22" s="248" t="s">
        <v>523</v>
      </c>
      <c r="C22" s="258" t="s">
        <v>524</v>
      </c>
      <c r="D22" s="249" t="s">
        <v>326</v>
      </c>
      <c r="E22" s="250">
        <v>2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327</v>
      </c>
      <c r="T22" s="230" t="s">
        <v>190</v>
      </c>
      <c r="U22" s="230">
        <v>0</v>
      </c>
      <c r="V22" s="230">
        <f>ROUND(E22*U22,2)</f>
        <v>0</v>
      </c>
      <c r="W22" s="230"/>
      <c r="X22" s="230" t="s">
        <v>151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152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7">
        <v>15</v>
      </c>
      <c r="B23" s="248" t="s">
        <v>525</v>
      </c>
      <c r="C23" s="258" t="s">
        <v>526</v>
      </c>
      <c r="D23" s="249" t="s">
        <v>326</v>
      </c>
      <c r="E23" s="250">
        <v>1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327</v>
      </c>
      <c r="T23" s="230" t="s">
        <v>190</v>
      </c>
      <c r="U23" s="230">
        <v>0</v>
      </c>
      <c r="V23" s="230">
        <f>ROUND(E23*U23,2)</f>
        <v>0</v>
      </c>
      <c r="W23" s="230"/>
      <c r="X23" s="230" t="s">
        <v>151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7">
        <v>16</v>
      </c>
      <c r="B24" s="248" t="s">
        <v>527</v>
      </c>
      <c r="C24" s="258" t="s">
        <v>528</v>
      </c>
      <c r="D24" s="249" t="s">
        <v>326</v>
      </c>
      <c r="E24" s="250">
        <v>1</v>
      </c>
      <c r="F24" s="251"/>
      <c r="G24" s="252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327</v>
      </c>
      <c r="T24" s="230" t="s">
        <v>190</v>
      </c>
      <c r="U24" s="230">
        <v>0</v>
      </c>
      <c r="V24" s="230">
        <f>ROUND(E24*U24,2)</f>
        <v>0</v>
      </c>
      <c r="W24" s="230"/>
      <c r="X24" s="230" t="s">
        <v>151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152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7">
        <v>17</v>
      </c>
      <c r="B25" s="248" t="s">
        <v>529</v>
      </c>
      <c r="C25" s="258" t="s">
        <v>530</v>
      </c>
      <c r="D25" s="249" t="s">
        <v>326</v>
      </c>
      <c r="E25" s="250">
        <v>1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327</v>
      </c>
      <c r="T25" s="230" t="s">
        <v>190</v>
      </c>
      <c r="U25" s="230">
        <v>0</v>
      </c>
      <c r="V25" s="230">
        <f>ROUND(E25*U25,2)</f>
        <v>0</v>
      </c>
      <c r="W25" s="230"/>
      <c r="X25" s="230" t="s">
        <v>151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152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7">
        <v>18</v>
      </c>
      <c r="B26" s="248" t="s">
        <v>531</v>
      </c>
      <c r="C26" s="258" t="s">
        <v>532</v>
      </c>
      <c r="D26" s="249" t="s">
        <v>326</v>
      </c>
      <c r="E26" s="250">
        <v>1</v>
      </c>
      <c r="F26" s="251"/>
      <c r="G26" s="252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327</v>
      </c>
      <c r="T26" s="230" t="s">
        <v>190</v>
      </c>
      <c r="U26" s="230">
        <v>0</v>
      </c>
      <c r="V26" s="230">
        <f>ROUND(E26*U26,2)</f>
        <v>0</v>
      </c>
      <c r="W26" s="230"/>
      <c r="X26" s="230" t="s">
        <v>151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152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7">
        <v>19</v>
      </c>
      <c r="B27" s="248" t="s">
        <v>533</v>
      </c>
      <c r="C27" s="258" t="s">
        <v>534</v>
      </c>
      <c r="D27" s="249" t="s">
        <v>326</v>
      </c>
      <c r="E27" s="250">
        <v>1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327</v>
      </c>
      <c r="T27" s="230" t="s">
        <v>190</v>
      </c>
      <c r="U27" s="230">
        <v>0</v>
      </c>
      <c r="V27" s="230">
        <f>ROUND(E27*U27,2)</f>
        <v>0</v>
      </c>
      <c r="W27" s="230"/>
      <c r="X27" s="230" t="s">
        <v>151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152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7">
        <v>20</v>
      </c>
      <c r="B28" s="248" t="s">
        <v>535</v>
      </c>
      <c r="C28" s="258" t="s">
        <v>536</v>
      </c>
      <c r="D28" s="249" t="s">
        <v>326</v>
      </c>
      <c r="E28" s="250">
        <v>1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327</v>
      </c>
      <c r="T28" s="230" t="s">
        <v>190</v>
      </c>
      <c r="U28" s="230">
        <v>0</v>
      </c>
      <c r="V28" s="230">
        <f>ROUND(E28*U28,2)</f>
        <v>0</v>
      </c>
      <c r="W28" s="230"/>
      <c r="X28" s="230" t="s">
        <v>151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152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5" t="s">
        <v>145</v>
      </c>
      <c r="B29" s="236" t="s">
        <v>112</v>
      </c>
      <c r="C29" s="255" t="s">
        <v>113</v>
      </c>
      <c r="D29" s="237"/>
      <c r="E29" s="238"/>
      <c r="F29" s="239"/>
      <c r="G29" s="240">
        <f>SUMIF(AG30:AG39,"&lt;&gt;NOR",G30:G39)</f>
        <v>0</v>
      </c>
      <c r="H29" s="234"/>
      <c r="I29" s="234">
        <f>SUM(I30:I39)</f>
        <v>0</v>
      </c>
      <c r="J29" s="234"/>
      <c r="K29" s="234">
        <f>SUM(K30:K39)</f>
        <v>0</v>
      </c>
      <c r="L29" s="234"/>
      <c r="M29" s="234">
        <f>SUM(M30:M39)</f>
        <v>0</v>
      </c>
      <c r="N29" s="234"/>
      <c r="O29" s="234">
        <f>SUM(O30:O39)</f>
        <v>0</v>
      </c>
      <c r="P29" s="234"/>
      <c r="Q29" s="234">
        <f>SUM(Q30:Q39)</f>
        <v>0</v>
      </c>
      <c r="R29" s="234"/>
      <c r="S29" s="234"/>
      <c r="T29" s="234"/>
      <c r="U29" s="234"/>
      <c r="V29" s="234">
        <f>SUM(V30:V39)</f>
        <v>0</v>
      </c>
      <c r="W29" s="234"/>
      <c r="X29" s="234"/>
      <c r="AG29" t="s">
        <v>146</v>
      </c>
    </row>
    <row r="30" spans="1:60" ht="22.5" outlineLevel="1" x14ac:dyDescent="0.2">
      <c r="A30" s="247">
        <v>21</v>
      </c>
      <c r="B30" s="248" t="s">
        <v>537</v>
      </c>
      <c r="C30" s="258" t="s">
        <v>538</v>
      </c>
      <c r="D30" s="249" t="s">
        <v>326</v>
      </c>
      <c r="E30" s="250">
        <v>1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327</v>
      </c>
      <c r="T30" s="230" t="s">
        <v>190</v>
      </c>
      <c r="U30" s="230">
        <v>0</v>
      </c>
      <c r="V30" s="230">
        <f>ROUND(E30*U30,2)</f>
        <v>0</v>
      </c>
      <c r="W30" s="230"/>
      <c r="X30" s="230" t="s">
        <v>151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1" x14ac:dyDescent="0.2">
      <c r="A31" s="247">
        <v>22</v>
      </c>
      <c r="B31" s="248" t="s">
        <v>539</v>
      </c>
      <c r="C31" s="258" t="s">
        <v>540</v>
      </c>
      <c r="D31" s="249" t="s">
        <v>326</v>
      </c>
      <c r="E31" s="250">
        <v>1</v>
      </c>
      <c r="F31" s="251"/>
      <c r="G31" s="252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327</v>
      </c>
      <c r="T31" s="230" t="s">
        <v>190</v>
      </c>
      <c r="U31" s="230">
        <v>0</v>
      </c>
      <c r="V31" s="230">
        <f>ROUND(E31*U31,2)</f>
        <v>0</v>
      </c>
      <c r="W31" s="230"/>
      <c r="X31" s="230" t="s">
        <v>151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152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7">
        <v>23</v>
      </c>
      <c r="B32" s="248" t="s">
        <v>541</v>
      </c>
      <c r="C32" s="258" t="s">
        <v>542</v>
      </c>
      <c r="D32" s="249" t="s">
        <v>326</v>
      </c>
      <c r="E32" s="250">
        <v>1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327</v>
      </c>
      <c r="T32" s="230" t="s">
        <v>190</v>
      </c>
      <c r="U32" s="230">
        <v>0</v>
      </c>
      <c r="V32" s="230">
        <f>ROUND(E32*U32,2)</f>
        <v>0</v>
      </c>
      <c r="W32" s="230"/>
      <c r="X32" s="230" t="s">
        <v>151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152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1" x14ac:dyDescent="0.2">
      <c r="A33" s="247">
        <v>24</v>
      </c>
      <c r="B33" s="248" t="s">
        <v>543</v>
      </c>
      <c r="C33" s="258" t="s">
        <v>544</v>
      </c>
      <c r="D33" s="249" t="s">
        <v>326</v>
      </c>
      <c r="E33" s="250">
        <v>1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327</v>
      </c>
      <c r="T33" s="230" t="s">
        <v>190</v>
      </c>
      <c r="U33" s="230">
        <v>0</v>
      </c>
      <c r="V33" s="230">
        <f>ROUND(E33*U33,2)</f>
        <v>0</v>
      </c>
      <c r="W33" s="230"/>
      <c r="X33" s="230" t="s">
        <v>151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152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7">
        <v>25</v>
      </c>
      <c r="B34" s="248" t="s">
        <v>545</v>
      </c>
      <c r="C34" s="258" t="s">
        <v>546</v>
      </c>
      <c r="D34" s="249" t="s">
        <v>326</v>
      </c>
      <c r="E34" s="250">
        <v>1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327</v>
      </c>
      <c r="T34" s="230" t="s">
        <v>190</v>
      </c>
      <c r="U34" s="230">
        <v>0</v>
      </c>
      <c r="V34" s="230">
        <f>ROUND(E34*U34,2)</f>
        <v>0</v>
      </c>
      <c r="W34" s="230"/>
      <c r="X34" s="230" t="s">
        <v>151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7">
        <v>26</v>
      </c>
      <c r="B35" s="248" t="s">
        <v>547</v>
      </c>
      <c r="C35" s="258" t="s">
        <v>548</v>
      </c>
      <c r="D35" s="249" t="s">
        <v>326</v>
      </c>
      <c r="E35" s="250">
        <v>1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327</v>
      </c>
      <c r="T35" s="230" t="s">
        <v>190</v>
      </c>
      <c r="U35" s="230">
        <v>0</v>
      </c>
      <c r="V35" s="230">
        <f>ROUND(E35*U35,2)</f>
        <v>0</v>
      </c>
      <c r="W35" s="230"/>
      <c r="X35" s="230" t="s">
        <v>151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152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7">
        <v>27</v>
      </c>
      <c r="B36" s="248" t="s">
        <v>549</v>
      </c>
      <c r="C36" s="258" t="s">
        <v>550</v>
      </c>
      <c r="D36" s="249" t="s">
        <v>326</v>
      </c>
      <c r="E36" s="250">
        <v>1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327</v>
      </c>
      <c r="T36" s="230" t="s">
        <v>190</v>
      </c>
      <c r="U36" s="230">
        <v>0</v>
      </c>
      <c r="V36" s="230">
        <f>ROUND(E36*U36,2)</f>
        <v>0</v>
      </c>
      <c r="W36" s="230"/>
      <c r="X36" s="230" t="s">
        <v>151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152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7">
        <v>28</v>
      </c>
      <c r="B37" s="248" t="s">
        <v>551</v>
      </c>
      <c r="C37" s="258" t="s">
        <v>552</v>
      </c>
      <c r="D37" s="249" t="s">
        <v>326</v>
      </c>
      <c r="E37" s="250">
        <v>1</v>
      </c>
      <c r="F37" s="251"/>
      <c r="G37" s="252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327</v>
      </c>
      <c r="T37" s="230" t="s">
        <v>190</v>
      </c>
      <c r="U37" s="230">
        <v>0</v>
      </c>
      <c r="V37" s="230">
        <f>ROUND(E37*U37,2)</f>
        <v>0</v>
      </c>
      <c r="W37" s="230"/>
      <c r="X37" s="230" t="s">
        <v>151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152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7">
        <v>29</v>
      </c>
      <c r="B38" s="248" t="s">
        <v>553</v>
      </c>
      <c r="C38" s="258" t="s">
        <v>554</v>
      </c>
      <c r="D38" s="249" t="s">
        <v>326</v>
      </c>
      <c r="E38" s="250">
        <v>1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327</v>
      </c>
      <c r="T38" s="230" t="s">
        <v>190</v>
      </c>
      <c r="U38" s="230">
        <v>0</v>
      </c>
      <c r="V38" s="230">
        <f>ROUND(E38*U38,2)</f>
        <v>0</v>
      </c>
      <c r="W38" s="230"/>
      <c r="X38" s="230" t="s">
        <v>151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152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7">
        <v>30</v>
      </c>
      <c r="B39" s="248" t="s">
        <v>555</v>
      </c>
      <c r="C39" s="258" t="s">
        <v>556</v>
      </c>
      <c r="D39" s="249" t="s">
        <v>326</v>
      </c>
      <c r="E39" s="250">
        <v>1</v>
      </c>
      <c r="F39" s="251"/>
      <c r="G39" s="252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327</v>
      </c>
      <c r="T39" s="230" t="s">
        <v>190</v>
      </c>
      <c r="U39" s="230">
        <v>0</v>
      </c>
      <c r="V39" s="230">
        <f>ROUND(E39*U39,2)</f>
        <v>0</v>
      </c>
      <c r="W39" s="230"/>
      <c r="X39" s="230" t="s">
        <v>151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152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5" t="s">
        <v>145</v>
      </c>
      <c r="B40" s="236" t="s">
        <v>114</v>
      </c>
      <c r="C40" s="255" t="s">
        <v>115</v>
      </c>
      <c r="D40" s="237"/>
      <c r="E40" s="238"/>
      <c r="F40" s="239"/>
      <c r="G40" s="240">
        <f>SUMIF(AG41:AG44,"&lt;&gt;NOR",G41:G44)</f>
        <v>0</v>
      </c>
      <c r="H40" s="234"/>
      <c r="I40" s="234">
        <f>SUM(I41:I44)</f>
        <v>0</v>
      </c>
      <c r="J40" s="234"/>
      <c r="K40" s="234">
        <f>SUM(K41:K44)</f>
        <v>0</v>
      </c>
      <c r="L40" s="234"/>
      <c r="M40" s="234">
        <f>SUM(M41:M44)</f>
        <v>0</v>
      </c>
      <c r="N40" s="234"/>
      <c r="O40" s="234">
        <f>SUM(O41:O44)</f>
        <v>0</v>
      </c>
      <c r="P40" s="234"/>
      <c r="Q40" s="234">
        <f>SUM(Q41:Q44)</f>
        <v>0</v>
      </c>
      <c r="R40" s="234"/>
      <c r="S40" s="234"/>
      <c r="T40" s="234"/>
      <c r="U40" s="234"/>
      <c r="V40" s="234">
        <f>SUM(V41:V44)</f>
        <v>0</v>
      </c>
      <c r="W40" s="234"/>
      <c r="X40" s="234"/>
      <c r="AG40" t="s">
        <v>146</v>
      </c>
    </row>
    <row r="41" spans="1:60" outlineLevel="1" x14ac:dyDescent="0.2">
      <c r="A41" s="247">
        <v>31</v>
      </c>
      <c r="B41" s="248" t="s">
        <v>557</v>
      </c>
      <c r="C41" s="258" t="s">
        <v>558</v>
      </c>
      <c r="D41" s="249" t="s">
        <v>326</v>
      </c>
      <c r="E41" s="250">
        <v>1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327</v>
      </c>
      <c r="T41" s="230" t="s">
        <v>190</v>
      </c>
      <c r="U41" s="230">
        <v>0</v>
      </c>
      <c r="V41" s="230">
        <f>ROUND(E41*U41,2)</f>
        <v>0</v>
      </c>
      <c r="W41" s="230"/>
      <c r="X41" s="230" t="s">
        <v>151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152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7">
        <v>32</v>
      </c>
      <c r="B42" s="248" t="s">
        <v>559</v>
      </c>
      <c r="C42" s="258" t="s">
        <v>560</v>
      </c>
      <c r="D42" s="249" t="s">
        <v>326</v>
      </c>
      <c r="E42" s="250">
        <v>1</v>
      </c>
      <c r="F42" s="251"/>
      <c r="G42" s="252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327</v>
      </c>
      <c r="T42" s="230" t="s">
        <v>190</v>
      </c>
      <c r="U42" s="230">
        <v>0</v>
      </c>
      <c r="V42" s="230">
        <f>ROUND(E42*U42,2)</f>
        <v>0</v>
      </c>
      <c r="W42" s="230"/>
      <c r="X42" s="230" t="s">
        <v>151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152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7">
        <v>33</v>
      </c>
      <c r="B43" s="248" t="s">
        <v>561</v>
      </c>
      <c r="C43" s="258" t="s">
        <v>562</v>
      </c>
      <c r="D43" s="249" t="s">
        <v>326</v>
      </c>
      <c r="E43" s="250">
        <v>1</v>
      </c>
      <c r="F43" s="251"/>
      <c r="G43" s="252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327</v>
      </c>
      <c r="T43" s="230" t="s">
        <v>190</v>
      </c>
      <c r="U43" s="230">
        <v>0</v>
      </c>
      <c r="V43" s="230">
        <f>ROUND(E43*U43,2)</f>
        <v>0</v>
      </c>
      <c r="W43" s="230"/>
      <c r="X43" s="230" t="s">
        <v>151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152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1">
        <v>34</v>
      </c>
      <c r="B44" s="242" t="s">
        <v>563</v>
      </c>
      <c r="C44" s="256" t="s">
        <v>564</v>
      </c>
      <c r="D44" s="243"/>
      <c r="E44" s="244">
        <v>0</v>
      </c>
      <c r="F44" s="245"/>
      <c r="G44" s="246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327</v>
      </c>
      <c r="T44" s="230" t="s">
        <v>565</v>
      </c>
      <c r="U44" s="230">
        <v>0</v>
      </c>
      <c r="V44" s="230">
        <f>ROUND(E44*U44,2)</f>
        <v>0</v>
      </c>
      <c r="W44" s="230"/>
      <c r="X44" s="230" t="s">
        <v>151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152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3"/>
      <c r="B45" s="4"/>
      <c r="C45" s="260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132</v>
      </c>
    </row>
    <row r="46" spans="1:60" x14ac:dyDescent="0.2">
      <c r="A46" s="213"/>
      <c r="B46" s="214" t="s">
        <v>31</v>
      </c>
      <c r="C46" s="261"/>
      <c r="D46" s="215"/>
      <c r="E46" s="216"/>
      <c r="F46" s="216"/>
      <c r="G46" s="254">
        <f>G8+G29+G40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493</v>
      </c>
    </row>
    <row r="47" spans="1:60" x14ac:dyDescent="0.2">
      <c r="A47" s="3"/>
      <c r="B47" s="4"/>
      <c r="C47" s="260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3"/>
      <c r="B48" s="4"/>
      <c r="C48" s="260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17" t="s">
        <v>494</v>
      </c>
      <c r="B49" s="217"/>
      <c r="C49" s="262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18"/>
      <c r="B50" s="219"/>
      <c r="C50" s="263"/>
      <c r="D50" s="219"/>
      <c r="E50" s="219"/>
      <c r="F50" s="219"/>
      <c r="G50" s="22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G50" t="s">
        <v>495</v>
      </c>
    </row>
    <row r="51" spans="1:33" x14ac:dyDescent="0.2">
      <c r="A51" s="221"/>
      <c r="B51" s="222"/>
      <c r="C51" s="264"/>
      <c r="D51" s="222"/>
      <c r="E51" s="222"/>
      <c r="F51" s="222"/>
      <c r="G51" s="2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21"/>
      <c r="B52" s="222"/>
      <c r="C52" s="264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21"/>
      <c r="B53" s="222"/>
      <c r="C53" s="264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24"/>
      <c r="B54" s="225"/>
      <c r="C54" s="265"/>
      <c r="D54" s="225"/>
      <c r="E54" s="225"/>
      <c r="F54" s="225"/>
      <c r="G54" s="22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3"/>
      <c r="B55" s="4"/>
      <c r="C55" s="26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C56" s="266"/>
      <c r="D56" s="10"/>
      <c r="AG56" t="s">
        <v>496</v>
      </c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9:C49"/>
    <mergeCell ref="A50:G5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121</v>
      </c>
    </row>
    <row r="3" spans="1:60" ht="24.95" customHeight="1" x14ac:dyDescent="0.2">
      <c r="A3" s="196" t="s">
        <v>9</v>
      </c>
      <c r="B3" s="49" t="s">
        <v>43</v>
      </c>
      <c r="C3" s="199" t="s">
        <v>44</v>
      </c>
      <c r="D3" s="197"/>
      <c r="E3" s="197"/>
      <c r="F3" s="197"/>
      <c r="G3" s="198"/>
      <c r="AC3" s="175" t="s">
        <v>121</v>
      </c>
      <c r="AG3" t="s">
        <v>122</v>
      </c>
    </row>
    <row r="4" spans="1:60" ht="24.95" customHeight="1" x14ac:dyDescent="0.2">
      <c r="A4" s="200" t="s">
        <v>10</v>
      </c>
      <c r="B4" s="201" t="s">
        <v>53</v>
      </c>
      <c r="C4" s="202" t="s">
        <v>54</v>
      </c>
      <c r="D4" s="203"/>
      <c r="E4" s="203"/>
      <c r="F4" s="203"/>
      <c r="G4" s="204"/>
      <c r="AG4" t="s">
        <v>123</v>
      </c>
    </row>
    <row r="5" spans="1:60" x14ac:dyDescent="0.2">
      <c r="D5" s="10"/>
    </row>
    <row r="6" spans="1:60" ht="38.25" x14ac:dyDescent="0.2">
      <c r="A6" s="206" t="s">
        <v>124</v>
      </c>
      <c r="B6" s="208" t="s">
        <v>125</v>
      </c>
      <c r="C6" s="208" t="s">
        <v>126</v>
      </c>
      <c r="D6" s="207" t="s">
        <v>127</v>
      </c>
      <c r="E6" s="206" t="s">
        <v>128</v>
      </c>
      <c r="F6" s="205" t="s">
        <v>129</v>
      </c>
      <c r="G6" s="206" t="s">
        <v>31</v>
      </c>
      <c r="H6" s="209" t="s">
        <v>32</v>
      </c>
      <c r="I6" s="209" t="s">
        <v>130</v>
      </c>
      <c r="J6" s="209" t="s">
        <v>33</v>
      </c>
      <c r="K6" s="209" t="s">
        <v>131</v>
      </c>
      <c r="L6" s="209" t="s">
        <v>132</v>
      </c>
      <c r="M6" s="209" t="s">
        <v>133</v>
      </c>
      <c r="N6" s="209" t="s">
        <v>134</v>
      </c>
      <c r="O6" s="209" t="s">
        <v>135</v>
      </c>
      <c r="P6" s="209" t="s">
        <v>136</v>
      </c>
      <c r="Q6" s="209" t="s">
        <v>137</v>
      </c>
      <c r="R6" s="209" t="s">
        <v>138</v>
      </c>
      <c r="S6" s="209" t="s">
        <v>139</v>
      </c>
      <c r="T6" s="209" t="s">
        <v>140</v>
      </c>
      <c r="U6" s="209" t="s">
        <v>141</v>
      </c>
      <c r="V6" s="209" t="s">
        <v>142</v>
      </c>
      <c r="W6" s="209" t="s">
        <v>143</v>
      </c>
      <c r="X6" s="209" t="s">
        <v>144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5" t="s">
        <v>145</v>
      </c>
      <c r="B8" s="236" t="s">
        <v>86</v>
      </c>
      <c r="C8" s="255" t="s">
        <v>87</v>
      </c>
      <c r="D8" s="237"/>
      <c r="E8" s="238"/>
      <c r="F8" s="239"/>
      <c r="G8" s="240">
        <f>SUMIF(AG9:AG16,"&lt;&gt;NOR",G9:G16)</f>
        <v>0</v>
      </c>
      <c r="H8" s="234"/>
      <c r="I8" s="234">
        <f>SUM(I9:I16)</f>
        <v>0</v>
      </c>
      <c r="J8" s="234"/>
      <c r="K8" s="234">
        <f>SUM(K9:K16)</f>
        <v>0</v>
      </c>
      <c r="L8" s="234"/>
      <c r="M8" s="234">
        <f>SUM(M9:M16)</f>
        <v>0</v>
      </c>
      <c r="N8" s="234"/>
      <c r="O8" s="234">
        <f>SUM(O9:O16)</f>
        <v>7.0000000000000007E-2</v>
      </c>
      <c r="P8" s="234"/>
      <c r="Q8" s="234">
        <f>SUM(Q9:Q16)</f>
        <v>0</v>
      </c>
      <c r="R8" s="234"/>
      <c r="S8" s="234"/>
      <c r="T8" s="234"/>
      <c r="U8" s="234"/>
      <c r="V8" s="234">
        <f>SUM(V9:V16)</f>
        <v>33.14</v>
      </c>
      <c r="W8" s="234"/>
      <c r="X8" s="234"/>
      <c r="AG8" t="s">
        <v>146</v>
      </c>
    </row>
    <row r="9" spans="1:60" outlineLevel="1" x14ac:dyDescent="0.2">
      <c r="A9" s="247">
        <v>1</v>
      </c>
      <c r="B9" s="248" t="s">
        <v>566</v>
      </c>
      <c r="C9" s="258" t="s">
        <v>567</v>
      </c>
      <c r="D9" s="249" t="s">
        <v>214</v>
      </c>
      <c r="E9" s="250">
        <v>12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4.6999999999999999E-4</v>
      </c>
      <c r="O9" s="230">
        <f>ROUND(E9*N9,2)</f>
        <v>0.01</v>
      </c>
      <c r="P9" s="230">
        <v>0</v>
      </c>
      <c r="Q9" s="230">
        <f>ROUND(E9*P9,2)</f>
        <v>0</v>
      </c>
      <c r="R9" s="230"/>
      <c r="S9" s="230" t="s">
        <v>327</v>
      </c>
      <c r="T9" s="230" t="s">
        <v>190</v>
      </c>
      <c r="U9" s="230">
        <v>0.35899999999999999</v>
      </c>
      <c r="V9" s="230">
        <f>ROUND(E9*U9,2)</f>
        <v>4.3099999999999996</v>
      </c>
      <c r="W9" s="230"/>
      <c r="X9" s="230" t="s">
        <v>151</v>
      </c>
      <c r="Y9" s="210"/>
      <c r="Z9" s="210"/>
      <c r="AA9" s="210"/>
      <c r="AB9" s="210"/>
      <c r="AC9" s="210"/>
      <c r="AD9" s="210"/>
      <c r="AE9" s="210"/>
      <c r="AF9" s="210"/>
      <c r="AG9" s="210" t="s">
        <v>166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7">
        <v>2</v>
      </c>
      <c r="B10" s="248" t="s">
        <v>568</v>
      </c>
      <c r="C10" s="258" t="s">
        <v>569</v>
      </c>
      <c r="D10" s="249" t="s">
        <v>214</v>
      </c>
      <c r="E10" s="250">
        <v>8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1.5200000000000001E-3</v>
      </c>
      <c r="O10" s="230">
        <f>ROUND(E10*N10,2)</f>
        <v>0.01</v>
      </c>
      <c r="P10" s="230">
        <v>0</v>
      </c>
      <c r="Q10" s="230">
        <f>ROUND(E10*P10,2)</f>
        <v>0</v>
      </c>
      <c r="R10" s="230"/>
      <c r="S10" s="230" t="s">
        <v>327</v>
      </c>
      <c r="T10" s="230" t="s">
        <v>190</v>
      </c>
      <c r="U10" s="230">
        <v>1.173</v>
      </c>
      <c r="V10" s="230">
        <f>ROUND(E10*U10,2)</f>
        <v>9.3800000000000008</v>
      </c>
      <c r="W10" s="230"/>
      <c r="X10" s="230" t="s">
        <v>151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166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7">
        <v>3</v>
      </c>
      <c r="B11" s="248" t="s">
        <v>570</v>
      </c>
      <c r="C11" s="258" t="s">
        <v>571</v>
      </c>
      <c r="D11" s="249" t="s">
        <v>214</v>
      </c>
      <c r="E11" s="250">
        <v>4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2.0899999999999998E-3</v>
      </c>
      <c r="O11" s="230">
        <f>ROUND(E11*N11,2)</f>
        <v>0.01</v>
      </c>
      <c r="P11" s="230">
        <v>0</v>
      </c>
      <c r="Q11" s="230">
        <f>ROUND(E11*P11,2)</f>
        <v>0</v>
      </c>
      <c r="R11" s="230"/>
      <c r="S11" s="230" t="s">
        <v>327</v>
      </c>
      <c r="T11" s="230" t="s">
        <v>190</v>
      </c>
      <c r="U11" s="230">
        <v>0.8</v>
      </c>
      <c r="V11" s="230">
        <f>ROUND(E11*U11,2)</f>
        <v>3.2</v>
      </c>
      <c r="W11" s="230"/>
      <c r="X11" s="230" t="s">
        <v>151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572</v>
      </c>
      <c r="C12" s="258" t="s">
        <v>573</v>
      </c>
      <c r="D12" s="249" t="s">
        <v>214</v>
      </c>
      <c r="E12" s="250">
        <v>15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2.5000000000000001E-3</v>
      </c>
      <c r="O12" s="230">
        <f>ROUND(E12*N12,2)</f>
        <v>0.04</v>
      </c>
      <c r="P12" s="230">
        <v>0</v>
      </c>
      <c r="Q12" s="230">
        <f>ROUND(E12*P12,2)</f>
        <v>0</v>
      </c>
      <c r="R12" s="230"/>
      <c r="S12" s="230" t="s">
        <v>327</v>
      </c>
      <c r="T12" s="230" t="s">
        <v>190</v>
      </c>
      <c r="U12" s="230">
        <v>0.8</v>
      </c>
      <c r="V12" s="230">
        <f>ROUND(E12*U12,2)</f>
        <v>12</v>
      </c>
      <c r="W12" s="230"/>
      <c r="X12" s="230" t="s">
        <v>151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5</v>
      </c>
      <c r="B13" s="248" t="s">
        <v>574</v>
      </c>
      <c r="C13" s="258" t="s">
        <v>575</v>
      </c>
      <c r="D13" s="249" t="s">
        <v>205</v>
      </c>
      <c r="E13" s="250">
        <v>6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327</v>
      </c>
      <c r="T13" s="230" t="s">
        <v>190</v>
      </c>
      <c r="U13" s="230">
        <v>0.17399999999999999</v>
      </c>
      <c r="V13" s="230">
        <f>ROUND(E13*U13,2)</f>
        <v>1.04</v>
      </c>
      <c r="W13" s="230"/>
      <c r="X13" s="230" t="s">
        <v>151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7">
        <v>6</v>
      </c>
      <c r="B14" s="248" t="s">
        <v>576</v>
      </c>
      <c r="C14" s="258" t="s">
        <v>577</v>
      </c>
      <c r="D14" s="249" t="s">
        <v>205</v>
      </c>
      <c r="E14" s="250">
        <v>3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327</v>
      </c>
      <c r="T14" s="230" t="s">
        <v>190</v>
      </c>
      <c r="U14" s="230">
        <v>0.25900000000000001</v>
      </c>
      <c r="V14" s="230">
        <f>ROUND(E14*U14,2)</f>
        <v>0.78</v>
      </c>
      <c r="W14" s="230"/>
      <c r="X14" s="230" t="s">
        <v>151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166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7">
        <v>7</v>
      </c>
      <c r="B15" s="248" t="s">
        <v>578</v>
      </c>
      <c r="C15" s="258" t="s">
        <v>579</v>
      </c>
      <c r="D15" s="249" t="s">
        <v>205</v>
      </c>
      <c r="E15" s="250">
        <v>1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8.0000000000000007E-5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327</v>
      </c>
      <c r="T15" s="230" t="s">
        <v>190</v>
      </c>
      <c r="U15" s="230">
        <v>0.13300000000000001</v>
      </c>
      <c r="V15" s="230">
        <f>ROUND(E15*U15,2)</f>
        <v>0.13</v>
      </c>
      <c r="W15" s="230"/>
      <c r="X15" s="230" t="s">
        <v>151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7">
        <v>8</v>
      </c>
      <c r="B16" s="248" t="s">
        <v>580</v>
      </c>
      <c r="C16" s="258" t="s">
        <v>581</v>
      </c>
      <c r="D16" s="249" t="s">
        <v>214</v>
      </c>
      <c r="E16" s="250">
        <v>39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327</v>
      </c>
      <c r="T16" s="230" t="s">
        <v>190</v>
      </c>
      <c r="U16" s="230">
        <v>5.8999999999999997E-2</v>
      </c>
      <c r="V16" s="230">
        <f>ROUND(E16*U16,2)</f>
        <v>2.2999999999999998</v>
      </c>
      <c r="W16" s="230"/>
      <c r="X16" s="230" t="s">
        <v>151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166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5" t="s">
        <v>145</v>
      </c>
      <c r="B17" s="236" t="s">
        <v>88</v>
      </c>
      <c r="C17" s="255" t="s">
        <v>89</v>
      </c>
      <c r="D17" s="237"/>
      <c r="E17" s="238"/>
      <c r="F17" s="239"/>
      <c r="G17" s="240">
        <f>SUMIF(AG18:AG23,"&lt;&gt;NOR",G18:G23)</f>
        <v>0</v>
      </c>
      <c r="H17" s="234"/>
      <c r="I17" s="234">
        <f>SUM(I18:I23)</f>
        <v>0</v>
      </c>
      <c r="J17" s="234"/>
      <c r="K17" s="234">
        <f>SUM(K18:K23)</f>
        <v>0</v>
      </c>
      <c r="L17" s="234"/>
      <c r="M17" s="234">
        <f>SUM(M18:M23)</f>
        <v>0</v>
      </c>
      <c r="N17" s="234"/>
      <c r="O17" s="234">
        <f>SUM(O18:O23)</f>
        <v>0.03</v>
      </c>
      <c r="P17" s="234"/>
      <c r="Q17" s="234">
        <f>SUM(Q18:Q23)</f>
        <v>0</v>
      </c>
      <c r="R17" s="234"/>
      <c r="S17" s="234"/>
      <c r="T17" s="234"/>
      <c r="U17" s="234"/>
      <c r="V17" s="234">
        <f>SUM(V18:V23)</f>
        <v>52.680000000000007</v>
      </c>
      <c r="W17" s="234"/>
      <c r="X17" s="234"/>
      <c r="AG17" t="s">
        <v>146</v>
      </c>
    </row>
    <row r="18" spans="1:60" outlineLevel="1" x14ac:dyDescent="0.2">
      <c r="A18" s="247">
        <v>9</v>
      </c>
      <c r="B18" s="248" t="s">
        <v>582</v>
      </c>
      <c r="C18" s="258" t="s">
        <v>583</v>
      </c>
      <c r="D18" s="249" t="s">
        <v>214</v>
      </c>
      <c r="E18" s="250">
        <v>60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4.6999999999999999E-4</v>
      </c>
      <c r="O18" s="230">
        <f>ROUND(E18*N18,2)</f>
        <v>0.03</v>
      </c>
      <c r="P18" s="230">
        <v>0</v>
      </c>
      <c r="Q18" s="230">
        <f>ROUND(E18*P18,2)</f>
        <v>0</v>
      </c>
      <c r="R18" s="230"/>
      <c r="S18" s="230" t="s">
        <v>327</v>
      </c>
      <c r="T18" s="230" t="s">
        <v>190</v>
      </c>
      <c r="U18" s="230">
        <v>0.52200000000000002</v>
      </c>
      <c r="V18" s="230">
        <f>ROUND(E18*U18,2)</f>
        <v>31.32</v>
      </c>
      <c r="W18" s="230"/>
      <c r="X18" s="230" t="s">
        <v>151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166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7">
        <v>10</v>
      </c>
      <c r="B19" s="248" t="s">
        <v>584</v>
      </c>
      <c r="C19" s="258" t="s">
        <v>585</v>
      </c>
      <c r="D19" s="249" t="s">
        <v>214</v>
      </c>
      <c r="E19" s="250">
        <v>8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5.8E-4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327</v>
      </c>
      <c r="T19" s="230" t="s">
        <v>190</v>
      </c>
      <c r="U19" s="230">
        <v>0.6159</v>
      </c>
      <c r="V19" s="230">
        <f>ROUND(E19*U19,2)</f>
        <v>4.93</v>
      </c>
      <c r="W19" s="230"/>
      <c r="X19" s="230" t="s">
        <v>151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7">
        <v>11</v>
      </c>
      <c r="B20" s="248" t="s">
        <v>586</v>
      </c>
      <c r="C20" s="258" t="s">
        <v>587</v>
      </c>
      <c r="D20" s="249" t="s">
        <v>214</v>
      </c>
      <c r="E20" s="250">
        <v>60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2.0000000000000002E-5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327</v>
      </c>
      <c r="T20" s="230" t="s">
        <v>190</v>
      </c>
      <c r="U20" s="230">
        <v>0.129</v>
      </c>
      <c r="V20" s="230">
        <f>ROUND(E20*U20,2)</f>
        <v>7.74</v>
      </c>
      <c r="W20" s="230"/>
      <c r="X20" s="230" t="s">
        <v>151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166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7">
        <v>12</v>
      </c>
      <c r="B21" s="248" t="s">
        <v>588</v>
      </c>
      <c r="C21" s="258" t="s">
        <v>589</v>
      </c>
      <c r="D21" s="249" t="s">
        <v>214</v>
      </c>
      <c r="E21" s="250">
        <v>6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6.0000000000000002E-5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327</v>
      </c>
      <c r="T21" s="230" t="s">
        <v>190</v>
      </c>
      <c r="U21" s="230">
        <v>0.129</v>
      </c>
      <c r="V21" s="230">
        <f>ROUND(E21*U21,2)</f>
        <v>0.77</v>
      </c>
      <c r="W21" s="230"/>
      <c r="X21" s="230" t="s">
        <v>151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7">
        <v>13</v>
      </c>
      <c r="B22" s="248" t="s">
        <v>590</v>
      </c>
      <c r="C22" s="258" t="s">
        <v>591</v>
      </c>
      <c r="D22" s="249" t="s">
        <v>205</v>
      </c>
      <c r="E22" s="250">
        <v>14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327</v>
      </c>
      <c r="T22" s="230" t="s">
        <v>190</v>
      </c>
      <c r="U22" s="230">
        <v>0.42499999999999999</v>
      </c>
      <c r="V22" s="230">
        <f>ROUND(E22*U22,2)</f>
        <v>5.95</v>
      </c>
      <c r="W22" s="230"/>
      <c r="X22" s="230" t="s">
        <v>151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166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7">
        <v>14</v>
      </c>
      <c r="B23" s="248" t="s">
        <v>592</v>
      </c>
      <c r="C23" s="258" t="s">
        <v>593</v>
      </c>
      <c r="D23" s="249" t="s">
        <v>214</v>
      </c>
      <c r="E23" s="250">
        <v>68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327</v>
      </c>
      <c r="T23" s="230" t="s">
        <v>190</v>
      </c>
      <c r="U23" s="230">
        <v>2.9000000000000001E-2</v>
      </c>
      <c r="V23" s="230">
        <f>ROUND(E23*U23,2)</f>
        <v>1.97</v>
      </c>
      <c r="W23" s="230"/>
      <c r="X23" s="230" t="s">
        <v>151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5" t="s">
        <v>145</v>
      </c>
      <c r="B24" s="236" t="s">
        <v>90</v>
      </c>
      <c r="C24" s="255" t="s">
        <v>91</v>
      </c>
      <c r="D24" s="237"/>
      <c r="E24" s="238"/>
      <c r="F24" s="239"/>
      <c r="G24" s="240">
        <f>SUMIF(AG25:AG30,"&lt;&gt;NOR",G25:G30)</f>
        <v>0</v>
      </c>
      <c r="H24" s="234"/>
      <c r="I24" s="234">
        <f>SUM(I25:I30)</f>
        <v>0</v>
      </c>
      <c r="J24" s="234"/>
      <c r="K24" s="234">
        <f>SUM(K25:K30)</f>
        <v>0</v>
      </c>
      <c r="L24" s="234"/>
      <c r="M24" s="234">
        <f>SUM(M25:M30)</f>
        <v>0</v>
      </c>
      <c r="N24" s="234"/>
      <c r="O24" s="234">
        <f>SUM(O25:O30)</f>
        <v>0.02</v>
      </c>
      <c r="P24" s="234"/>
      <c r="Q24" s="234">
        <f>SUM(Q25:Q30)</f>
        <v>0</v>
      </c>
      <c r="R24" s="234"/>
      <c r="S24" s="234"/>
      <c r="T24" s="234"/>
      <c r="U24" s="234"/>
      <c r="V24" s="234">
        <f>SUM(V25:V30)</f>
        <v>6.83</v>
      </c>
      <c r="W24" s="234"/>
      <c r="X24" s="234"/>
      <c r="AG24" t="s">
        <v>146</v>
      </c>
    </row>
    <row r="25" spans="1:60" outlineLevel="1" x14ac:dyDescent="0.2">
      <c r="A25" s="247">
        <v>15</v>
      </c>
      <c r="B25" s="248" t="s">
        <v>594</v>
      </c>
      <c r="C25" s="258" t="s">
        <v>595</v>
      </c>
      <c r="D25" s="249" t="s">
        <v>214</v>
      </c>
      <c r="E25" s="250">
        <v>2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9.1E-4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327</v>
      </c>
      <c r="T25" s="230" t="s">
        <v>190</v>
      </c>
      <c r="U25" s="230">
        <v>0.30869000000000002</v>
      </c>
      <c r="V25" s="230">
        <f>ROUND(E25*U25,2)</f>
        <v>0.62</v>
      </c>
      <c r="W25" s="230"/>
      <c r="X25" s="230" t="s">
        <v>151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7">
        <v>16</v>
      </c>
      <c r="B26" s="248" t="s">
        <v>596</v>
      </c>
      <c r="C26" s="258" t="s">
        <v>597</v>
      </c>
      <c r="D26" s="249" t="s">
        <v>214</v>
      </c>
      <c r="E26" s="250">
        <v>15</v>
      </c>
      <c r="F26" s="251"/>
      <c r="G26" s="252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1.06E-3</v>
      </c>
      <c r="O26" s="230">
        <f>ROUND(E26*N26,2)</f>
        <v>0.02</v>
      </c>
      <c r="P26" s="230">
        <v>0</v>
      </c>
      <c r="Q26" s="230">
        <f>ROUND(E26*P26,2)</f>
        <v>0</v>
      </c>
      <c r="R26" s="230"/>
      <c r="S26" s="230" t="s">
        <v>327</v>
      </c>
      <c r="T26" s="230" t="s">
        <v>190</v>
      </c>
      <c r="U26" s="230">
        <v>0.33262999999999998</v>
      </c>
      <c r="V26" s="230">
        <f>ROUND(E26*U26,2)</f>
        <v>4.99</v>
      </c>
      <c r="W26" s="230"/>
      <c r="X26" s="230" t="s">
        <v>151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166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7">
        <v>17</v>
      </c>
      <c r="B27" s="248" t="s">
        <v>598</v>
      </c>
      <c r="C27" s="258" t="s">
        <v>599</v>
      </c>
      <c r="D27" s="249" t="s">
        <v>205</v>
      </c>
      <c r="E27" s="250">
        <v>1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9.3000000000000005E-4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327</v>
      </c>
      <c r="T27" s="230" t="s">
        <v>190</v>
      </c>
      <c r="U27" s="230">
        <v>0.42399999999999999</v>
      </c>
      <c r="V27" s="230">
        <f>ROUND(E27*U27,2)</f>
        <v>0.42</v>
      </c>
      <c r="W27" s="230"/>
      <c r="X27" s="230" t="s">
        <v>151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7">
        <v>18</v>
      </c>
      <c r="B28" s="248" t="s">
        <v>600</v>
      </c>
      <c r="C28" s="258" t="s">
        <v>601</v>
      </c>
      <c r="D28" s="249" t="s">
        <v>205</v>
      </c>
      <c r="E28" s="250">
        <v>1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327</v>
      </c>
      <c r="T28" s="230" t="s">
        <v>190</v>
      </c>
      <c r="U28" s="230">
        <v>0.48199999999999998</v>
      </c>
      <c r="V28" s="230">
        <f>ROUND(E28*U28,2)</f>
        <v>0.48</v>
      </c>
      <c r="W28" s="230"/>
      <c r="X28" s="230" t="s">
        <v>151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166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7">
        <v>19</v>
      </c>
      <c r="B29" s="248" t="s">
        <v>602</v>
      </c>
      <c r="C29" s="258" t="s">
        <v>603</v>
      </c>
      <c r="D29" s="249" t="s">
        <v>604</v>
      </c>
      <c r="E29" s="250">
        <v>1</v>
      </c>
      <c r="F29" s="251"/>
      <c r="G29" s="252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327</v>
      </c>
      <c r="T29" s="230" t="s">
        <v>190</v>
      </c>
      <c r="U29" s="230">
        <v>0.16500000000000001</v>
      </c>
      <c r="V29" s="230">
        <f>ROUND(E29*U29,2)</f>
        <v>0.17</v>
      </c>
      <c r="W29" s="230"/>
      <c r="X29" s="230" t="s">
        <v>151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7">
        <v>20</v>
      </c>
      <c r="B30" s="248" t="s">
        <v>605</v>
      </c>
      <c r="C30" s="258" t="s">
        <v>606</v>
      </c>
      <c r="D30" s="249" t="s">
        <v>604</v>
      </c>
      <c r="E30" s="250">
        <v>1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5.0000000000000001E-4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327</v>
      </c>
      <c r="T30" s="230" t="s">
        <v>190</v>
      </c>
      <c r="U30" s="230">
        <v>0.14499999999999999</v>
      </c>
      <c r="V30" s="230">
        <f>ROUND(E30*U30,2)</f>
        <v>0.15</v>
      </c>
      <c r="W30" s="230"/>
      <c r="X30" s="230" t="s">
        <v>151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166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5" t="s">
        <v>145</v>
      </c>
      <c r="B31" s="236" t="s">
        <v>92</v>
      </c>
      <c r="C31" s="255" t="s">
        <v>93</v>
      </c>
      <c r="D31" s="237"/>
      <c r="E31" s="238"/>
      <c r="F31" s="239"/>
      <c r="G31" s="240">
        <f>SUMIF(AG32:AG41,"&lt;&gt;NOR",G32:G41)</f>
        <v>0</v>
      </c>
      <c r="H31" s="234"/>
      <c r="I31" s="234">
        <f>SUM(I32:I41)</f>
        <v>0</v>
      </c>
      <c r="J31" s="234"/>
      <c r="K31" s="234">
        <f>SUM(K32:K41)</f>
        <v>0</v>
      </c>
      <c r="L31" s="234"/>
      <c r="M31" s="234">
        <f>SUM(M32:M41)</f>
        <v>0</v>
      </c>
      <c r="N31" s="234"/>
      <c r="O31" s="234">
        <f>SUM(O32:O41)</f>
        <v>0.11</v>
      </c>
      <c r="P31" s="234"/>
      <c r="Q31" s="234">
        <f>SUM(Q32:Q41)</f>
        <v>0</v>
      </c>
      <c r="R31" s="234"/>
      <c r="S31" s="234"/>
      <c r="T31" s="234"/>
      <c r="U31" s="234"/>
      <c r="V31" s="234">
        <f>SUM(V32:V41)</f>
        <v>10.739999999999998</v>
      </c>
      <c r="W31" s="234"/>
      <c r="X31" s="234"/>
      <c r="AG31" t="s">
        <v>146</v>
      </c>
    </row>
    <row r="32" spans="1:60" ht="22.5" outlineLevel="1" x14ac:dyDescent="0.2">
      <c r="A32" s="247">
        <v>21</v>
      </c>
      <c r="B32" s="248" t="s">
        <v>607</v>
      </c>
      <c r="C32" s="258" t="s">
        <v>608</v>
      </c>
      <c r="D32" s="249" t="s">
        <v>604</v>
      </c>
      <c r="E32" s="250">
        <v>3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1.8890000000000001E-2</v>
      </c>
      <c r="O32" s="230">
        <f>ROUND(E32*N32,2)</f>
        <v>0.06</v>
      </c>
      <c r="P32" s="230">
        <v>0</v>
      </c>
      <c r="Q32" s="230">
        <f>ROUND(E32*P32,2)</f>
        <v>0</v>
      </c>
      <c r="R32" s="230"/>
      <c r="S32" s="230" t="s">
        <v>327</v>
      </c>
      <c r="T32" s="230" t="s">
        <v>190</v>
      </c>
      <c r="U32" s="230">
        <v>0.97299999999999998</v>
      </c>
      <c r="V32" s="230">
        <f>ROUND(E32*U32,2)</f>
        <v>2.92</v>
      </c>
      <c r="W32" s="230"/>
      <c r="X32" s="230" t="s">
        <v>151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166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7">
        <v>22</v>
      </c>
      <c r="B33" s="248" t="s">
        <v>609</v>
      </c>
      <c r="C33" s="258" t="s">
        <v>610</v>
      </c>
      <c r="D33" s="249" t="s">
        <v>604</v>
      </c>
      <c r="E33" s="250">
        <v>2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2.0549999999999999E-2</v>
      </c>
      <c r="O33" s="230">
        <f>ROUND(E33*N33,2)</f>
        <v>0.04</v>
      </c>
      <c r="P33" s="230">
        <v>0</v>
      </c>
      <c r="Q33" s="230">
        <f>ROUND(E33*P33,2)</f>
        <v>0</v>
      </c>
      <c r="R33" s="230"/>
      <c r="S33" s="230" t="s">
        <v>327</v>
      </c>
      <c r="T33" s="230" t="s">
        <v>190</v>
      </c>
      <c r="U33" s="230">
        <v>0.95499999999999996</v>
      </c>
      <c r="V33" s="230">
        <f>ROUND(E33*U33,2)</f>
        <v>1.91</v>
      </c>
      <c r="W33" s="230"/>
      <c r="X33" s="230" t="s">
        <v>151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166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7">
        <v>23</v>
      </c>
      <c r="B34" s="248" t="s">
        <v>611</v>
      </c>
      <c r="C34" s="258" t="s">
        <v>612</v>
      </c>
      <c r="D34" s="249" t="s">
        <v>604</v>
      </c>
      <c r="E34" s="250">
        <v>1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1.401E-2</v>
      </c>
      <c r="O34" s="230">
        <f>ROUND(E34*N34,2)</f>
        <v>0.01</v>
      </c>
      <c r="P34" s="230">
        <v>0</v>
      </c>
      <c r="Q34" s="230">
        <f>ROUND(E34*P34,2)</f>
        <v>0</v>
      </c>
      <c r="R34" s="230"/>
      <c r="S34" s="230" t="s">
        <v>327</v>
      </c>
      <c r="T34" s="230" t="s">
        <v>190</v>
      </c>
      <c r="U34" s="230">
        <v>1.1890000000000001</v>
      </c>
      <c r="V34" s="230">
        <f>ROUND(E34*U34,2)</f>
        <v>1.19</v>
      </c>
      <c r="W34" s="230"/>
      <c r="X34" s="230" t="s">
        <v>151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166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7">
        <v>24</v>
      </c>
      <c r="B35" s="248" t="s">
        <v>613</v>
      </c>
      <c r="C35" s="258" t="s">
        <v>614</v>
      </c>
      <c r="D35" s="249" t="s">
        <v>604</v>
      </c>
      <c r="E35" s="250">
        <v>1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4.7699999999999999E-3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327</v>
      </c>
      <c r="T35" s="230" t="s">
        <v>190</v>
      </c>
      <c r="U35" s="230">
        <v>0.32500000000000001</v>
      </c>
      <c r="V35" s="230">
        <f>ROUND(E35*U35,2)</f>
        <v>0.33</v>
      </c>
      <c r="W35" s="230"/>
      <c r="X35" s="230" t="s">
        <v>151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7">
        <v>25</v>
      </c>
      <c r="B36" s="248" t="s">
        <v>615</v>
      </c>
      <c r="C36" s="258" t="s">
        <v>616</v>
      </c>
      <c r="D36" s="249" t="s">
        <v>604</v>
      </c>
      <c r="E36" s="250">
        <v>11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2.4000000000000001E-4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327</v>
      </c>
      <c r="T36" s="230" t="s">
        <v>190</v>
      </c>
      <c r="U36" s="230">
        <v>0.124</v>
      </c>
      <c r="V36" s="230">
        <f>ROUND(E36*U36,2)</f>
        <v>1.36</v>
      </c>
      <c r="W36" s="230"/>
      <c r="X36" s="230" t="s">
        <v>151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166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7">
        <v>26</v>
      </c>
      <c r="B37" s="248" t="s">
        <v>617</v>
      </c>
      <c r="C37" s="258" t="s">
        <v>618</v>
      </c>
      <c r="D37" s="249" t="s">
        <v>604</v>
      </c>
      <c r="E37" s="250">
        <v>2</v>
      </c>
      <c r="F37" s="251"/>
      <c r="G37" s="252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2.4000000000000001E-4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327</v>
      </c>
      <c r="T37" s="230" t="s">
        <v>190</v>
      </c>
      <c r="U37" s="230">
        <v>0.124</v>
      </c>
      <c r="V37" s="230">
        <f>ROUND(E37*U37,2)</f>
        <v>0.25</v>
      </c>
      <c r="W37" s="230"/>
      <c r="X37" s="230" t="s">
        <v>151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7">
        <v>27</v>
      </c>
      <c r="B38" s="248" t="s">
        <v>619</v>
      </c>
      <c r="C38" s="258" t="s">
        <v>620</v>
      </c>
      <c r="D38" s="249" t="s">
        <v>205</v>
      </c>
      <c r="E38" s="250">
        <v>2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4.0000000000000003E-5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327</v>
      </c>
      <c r="T38" s="230" t="s">
        <v>190</v>
      </c>
      <c r="U38" s="230">
        <v>0.44500000000000001</v>
      </c>
      <c r="V38" s="230">
        <f>ROUND(E38*U38,2)</f>
        <v>0.89</v>
      </c>
      <c r="W38" s="230"/>
      <c r="X38" s="230" t="s">
        <v>151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166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7">
        <v>28</v>
      </c>
      <c r="B39" s="248" t="s">
        <v>621</v>
      </c>
      <c r="C39" s="258" t="s">
        <v>622</v>
      </c>
      <c r="D39" s="249" t="s">
        <v>205</v>
      </c>
      <c r="E39" s="250">
        <v>1</v>
      </c>
      <c r="F39" s="251"/>
      <c r="G39" s="252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1.0399999999999999E-3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327</v>
      </c>
      <c r="T39" s="230" t="s">
        <v>190</v>
      </c>
      <c r="U39" s="230">
        <v>0.44500000000000001</v>
      </c>
      <c r="V39" s="230">
        <f>ROUND(E39*U39,2)</f>
        <v>0.45</v>
      </c>
      <c r="W39" s="230"/>
      <c r="X39" s="230" t="s">
        <v>151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166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7">
        <v>29</v>
      </c>
      <c r="B40" s="248" t="s">
        <v>623</v>
      </c>
      <c r="C40" s="258" t="s">
        <v>624</v>
      </c>
      <c r="D40" s="249" t="s">
        <v>205</v>
      </c>
      <c r="E40" s="250">
        <v>1</v>
      </c>
      <c r="F40" s="251"/>
      <c r="G40" s="252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4.0000000000000003E-5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327</v>
      </c>
      <c r="T40" s="230" t="s">
        <v>190</v>
      </c>
      <c r="U40" s="230">
        <v>0.95099999999999996</v>
      </c>
      <c r="V40" s="230">
        <f>ROUND(E40*U40,2)</f>
        <v>0.95</v>
      </c>
      <c r="W40" s="230"/>
      <c r="X40" s="230" t="s">
        <v>151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166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7">
        <v>30</v>
      </c>
      <c r="B41" s="248" t="s">
        <v>625</v>
      </c>
      <c r="C41" s="258" t="s">
        <v>626</v>
      </c>
      <c r="D41" s="249" t="s">
        <v>205</v>
      </c>
      <c r="E41" s="250">
        <v>2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2.5999999999999998E-4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327</v>
      </c>
      <c r="T41" s="230" t="s">
        <v>190</v>
      </c>
      <c r="U41" s="230">
        <v>0.246</v>
      </c>
      <c r="V41" s="230">
        <f>ROUND(E41*U41,2)</f>
        <v>0.49</v>
      </c>
      <c r="W41" s="230"/>
      <c r="X41" s="230" t="s">
        <v>151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166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5" t="s">
        <v>145</v>
      </c>
      <c r="B42" s="236" t="s">
        <v>94</v>
      </c>
      <c r="C42" s="255" t="s">
        <v>95</v>
      </c>
      <c r="D42" s="237"/>
      <c r="E42" s="238"/>
      <c r="F42" s="239"/>
      <c r="G42" s="240">
        <f>SUMIF(AG43:AG43,"&lt;&gt;NOR",G43:G43)</f>
        <v>0</v>
      </c>
      <c r="H42" s="234"/>
      <c r="I42" s="234">
        <f>SUM(I43:I43)</f>
        <v>0</v>
      </c>
      <c r="J42" s="234"/>
      <c r="K42" s="234">
        <f>SUM(K43:K43)</f>
        <v>0</v>
      </c>
      <c r="L42" s="234"/>
      <c r="M42" s="234">
        <f>SUM(M43:M43)</f>
        <v>0</v>
      </c>
      <c r="N42" s="234"/>
      <c r="O42" s="234">
        <f>SUM(O43:O43)</f>
        <v>0.03</v>
      </c>
      <c r="P42" s="234"/>
      <c r="Q42" s="234">
        <f>SUM(Q43:Q43)</f>
        <v>0</v>
      </c>
      <c r="R42" s="234"/>
      <c r="S42" s="234"/>
      <c r="T42" s="234"/>
      <c r="U42" s="234"/>
      <c r="V42" s="234">
        <f>SUM(V43:V43)</f>
        <v>5.31</v>
      </c>
      <c r="W42" s="234"/>
      <c r="X42" s="234"/>
      <c r="AG42" t="s">
        <v>146</v>
      </c>
    </row>
    <row r="43" spans="1:60" outlineLevel="1" x14ac:dyDescent="0.2">
      <c r="A43" s="241">
        <v>31</v>
      </c>
      <c r="B43" s="242" t="s">
        <v>627</v>
      </c>
      <c r="C43" s="256" t="s">
        <v>628</v>
      </c>
      <c r="D43" s="243" t="s">
        <v>604</v>
      </c>
      <c r="E43" s="244">
        <v>3</v>
      </c>
      <c r="F43" s="245"/>
      <c r="G43" s="246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8.9999999999999993E-3</v>
      </c>
      <c r="O43" s="230">
        <f>ROUND(E43*N43,2)</f>
        <v>0.03</v>
      </c>
      <c r="P43" s="230">
        <v>0</v>
      </c>
      <c r="Q43" s="230">
        <f>ROUND(E43*P43,2)</f>
        <v>0</v>
      </c>
      <c r="R43" s="230"/>
      <c r="S43" s="230" t="s">
        <v>327</v>
      </c>
      <c r="T43" s="230" t="s">
        <v>190</v>
      </c>
      <c r="U43" s="230">
        <v>1.77</v>
      </c>
      <c r="V43" s="230">
        <f>ROUND(E43*U43,2)</f>
        <v>5.31</v>
      </c>
      <c r="W43" s="230"/>
      <c r="X43" s="230" t="s">
        <v>151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3"/>
      <c r="B44" s="4"/>
      <c r="C44" s="260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132</v>
      </c>
    </row>
    <row r="45" spans="1:60" x14ac:dyDescent="0.2">
      <c r="A45" s="213"/>
      <c r="B45" s="214" t="s">
        <v>31</v>
      </c>
      <c r="C45" s="261"/>
      <c r="D45" s="215"/>
      <c r="E45" s="216"/>
      <c r="F45" s="216"/>
      <c r="G45" s="254">
        <f>G8+G17+G24+G31+G42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493</v>
      </c>
    </row>
    <row r="46" spans="1:60" x14ac:dyDescent="0.2">
      <c r="A46" s="3"/>
      <c r="B46" s="4"/>
      <c r="C46" s="260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3"/>
      <c r="B47" s="4"/>
      <c r="C47" s="260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17" t="s">
        <v>494</v>
      </c>
      <c r="B48" s="217"/>
      <c r="C48" s="26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18"/>
      <c r="B49" s="219"/>
      <c r="C49" s="263"/>
      <c r="D49" s="219"/>
      <c r="E49" s="219"/>
      <c r="F49" s="219"/>
      <c r="G49" s="22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G49" t="s">
        <v>495</v>
      </c>
    </row>
    <row r="50" spans="1:33" x14ac:dyDescent="0.2">
      <c r="A50" s="221"/>
      <c r="B50" s="222"/>
      <c r="C50" s="264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21"/>
      <c r="B51" s="222"/>
      <c r="C51" s="264"/>
      <c r="D51" s="222"/>
      <c r="E51" s="222"/>
      <c r="F51" s="222"/>
      <c r="G51" s="2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21"/>
      <c r="B52" s="222"/>
      <c r="C52" s="264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24"/>
      <c r="B53" s="225"/>
      <c r="C53" s="265"/>
      <c r="D53" s="225"/>
      <c r="E53" s="225"/>
      <c r="F53" s="225"/>
      <c r="G53" s="22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3"/>
      <c r="B54" s="4"/>
      <c r="C54" s="260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C55" s="266"/>
      <c r="D55" s="10"/>
      <c r="AG55" t="s">
        <v>496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48:C48"/>
    <mergeCell ref="A49:G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120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121</v>
      </c>
    </row>
    <row r="3" spans="1:60" ht="24.95" customHeight="1" x14ac:dyDescent="0.2">
      <c r="A3" s="196" t="s">
        <v>9</v>
      </c>
      <c r="B3" s="49" t="s">
        <v>43</v>
      </c>
      <c r="C3" s="199" t="s">
        <v>44</v>
      </c>
      <c r="D3" s="197"/>
      <c r="E3" s="197"/>
      <c r="F3" s="197"/>
      <c r="G3" s="198"/>
      <c r="AC3" s="175" t="s">
        <v>121</v>
      </c>
      <c r="AG3" t="s">
        <v>122</v>
      </c>
    </row>
    <row r="4" spans="1:60" ht="24.95" customHeight="1" x14ac:dyDescent="0.2">
      <c r="A4" s="200" t="s">
        <v>10</v>
      </c>
      <c r="B4" s="201" t="s">
        <v>55</v>
      </c>
      <c r="C4" s="202" t="s">
        <v>56</v>
      </c>
      <c r="D4" s="203"/>
      <c r="E4" s="203"/>
      <c r="F4" s="203"/>
      <c r="G4" s="204"/>
      <c r="AG4" t="s">
        <v>123</v>
      </c>
    </row>
    <row r="5" spans="1:60" x14ac:dyDescent="0.2">
      <c r="D5" s="10"/>
    </row>
    <row r="6" spans="1:60" ht="38.25" x14ac:dyDescent="0.2">
      <c r="A6" s="206" t="s">
        <v>124</v>
      </c>
      <c r="B6" s="208" t="s">
        <v>125</v>
      </c>
      <c r="C6" s="208" t="s">
        <v>126</v>
      </c>
      <c r="D6" s="207" t="s">
        <v>127</v>
      </c>
      <c r="E6" s="206" t="s">
        <v>128</v>
      </c>
      <c r="F6" s="205" t="s">
        <v>129</v>
      </c>
      <c r="G6" s="206" t="s">
        <v>31</v>
      </c>
      <c r="H6" s="209" t="s">
        <v>32</v>
      </c>
      <c r="I6" s="209" t="s">
        <v>130</v>
      </c>
      <c r="J6" s="209" t="s">
        <v>33</v>
      </c>
      <c r="K6" s="209" t="s">
        <v>131</v>
      </c>
      <c r="L6" s="209" t="s">
        <v>132</v>
      </c>
      <c r="M6" s="209" t="s">
        <v>133</v>
      </c>
      <c r="N6" s="209" t="s">
        <v>134</v>
      </c>
      <c r="O6" s="209" t="s">
        <v>135</v>
      </c>
      <c r="P6" s="209" t="s">
        <v>136</v>
      </c>
      <c r="Q6" s="209" t="s">
        <v>137</v>
      </c>
      <c r="R6" s="209" t="s">
        <v>138</v>
      </c>
      <c r="S6" s="209" t="s">
        <v>139</v>
      </c>
      <c r="T6" s="209" t="s">
        <v>140</v>
      </c>
      <c r="U6" s="209" t="s">
        <v>141</v>
      </c>
      <c r="V6" s="209" t="s">
        <v>142</v>
      </c>
      <c r="W6" s="209" t="s">
        <v>143</v>
      </c>
      <c r="X6" s="209" t="s">
        <v>144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5" t="s">
        <v>145</v>
      </c>
      <c r="B8" s="236" t="s">
        <v>116</v>
      </c>
      <c r="C8" s="255" t="s">
        <v>117</v>
      </c>
      <c r="D8" s="237"/>
      <c r="E8" s="238"/>
      <c r="F8" s="239"/>
      <c r="G8" s="240">
        <f>SUMIF(AG9:AG53,"&lt;&gt;NOR",G9:G53)</f>
        <v>0</v>
      </c>
      <c r="H8" s="234"/>
      <c r="I8" s="234">
        <f>SUM(I9:I53)</f>
        <v>0</v>
      </c>
      <c r="J8" s="234"/>
      <c r="K8" s="234">
        <f>SUM(K9:K53)</f>
        <v>0</v>
      </c>
      <c r="L8" s="234"/>
      <c r="M8" s="234">
        <f>SUM(M9:M53)</f>
        <v>0</v>
      </c>
      <c r="N8" s="234"/>
      <c r="O8" s="234">
        <f>SUM(O9:O53)</f>
        <v>0</v>
      </c>
      <c r="P8" s="234"/>
      <c r="Q8" s="234">
        <f>SUM(Q9:Q53)</f>
        <v>0</v>
      </c>
      <c r="R8" s="234"/>
      <c r="S8" s="234"/>
      <c r="T8" s="234"/>
      <c r="U8" s="234"/>
      <c r="V8" s="234">
        <f>SUM(V9:V53)</f>
        <v>0</v>
      </c>
      <c r="W8" s="234"/>
      <c r="X8" s="234"/>
      <c r="AG8" t="s">
        <v>146</v>
      </c>
    </row>
    <row r="9" spans="1:60" outlineLevel="1" x14ac:dyDescent="0.2">
      <c r="A9" s="247">
        <v>1</v>
      </c>
      <c r="B9" s="248" t="s">
        <v>629</v>
      </c>
      <c r="C9" s="258" t="s">
        <v>630</v>
      </c>
      <c r="D9" s="249" t="s">
        <v>214</v>
      </c>
      <c r="E9" s="250">
        <v>4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327</v>
      </c>
      <c r="T9" s="230" t="s">
        <v>190</v>
      </c>
      <c r="U9" s="230">
        <v>0</v>
      </c>
      <c r="V9" s="230">
        <f>ROUND(E9*U9,2)</f>
        <v>0</v>
      </c>
      <c r="W9" s="230"/>
      <c r="X9" s="230" t="s">
        <v>151</v>
      </c>
      <c r="Y9" s="210"/>
      <c r="Z9" s="210"/>
      <c r="AA9" s="210"/>
      <c r="AB9" s="210"/>
      <c r="AC9" s="210"/>
      <c r="AD9" s="210"/>
      <c r="AE9" s="210"/>
      <c r="AF9" s="210"/>
      <c r="AG9" s="210" t="s">
        <v>152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7">
        <v>2</v>
      </c>
      <c r="B10" s="248" t="s">
        <v>631</v>
      </c>
      <c r="C10" s="258" t="s">
        <v>632</v>
      </c>
      <c r="D10" s="249" t="s">
        <v>214</v>
      </c>
      <c r="E10" s="250">
        <v>6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/>
      <c r="S10" s="230" t="s">
        <v>327</v>
      </c>
      <c r="T10" s="230" t="s">
        <v>190</v>
      </c>
      <c r="U10" s="230">
        <v>0</v>
      </c>
      <c r="V10" s="230">
        <f>ROUND(E10*U10,2)</f>
        <v>0</v>
      </c>
      <c r="W10" s="230"/>
      <c r="X10" s="230" t="s">
        <v>151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7">
        <v>3</v>
      </c>
      <c r="B11" s="248" t="s">
        <v>633</v>
      </c>
      <c r="C11" s="258" t="s">
        <v>634</v>
      </c>
      <c r="D11" s="249" t="s">
        <v>431</v>
      </c>
      <c r="E11" s="250">
        <v>1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327</v>
      </c>
      <c r="T11" s="230" t="s">
        <v>190</v>
      </c>
      <c r="U11" s="230">
        <v>0</v>
      </c>
      <c r="V11" s="230">
        <f>ROUND(E11*U11,2)</f>
        <v>0</v>
      </c>
      <c r="W11" s="230"/>
      <c r="X11" s="230" t="s">
        <v>151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152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635</v>
      </c>
      <c r="C12" s="258" t="s">
        <v>636</v>
      </c>
      <c r="D12" s="249" t="s">
        <v>431</v>
      </c>
      <c r="E12" s="250">
        <v>35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327</v>
      </c>
      <c r="T12" s="230" t="s">
        <v>190</v>
      </c>
      <c r="U12" s="230">
        <v>0</v>
      </c>
      <c r="V12" s="230">
        <f>ROUND(E12*U12,2)</f>
        <v>0</v>
      </c>
      <c r="W12" s="230"/>
      <c r="X12" s="230" t="s">
        <v>151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152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5</v>
      </c>
      <c r="B13" s="248" t="s">
        <v>637</v>
      </c>
      <c r="C13" s="258" t="s">
        <v>638</v>
      </c>
      <c r="D13" s="249" t="s">
        <v>431</v>
      </c>
      <c r="E13" s="250">
        <v>4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327</v>
      </c>
      <c r="T13" s="230" t="s">
        <v>190</v>
      </c>
      <c r="U13" s="230">
        <v>0</v>
      </c>
      <c r="V13" s="230">
        <f>ROUND(E13*U13,2)</f>
        <v>0</v>
      </c>
      <c r="W13" s="230"/>
      <c r="X13" s="230" t="s">
        <v>151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7">
        <v>6</v>
      </c>
      <c r="B14" s="248" t="s">
        <v>639</v>
      </c>
      <c r="C14" s="258" t="s">
        <v>640</v>
      </c>
      <c r="D14" s="249" t="s">
        <v>431</v>
      </c>
      <c r="E14" s="250">
        <v>4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327</v>
      </c>
      <c r="T14" s="230" t="s">
        <v>190</v>
      </c>
      <c r="U14" s="230">
        <v>0</v>
      </c>
      <c r="V14" s="230">
        <f>ROUND(E14*U14,2)</f>
        <v>0</v>
      </c>
      <c r="W14" s="230"/>
      <c r="X14" s="230" t="s">
        <v>151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7">
        <v>7</v>
      </c>
      <c r="B15" s="248" t="s">
        <v>641</v>
      </c>
      <c r="C15" s="258" t="s">
        <v>642</v>
      </c>
      <c r="D15" s="249" t="s">
        <v>431</v>
      </c>
      <c r="E15" s="250">
        <v>1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327</v>
      </c>
      <c r="T15" s="230" t="s">
        <v>190</v>
      </c>
      <c r="U15" s="230">
        <v>0</v>
      </c>
      <c r="V15" s="230">
        <f>ROUND(E15*U15,2)</f>
        <v>0</v>
      </c>
      <c r="W15" s="230"/>
      <c r="X15" s="230" t="s">
        <v>151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152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7">
        <v>8</v>
      </c>
      <c r="B16" s="248" t="s">
        <v>643</v>
      </c>
      <c r="C16" s="258" t="s">
        <v>644</v>
      </c>
      <c r="D16" s="249" t="s">
        <v>431</v>
      </c>
      <c r="E16" s="250">
        <v>20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327</v>
      </c>
      <c r="T16" s="230" t="s">
        <v>190</v>
      </c>
      <c r="U16" s="230">
        <v>0</v>
      </c>
      <c r="V16" s="230">
        <f>ROUND(E16*U16,2)</f>
        <v>0</v>
      </c>
      <c r="W16" s="230"/>
      <c r="X16" s="230" t="s">
        <v>151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152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7">
        <v>9</v>
      </c>
      <c r="B17" s="248" t="s">
        <v>645</v>
      </c>
      <c r="C17" s="258" t="s">
        <v>646</v>
      </c>
      <c r="D17" s="249" t="s">
        <v>431</v>
      </c>
      <c r="E17" s="250">
        <v>6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327</v>
      </c>
      <c r="T17" s="230" t="s">
        <v>190</v>
      </c>
      <c r="U17" s="230">
        <v>0</v>
      </c>
      <c r="V17" s="230">
        <f>ROUND(E17*U17,2)</f>
        <v>0</v>
      </c>
      <c r="W17" s="230"/>
      <c r="X17" s="230" t="s">
        <v>151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152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7">
        <v>10</v>
      </c>
      <c r="B18" s="248" t="s">
        <v>647</v>
      </c>
      <c r="C18" s="258" t="s">
        <v>648</v>
      </c>
      <c r="D18" s="249" t="s">
        <v>431</v>
      </c>
      <c r="E18" s="250">
        <v>4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327</v>
      </c>
      <c r="T18" s="230" t="s">
        <v>190</v>
      </c>
      <c r="U18" s="230">
        <v>0</v>
      </c>
      <c r="V18" s="230">
        <f>ROUND(E18*U18,2)</f>
        <v>0</v>
      </c>
      <c r="W18" s="230"/>
      <c r="X18" s="230" t="s">
        <v>151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7">
        <v>11</v>
      </c>
      <c r="B19" s="248" t="s">
        <v>649</v>
      </c>
      <c r="C19" s="258" t="s">
        <v>650</v>
      </c>
      <c r="D19" s="249" t="s">
        <v>431</v>
      </c>
      <c r="E19" s="250">
        <v>1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327</v>
      </c>
      <c r="T19" s="230" t="s">
        <v>190</v>
      </c>
      <c r="U19" s="230">
        <v>0</v>
      </c>
      <c r="V19" s="230">
        <f>ROUND(E19*U19,2)</f>
        <v>0</v>
      </c>
      <c r="W19" s="230"/>
      <c r="X19" s="230" t="s">
        <v>151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152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7">
        <v>12</v>
      </c>
      <c r="B20" s="248" t="s">
        <v>651</v>
      </c>
      <c r="C20" s="258" t="s">
        <v>652</v>
      </c>
      <c r="D20" s="249" t="s">
        <v>431</v>
      </c>
      <c r="E20" s="250">
        <v>70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327</v>
      </c>
      <c r="T20" s="230" t="s">
        <v>190</v>
      </c>
      <c r="U20" s="230">
        <v>0</v>
      </c>
      <c r="V20" s="230">
        <f>ROUND(E20*U20,2)</f>
        <v>0</v>
      </c>
      <c r="W20" s="230"/>
      <c r="X20" s="230" t="s">
        <v>151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7">
        <v>13</v>
      </c>
      <c r="B21" s="248" t="s">
        <v>653</v>
      </c>
      <c r="C21" s="258" t="s">
        <v>654</v>
      </c>
      <c r="D21" s="249" t="s">
        <v>431</v>
      </c>
      <c r="E21" s="250">
        <v>20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327</v>
      </c>
      <c r="T21" s="230" t="s">
        <v>190</v>
      </c>
      <c r="U21" s="230">
        <v>0</v>
      </c>
      <c r="V21" s="230">
        <f>ROUND(E21*U21,2)</f>
        <v>0</v>
      </c>
      <c r="W21" s="230"/>
      <c r="X21" s="230" t="s">
        <v>151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152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7">
        <v>14</v>
      </c>
      <c r="B22" s="248" t="s">
        <v>655</v>
      </c>
      <c r="C22" s="258" t="s">
        <v>656</v>
      </c>
      <c r="D22" s="249" t="s">
        <v>431</v>
      </c>
      <c r="E22" s="250">
        <v>8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327</v>
      </c>
      <c r="T22" s="230" t="s">
        <v>190</v>
      </c>
      <c r="U22" s="230">
        <v>0</v>
      </c>
      <c r="V22" s="230">
        <f>ROUND(E22*U22,2)</f>
        <v>0</v>
      </c>
      <c r="W22" s="230"/>
      <c r="X22" s="230" t="s">
        <v>151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152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7">
        <v>15</v>
      </c>
      <c r="B23" s="248" t="s">
        <v>657</v>
      </c>
      <c r="C23" s="258" t="s">
        <v>658</v>
      </c>
      <c r="D23" s="249" t="s">
        <v>431</v>
      </c>
      <c r="E23" s="250">
        <v>4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327</v>
      </c>
      <c r="T23" s="230" t="s">
        <v>190</v>
      </c>
      <c r="U23" s="230">
        <v>0</v>
      </c>
      <c r="V23" s="230">
        <f>ROUND(E23*U23,2)</f>
        <v>0</v>
      </c>
      <c r="W23" s="230"/>
      <c r="X23" s="230" t="s">
        <v>151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7">
        <v>16</v>
      </c>
      <c r="B24" s="248" t="s">
        <v>659</v>
      </c>
      <c r="C24" s="258" t="s">
        <v>660</v>
      </c>
      <c r="D24" s="249" t="s">
        <v>214</v>
      </c>
      <c r="E24" s="250">
        <v>6</v>
      </c>
      <c r="F24" s="251"/>
      <c r="G24" s="252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327</v>
      </c>
      <c r="T24" s="230" t="s">
        <v>190</v>
      </c>
      <c r="U24" s="230">
        <v>0</v>
      </c>
      <c r="V24" s="230">
        <f>ROUND(E24*U24,2)</f>
        <v>0</v>
      </c>
      <c r="W24" s="230"/>
      <c r="X24" s="230" t="s">
        <v>151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152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7">
        <v>17</v>
      </c>
      <c r="B25" s="248" t="s">
        <v>661</v>
      </c>
      <c r="C25" s="258" t="s">
        <v>662</v>
      </c>
      <c r="D25" s="249" t="s">
        <v>214</v>
      </c>
      <c r="E25" s="250">
        <v>6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327</v>
      </c>
      <c r="T25" s="230" t="s">
        <v>190</v>
      </c>
      <c r="U25" s="230">
        <v>0</v>
      </c>
      <c r="V25" s="230">
        <f>ROUND(E25*U25,2)</f>
        <v>0</v>
      </c>
      <c r="W25" s="230"/>
      <c r="X25" s="230" t="s">
        <v>151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152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7">
        <v>18</v>
      </c>
      <c r="B26" s="248" t="s">
        <v>663</v>
      </c>
      <c r="C26" s="258" t="s">
        <v>664</v>
      </c>
      <c r="D26" s="249" t="s">
        <v>214</v>
      </c>
      <c r="E26" s="250">
        <v>50</v>
      </c>
      <c r="F26" s="251"/>
      <c r="G26" s="252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327</v>
      </c>
      <c r="T26" s="230" t="s">
        <v>190</v>
      </c>
      <c r="U26" s="230">
        <v>0</v>
      </c>
      <c r="V26" s="230">
        <f>ROUND(E26*U26,2)</f>
        <v>0</v>
      </c>
      <c r="W26" s="230"/>
      <c r="X26" s="230" t="s">
        <v>151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152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7">
        <v>19</v>
      </c>
      <c r="B27" s="248" t="s">
        <v>665</v>
      </c>
      <c r="C27" s="258" t="s">
        <v>666</v>
      </c>
      <c r="D27" s="249" t="s">
        <v>214</v>
      </c>
      <c r="E27" s="250">
        <v>30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327</v>
      </c>
      <c r="T27" s="230" t="s">
        <v>190</v>
      </c>
      <c r="U27" s="230">
        <v>0</v>
      </c>
      <c r="V27" s="230">
        <f>ROUND(E27*U27,2)</f>
        <v>0</v>
      </c>
      <c r="W27" s="230"/>
      <c r="X27" s="230" t="s">
        <v>151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152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7">
        <v>20</v>
      </c>
      <c r="B28" s="248" t="s">
        <v>667</v>
      </c>
      <c r="C28" s="258" t="s">
        <v>668</v>
      </c>
      <c r="D28" s="249" t="s">
        <v>214</v>
      </c>
      <c r="E28" s="250">
        <v>19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327</v>
      </c>
      <c r="T28" s="230" t="s">
        <v>190</v>
      </c>
      <c r="U28" s="230">
        <v>0</v>
      </c>
      <c r="V28" s="230">
        <f>ROUND(E28*U28,2)</f>
        <v>0</v>
      </c>
      <c r="W28" s="230"/>
      <c r="X28" s="230" t="s">
        <v>151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152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7">
        <v>21</v>
      </c>
      <c r="B29" s="248" t="s">
        <v>669</v>
      </c>
      <c r="C29" s="258" t="s">
        <v>670</v>
      </c>
      <c r="D29" s="249" t="s">
        <v>214</v>
      </c>
      <c r="E29" s="250">
        <v>27</v>
      </c>
      <c r="F29" s="251"/>
      <c r="G29" s="252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327</v>
      </c>
      <c r="T29" s="230" t="s">
        <v>190</v>
      </c>
      <c r="U29" s="230">
        <v>0</v>
      </c>
      <c r="V29" s="230">
        <f>ROUND(E29*U29,2)</f>
        <v>0</v>
      </c>
      <c r="W29" s="230"/>
      <c r="X29" s="230" t="s">
        <v>151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152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7">
        <v>22</v>
      </c>
      <c r="B30" s="248" t="s">
        <v>671</v>
      </c>
      <c r="C30" s="258" t="s">
        <v>672</v>
      </c>
      <c r="D30" s="249" t="s">
        <v>673</v>
      </c>
      <c r="E30" s="250">
        <v>60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327</v>
      </c>
      <c r="T30" s="230" t="s">
        <v>190</v>
      </c>
      <c r="U30" s="230">
        <v>0</v>
      </c>
      <c r="V30" s="230">
        <f>ROUND(E30*U30,2)</f>
        <v>0</v>
      </c>
      <c r="W30" s="230"/>
      <c r="X30" s="230" t="s">
        <v>151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7">
        <v>23</v>
      </c>
      <c r="B31" s="248" t="s">
        <v>674</v>
      </c>
      <c r="C31" s="258" t="s">
        <v>675</v>
      </c>
      <c r="D31" s="249" t="s">
        <v>431</v>
      </c>
      <c r="E31" s="250">
        <v>2</v>
      </c>
      <c r="F31" s="251"/>
      <c r="G31" s="252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327</v>
      </c>
      <c r="T31" s="230" t="s">
        <v>190</v>
      </c>
      <c r="U31" s="230">
        <v>0</v>
      </c>
      <c r="V31" s="230">
        <f>ROUND(E31*U31,2)</f>
        <v>0</v>
      </c>
      <c r="W31" s="230"/>
      <c r="X31" s="230" t="s">
        <v>151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152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7">
        <v>24</v>
      </c>
      <c r="B32" s="248" t="s">
        <v>676</v>
      </c>
      <c r="C32" s="258" t="s">
        <v>677</v>
      </c>
      <c r="D32" s="249" t="s">
        <v>214</v>
      </c>
      <c r="E32" s="250">
        <v>13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327</v>
      </c>
      <c r="T32" s="230" t="s">
        <v>190</v>
      </c>
      <c r="U32" s="230">
        <v>0</v>
      </c>
      <c r="V32" s="230">
        <f>ROUND(E32*U32,2)</f>
        <v>0</v>
      </c>
      <c r="W32" s="230"/>
      <c r="X32" s="230" t="s">
        <v>151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152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7">
        <v>25</v>
      </c>
      <c r="B33" s="248" t="s">
        <v>678</v>
      </c>
      <c r="C33" s="258" t="s">
        <v>679</v>
      </c>
      <c r="D33" s="249" t="s">
        <v>214</v>
      </c>
      <c r="E33" s="250">
        <v>100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327</v>
      </c>
      <c r="T33" s="230" t="s">
        <v>190</v>
      </c>
      <c r="U33" s="230">
        <v>0</v>
      </c>
      <c r="V33" s="230">
        <f>ROUND(E33*U33,2)</f>
        <v>0</v>
      </c>
      <c r="W33" s="230"/>
      <c r="X33" s="230" t="s">
        <v>151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152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7">
        <v>26</v>
      </c>
      <c r="B34" s="248" t="s">
        <v>680</v>
      </c>
      <c r="C34" s="258" t="s">
        <v>681</v>
      </c>
      <c r="D34" s="249" t="s">
        <v>214</v>
      </c>
      <c r="E34" s="250">
        <v>10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327</v>
      </c>
      <c r="T34" s="230" t="s">
        <v>190</v>
      </c>
      <c r="U34" s="230">
        <v>0</v>
      </c>
      <c r="V34" s="230">
        <f>ROUND(E34*U34,2)</f>
        <v>0</v>
      </c>
      <c r="W34" s="230"/>
      <c r="X34" s="230" t="s">
        <v>151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152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7">
        <v>27</v>
      </c>
      <c r="B35" s="248" t="s">
        <v>682</v>
      </c>
      <c r="C35" s="258" t="s">
        <v>683</v>
      </c>
      <c r="D35" s="249" t="s">
        <v>214</v>
      </c>
      <c r="E35" s="250">
        <v>200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327</v>
      </c>
      <c r="T35" s="230" t="s">
        <v>190</v>
      </c>
      <c r="U35" s="230">
        <v>0</v>
      </c>
      <c r="V35" s="230">
        <f>ROUND(E35*U35,2)</f>
        <v>0</v>
      </c>
      <c r="W35" s="230"/>
      <c r="X35" s="230" t="s">
        <v>151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152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7">
        <v>28</v>
      </c>
      <c r="B36" s="248" t="s">
        <v>684</v>
      </c>
      <c r="C36" s="258" t="s">
        <v>685</v>
      </c>
      <c r="D36" s="249" t="s">
        <v>214</v>
      </c>
      <c r="E36" s="250">
        <v>260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327</v>
      </c>
      <c r="T36" s="230" t="s">
        <v>190</v>
      </c>
      <c r="U36" s="230">
        <v>0</v>
      </c>
      <c r="V36" s="230">
        <f>ROUND(E36*U36,2)</f>
        <v>0</v>
      </c>
      <c r="W36" s="230"/>
      <c r="X36" s="230" t="s">
        <v>151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152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7">
        <v>29</v>
      </c>
      <c r="B37" s="248" t="s">
        <v>686</v>
      </c>
      <c r="C37" s="258" t="s">
        <v>687</v>
      </c>
      <c r="D37" s="249" t="s">
        <v>431</v>
      </c>
      <c r="E37" s="250">
        <v>100</v>
      </c>
      <c r="F37" s="251"/>
      <c r="G37" s="252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327</v>
      </c>
      <c r="T37" s="230" t="s">
        <v>190</v>
      </c>
      <c r="U37" s="230">
        <v>0</v>
      </c>
      <c r="V37" s="230">
        <f>ROUND(E37*U37,2)</f>
        <v>0</v>
      </c>
      <c r="W37" s="230"/>
      <c r="X37" s="230" t="s">
        <v>151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152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7">
        <v>30</v>
      </c>
      <c r="B38" s="248" t="s">
        <v>688</v>
      </c>
      <c r="C38" s="258" t="s">
        <v>689</v>
      </c>
      <c r="D38" s="249" t="s">
        <v>431</v>
      </c>
      <c r="E38" s="250">
        <v>5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327</v>
      </c>
      <c r="T38" s="230" t="s">
        <v>190</v>
      </c>
      <c r="U38" s="230">
        <v>0</v>
      </c>
      <c r="V38" s="230">
        <f>ROUND(E38*U38,2)</f>
        <v>0</v>
      </c>
      <c r="W38" s="230"/>
      <c r="X38" s="230" t="s">
        <v>151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152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7">
        <v>31</v>
      </c>
      <c r="B39" s="248" t="s">
        <v>690</v>
      </c>
      <c r="C39" s="258" t="s">
        <v>691</v>
      </c>
      <c r="D39" s="249" t="s">
        <v>431</v>
      </c>
      <c r="E39" s="250">
        <v>3</v>
      </c>
      <c r="F39" s="251"/>
      <c r="G39" s="252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327</v>
      </c>
      <c r="T39" s="230" t="s">
        <v>190</v>
      </c>
      <c r="U39" s="230">
        <v>0</v>
      </c>
      <c r="V39" s="230">
        <f>ROUND(E39*U39,2)</f>
        <v>0</v>
      </c>
      <c r="W39" s="230"/>
      <c r="X39" s="230" t="s">
        <v>151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152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7">
        <v>32</v>
      </c>
      <c r="B40" s="248" t="s">
        <v>692</v>
      </c>
      <c r="C40" s="258" t="s">
        <v>693</v>
      </c>
      <c r="D40" s="249" t="s">
        <v>431</v>
      </c>
      <c r="E40" s="250">
        <v>3</v>
      </c>
      <c r="F40" s="251"/>
      <c r="G40" s="252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327</v>
      </c>
      <c r="T40" s="230" t="s">
        <v>190</v>
      </c>
      <c r="U40" s="230">
        <v>0</v>
      </c>
      <c r="V40" s="230">
        <f>ROUND(E40*U40,2)</f>
        <v>0</v>
      </c>
      <c r="W40" s="230"/>
      <c r="X40" s="230" t="s">
        <v>151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152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7">
        <v>33</v>
      </c>
      <c r="B41" s="248" t="s">
        <v>694</v>
      </c>
      <c r="C41" s="258" t="s">
        <v>695</v>
      </c>
      <c r="D41" s="249" t="s">
        <v>431</v>
      </c>
      <c r="E41" s="250">
        <v>4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327</v>
      </c>
      <c r="T41" s="230" t="s">
        <v>190</v>
      </c>
      <c r="U41" s="230">
        <v>0</v>
      </c>
      <c r="V41" s="230">
        <f>ROUND(E41*U41,2)</f>
        <v>0</v>
      </c>
      <c r="W41" s="230"/>
      <c r="X41" s="230" t="s">
        <v>151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152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7">
        <v>34</v>
      </c>
      <c r="B42" s="248" t="s">
        <v>696</v>
      </c>
      <c r="C42" s="258" t="s">
        <v>697</v>
      </c>
      <c r="D42" s="249" t="s">
        <v>326</v>
      </c>
      <c r="E42" s="250">
        <v>1</v>
      </c>
      <c r="F42" s="251"/>
      <c r="G42" s="252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/>
      <c r="S42" s="230" t="s">
        <v>327</v>
      </c>
      <c r="T42" s="230" t="s">
        <v>190</v>
      </c>
      <c r="U42" s="230">
        <v>0</v>
      </c>
      <c r="V42" s="230">
        <f>ROUND(E42*U42,2)</f>
        <v>0</v>
      </c>
      <c r="W42" s="230"/>
      <c r="X42" s="230" t="s">
        <v>151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152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7">
        <v>35</v>
      </c>
      <c r="B43" s="248" t="s">
        <v>698</v>
      </c>
      <c r="C43" s="258" t="s">
        <v>699</v>
      </c>
      <c r="D43" s="249" t="s">
        <v>431</v>
      </c>
      <c r="E43" s="250">
        <v>1</v>
      </c>
      <c r="F43" s="251"/>
      <c r="G43" s="252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327</v>
      </c>
      <c r="T43" s="230" t="s">
        <v>190</v>
      </c>
      <c r="U43" s="230">
        <v>0</v>
      </c>
      <c r="V43" s="230">
        <f>ROUND(E43*U43,2)</f>
        <v>0</v>
      </c>
      <c r="W43" s="230"/>
      <c r="X43" s="230" t="s">
        <v>151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152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7">
        <v>36</v>
      </c>
      <c r="B44" s="248" t="s">
        <v>700</v>
      </c>
      <c r="C44" s="258" t="s">
        <v>701</v>
      </c>
      <c r="D44" s="249" t="s">
        <v>431</v>
      </c>
      <c r="E44" s="250">
        <v>2</v>
      </c>
      <c r="F44" s="251"/>
      <c r="G44" s="252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327</v>
      </c>
      <c r="T44" s="230" t="s">
        <v>190</v>
      </c>
      <c r="U44" s="230">
        <v>0</v>
      </c>
      <c r="V44" s="230">
        <f>ROUND(E44*U44,2)</f>
        <v>0</v>
      </c>
      <c r="W44" s="230"/>
      <c r="X44" s="230" t="s">
        <v>151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152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7">
        <v>37</v>
      </c>
      <c r="B45" s="248" t="s">
        <v>702</v>
      </c>
      <c r="C45" s="258" t="s">
        <v>703</v>
      </c>
      <c r="D45" s="249" t="s">
        <v>431</v>
      </c>
      <c r="E45" s="250">
        <v>2</v>
      </c>
      <c r="F45" s="251"/>
      <c r="G45" s="252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327</v>
      </c>
      <c r="T45" s="230" t="s">
        <v>190</v>
      </c>
      <c r="U45" s="230">
        <v>0</v>
      </c>
      <c r="V45" s="230">
        <f>ROUND(E45*U45,2)</f>
        <v>0</v>
      </c>
      <c r="W45" s="230"/>
      <c r="X45" s="230" t="s">
        <v>151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152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7">
        <v>38</v>
      </c>
      <c r="B46" s="248" t="s">
        <v>704</v>
      </c>
      <c r="C46" s="258" t="s">
        <v>705</v>
      </c>
      <c r="D46" s="249" t="s">
        <v>326</v>
      </c>
      <c r="E46" s="250">
        <v>1</v>
      </c>
      <c r="F46" s="251"/>
      <c r="G46" s="252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/>
      <c r="S46" s="230" t="s">
        <v>327</v>
      </c>
      <c r="T46" s="230" t="s">
        <v>190</v>
      </c>
      <c r="U46" s="230">
        <v>0</v>
      </c>
      <c r="V46" s="230">
        <f>ROUND(E46*U46,2)</f>
        <v>0</v>
      </c>
      <c r="W46" s="230"/>
      <c r="X46" s="230" t="s">
        <v>151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152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7">
        <v>39</v>
      </c>
      <c r="B47" s="248" t="s">
        <v>706</v>
      </c>
      <c r="C47" s="258" t="s">
        <v>707</v>
      </c>
      <c r="D47" s="249" t="s">
        <v>708</v>
      </c>
      <c r="E47" s="250">
        <v>5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327</v>
      </c>
      <c r="T47" s="230" t="s">
        <v>190</v>
      </c>
      <c r="U47" s="230">
        <v>0</v>
      </c>
      <c r="V47" s="230">
        <f>ROUND(E47*U47,2)</f>
        <v>0</v>
      </c>
      <c r="W47" s="230"/>
      <c r="X47" s="230" t="s">
        <v>151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152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7">
        <v>40</v>
      </c>
      <c r="B48" s="248" t="s">
        <v>709</v>
      </c>
      <c r="C48" s="258" t="s">
        <v>710</v>
      </c>
      <c r="D48" s="249" t="s">
        <v>708</v>
      </c>
      <c r="E48" s="250">
        <v>10</v>
      </c>
      <c r="F48" s="251"/>
      <c r="G48" s="252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327</v>
      </c>
      <c r="T48" s="230" t="s">
        <v>190</v>
      </c>
      <c r="U48" s="230">
        <v>0</v>
      </c>
      <c r="V48" s="230">
        <f>ROUND(E48*U48,2)</f>
        <v>0</v>
      </c>
      <c r="W48" s="230"/>
      <c r="X48" s="230" t="s">
        <v>151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152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7">
        <v>41</v>
      </c>
      <c r="B49" s="248" t="s">
        <v>711</v>
      </c>
      <c r="C49" s="258" t="s">
        <v>712</v>
      </c>
      <c r="D49" s="249" t="s">
        <v>326</v>
      </c>
      <c r="E49" s="250">
        <v>1</v>
      </c>
      <c r="F49" s="251"/>
      <c r="G49" s="252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327</v>
      </c>
      <c r="T49" s="230" t="s">
        <v>190</v>
      </c>
      <c r="U49" s="230">
        <v>0</v>
      </c>
      <c r="V49" s="230">
        <f>ROUND(E49*U49,2)</f>
        <v>0</v>
      </c>
      <c r="W49" s="230"/>
      <c r="X49" s="230" t="s">
        <v>151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152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7">
        <v>42</v>
      </c>
      <c r="B50" s="248" t="s">
        <v>713</v>
      </c>
      <c r="C50" s="258" t="s">
        <v>714</v>
      </c>
      <c r="D50" s="249" t="s">
        <v>326</v>
      </c>
      <c r="E50" s="250">
        <v>1</v>
      </c>
      <c r="F50" s="251"/>
      <c r="G50" s="252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327</v>
      </c>
      <c r="T50" s="230" t="s">
        <v>190</v>
      </c>
      <c r="U50" s="230">
        <v>0</v>
      </c>
      <c r="V50" s="230">
        <f>ROUND(E50*U50,2)</f>
        <v>0</v>
      </c>
      <c r="W50" s="230"/>
      <c r="X50" s="230" t="s">
        <v>151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152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7">
        <v>43</v>
      </c>
      <c r="B51" s="248" t="s">
        <v>715</v>
      </c>
      <c r="C51" s="258" t="s">
        <v>716</v>
      </c>
      <c r="D51" s="249" t="s">
        <v>326</v>
      </c>
      <c r="E51" s="250">
        <v>1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327</v>
      </c>
      <c r="T51" s="230" t="s">
        <v>190</v>
      </c>
      <c r="U51" s="230">
        <v>0</v>
      </c>
      <c r="V51" s="230">
        <f>ROUND(E51*U51,2)</f>
        <v>0</v>
      </c>
      <c r="W51" s="230"/>
      <c r="X51" s="230" t="s">
        <v>151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152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7">
        <v>44</v>
      </c>
      <c r="B52" s="248" t="s">
        <v>717</v>
      </c>
      <c r="C52" s="258" t="s">
        <v>718</v>
      </c>
      <c r="D52" s="249" t="s">
        <v>326</v>
      </c>
      <c r="E52" s="250">
        <v>1</v>
      </c>
      <c r="F52" s="251"/>
      <c r="G52" s="252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327</v>
      </c>
      <c r="T52" s="230" t="s">
        <v>190</v>
      </c>
      <c r="U52" s="230">
        <v>0</v>
      </c>
      <c r="V52" s="230">
        <f>ROUND(E52*U52,2)</f>
        <v>0</v>
      </c>
      <c r="W52" s="230"/>
      <c r="X52" s="230" t="s">
        <v>151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152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1">
        <v>45</v>
      </c>
      <c r="B53" s="242" t="s">
        <v>719</v>
      </c>
      <c r="C53" s="256" t="s">
        <v>720</v>
      </c>
      <c r="D53" s="243" t="s">
        <v>326</v>
      </c>
      <c r="E53" s="244">
        <v>1</v>
      </c>
      <c r="F53" s="245"/>
      <c r="G53" s="246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327</v>
      </c>
      <c r="T53" s="230" t="s">
        <v>190</v>
      </c>
      <c r="U53" s="230">
        <v>0</v>
      </c>
      <c r="V53" s="230">
        <f>ROUND(E53*U53,2)</f>
        <v>0</v>
      </c>
      <c r="W53" s="230"/>
      <c r="X53" s="230" t="s">
        <v>151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152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3"/>
      <c r="B54" s="4"/>
      <c r="C54" s="260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132</v>
      </c>
    </row>
    <row r="55" spans="1:60" x14ac:dyDescent="0.2">
      <c r="A55" s="213"/>
      <c r="B55" s="214" t="s">
        <v>31</v>
      </c>
      <c r="C55" s="261"/>
      <c r="D55" s="215"/>
      <c r="E55" s="216"/>
      <c r="F55" s="216"/>
      <c r="G55" s="254">
        <f>G8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493</v>
      </c>
    </row>
    <row r="56" spans="1:60" x14ac:dyDescent="0.2">
      <c r="A56" s="3"/>
      <c r="B56" s="4"/>
      <c r="C56" s="26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3"/>
      <c r="B57" s="4"/>
      <c r="C57" s="26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17" t="s">
        <v>494</v>
      </c>
      <c r="B58" s="217"/>
      <c r="C58" s="262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18"/>
      <c r="B59" s="219"/>
      <c r="C59" s="263"/>
      <c r="D59" s="219"/>
      <c r="E59" s="219"/>
      <c r="F59" s="219"/>
      <c r="G59" s="22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495</v>
      </c>
    </row>
    <row r="60" spans="1:60" x14ac:dyDescent="0.2">
      <c r="A60" s="221"/>
      <c r="B60" s="222"/>
      <c r="C60" s="264"/>
      <c r="D60" s="222"/>
      <c r="E60" s="222"/>
      <c r="F60" s="222"/>
      <c r="G60" s="2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21"/>
      <c r="B61" s="222"/>
      <c r="C61" s="264"/>
      <c r="D61" s="222"/>
      <c r="E61" s="222"/>
      <c r="F61" s="222"/>
      <c r="G61" s="2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21"/>
      <c r="B62" s="222"/>
      <c r="C62" s="264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24"/>
      <c r="B63" s="225"/>
      <c r="C63" s="265"/>
      <c r="D63" s="225"/>
      <c r="E63" s="225"/>
      <c r="F63" s="225"/>
      <c r="G63" s="22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3"/>
      <c r="B64" s="4"/>
      <c r="C64" s="260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33" x14ac:dyDescent="0.2">
      <c r="C65" s="266"/>
      <c r="D65" s="10"/>
      <c r="AG65" t="s">
        <v>496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58:C58"/>
    <mergeCell ref="A59:G6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2021045 1 Pol</vt:lpstr>
      <vt:lpstr>2021045 2 Pol</vt:lpstr>
      <vt:lpstr>2021045 3 Pol</vt:lpstr>
      <vt:lpstr>2021045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'2021045 1 Pol'!Názvy_tisku</vt:lpstr>
      <vt:lpstr>'2021045 2 Pol'!Názvy_tisku</vt:lpstr>
      <vt:lpstr>'2021045 3 Pol'!Názvy_tisku</vt:lpstr>
      <vt:lpstr>'2021045 4 Pol'!Názvy_tisku</vt:lpstr>
      <vt:lpstr>oadresa</vt:lpstr>
      <vt:lpstr>Stavba!Objednatel</vt:lpstr>
      <vt:lpstr>Stavba!Objekt</vt:lpstr>
      <vt:lpstr>'2021045 1 Pol'!Oblast_tisku</vt:lpstr>
      <vt:lpstr>'2021045 2 Pol'!Oblast_tisku</vt:lpstr>
      <vt:lpstr>'2021045 3 Pol'!Oblast_tisku</vt:lpstr>
      <vt:lpstr>'2021045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Fanda-PC</dc:creator>
  <cp:lastModifiedBy>Fanda-PC</cp:lastModifiedBy>
  <cp:lastPrinted>2019-03-19T12:27:02Z</cp:lastPrinted>
  <dcterms:created xsi:type="dcterms:W3CDTF">2009-04-08T07:15:50Z</dcterms:created>
  <dcterms:modified xsi:type="dcterms:W3CDTF">2021-12-06T09:02:04Z</dcterms:modified>
</cp:coreProperties>
</file>